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Transfer to Sara Grier\EF Johnson Tech - 22162\Price List\"/>
    </mc:Choice>
  </mc:AlternateContent>
  <bookViews>
    <workbookView xWindow="-120" yWindow="-120" windowWidth="29040" windowHeight="15840" tabRatio="864"/>
  </bookViews>
  <sheets>
    <sheet name="Cover Page" sheetId="153" r:id="rId1"/>
    <sheet name="Table of Contents" sheetId="154" r:id="rId2"/>
    <sheet name="VP8000" sheetId="130" r:id="rId3"/>
    <sheet name="VP6000" sheetId="131" r:id="rId4"/>
    <sheet name="VP5000" sheetId="132" r:id="rId5"/>
    <sheet name="VP900" sheetId="3" r:id="rId6"/>
    <sheet name="VM7000" sheetId="133" r:id="rId7"/>
    <sheet name="VM6000" sheetId="135" r:id="rId8"/>
    <sheet name="VM5000" sheetId="136" r:id="rId9"/>
    <sheet name="Viking Accessories" sheetId="60" r:id="rId10"/>
    <sheet name="ATLAS 1200" sheetId="79" r:id="rId11"/>
    <sheet name="ATLAS 4500" sheetId="78" r:id="rId12"/>
    <sheet name="ATLAS" sheetId="77" r:id="rId13"/>
    <sheet name="Addtl Services" sheetId="80" r:id="rId14"/>
    <sheet name="Addtl Warranty Options" sheetId="81" r:id="rId15"/>
    <sheet name="Discounting" sheetId="59" state="hidden" r:id="rId16"/>
  </sheets>
  <definedNames>
    <definedName name="_xlnm._FilterDatabase" localSheetId="8" hidden="1">'VM5000'!$A$7:$D$66</definedName>
    <definedName name="_xlnm._FilterDatabase" localSheetId="7" hidden="1">'VM6000'!$A$7:$D$78</definedName>
    <definedName name="_xlnm._FilterDatabase" localSheetId="6" hidden="1">'VM7000'!$A$6:$D$83</definedName>
    <definedName name="_xlnm._FilterDatabase" localSheetId="4" hidden="1">'VP5000'!$A$1:$D$114</definedName>
    <definedName name="_xlnm._FilterDatabase" localSheetId="3" hidden="1">'VP6000'!$A$1:$D$129</definedName>
    <definedName name="_xlnm._FilterDatabase" localSheetId="2" hidden="1">'VP8000'!$A$1:$D$117</definedName>
    <definedName name="_xlnm._FilterDatabase" localSheetId="5" hidden="1">'VP900'!$A$33:$D$82</definedName>
    <definedName name="_xlnm.Print_Area" localSheetId="8">'VM5000'!$A$1:$D$68</definedName>
    <definedName name="_xlnm.Print_Area" localSheetId="7">'VM6000'!$A$1:$D$80</definedName>
    <definedName name="_xlnm.Print_Area" localSheetId="6">'VM7000'!$A$1:$D$85</definedName>
    <definedName name="_xlnm.Print_Area" localSheetId="4">'VP5000'!$A$1:$D$114</definedName>
    <definedName name="_xlnm.Print_Area" localSheetId="3">'VP6000'!$A$1:$D$129</definedName>
    <definedName name="_xlnm.Print_Area" localSheetId="2">'VP8000'!$A$1:$D$117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7" i="60" l="1"/>
  <c r="C288" i="60"/>
  <c r="C289" i="60"/>
  <c r="C290" i="60"/>
  <c r="C291" i="60"/>
  <c r="C292" i="60"/>
  <c r="C286" i="60"/>
  <c r="C284" i="60"/>
  <c r="C283" i="60"/>
  <c r="C279" i="60"/>
  <c r="C280" i="60"/>
  <c r="C281" i="60"/>
  <c r="C278" i="60"/>
  <c r="C274" i="60"/>
  <c r="C275" i="60"/>
  <c r="C276" i="60"/>
  <c r="C273" i="60"/>
  <c r="C271" i="60"/>
  <c r="C270" i="60"/>
  <c r="C254" i="60"/>
  <c r="C255" i="60"/>
  <c r="C256" i="60"/>
  <c r="C257" i="60"/>
  <c r="C258" i="60"/>
  <c r="C259" i="60"/>
  <c r="C260" i="60"/>
  <c r="C261" i="60"/>
  <c r="C262" i="60"/>
  <c r="C263" i="60"/>
  <c r="C264" i="60"/>
  <c r="C265" i="60"/>
  <c r="C266" i="60"/>
  <c r="C253" i="60"/>
  <c r="C250" i="60"/>
  <c r="C251" i="60"/>
  <c r="C249" i="60"/>
  <c r="C228" i="60"/>
  <c r="C229" i="60"/>
  <c r="C230" i="60"/>
  <c r="C231" i="60"/>
  <c r="C232" i="60"/>
  <c r="C233" i="60"/>
  <c r="C234" i="60"/>
  <c r="C235" i="60"/>
  <c r="C236" i="60"/>
  <c r="C237" i="60"/>
  <c r="C238" i="60"/>
  <c r="C239" i="60"/>
  <c r="C240" i="60"/>
  <c r="C241" i="60"/>
  <c r="C242" i="60"/>
  <c r="C243" i="60"/>
  <c r="C244" i="60"/>
  <c r="C245" i="60"/>
  <c r="C246" i="60"/>
  <c r="C247" i="60"/>
  <c r="C227" i="60"/>
  <c r="C215" i="60"/>
  <c r="C216" i="60"/>
  <c r="C217" i="60"/>
  <c r="C218" i="60"/>
  <c r="C219" i="60"/>
  <c r="C220" i="60"/>
  <c r="C221" i="60"/>
  <c r="C222" i="60"/>
  <c r="C223" i="60"/>
  <c r="C224" i="60"/>
  <c r="C225" i="60"/>
  <c r="C214" i="60"/>
  <c r="C211" i="60"/>
  <c r="C212" i="60"/>
  <c r="C210" i="60"/>
  <c r="C196" i="60"/>
  <c r="C197" i="60"/>
  <c r="C198" i="60"/>
  <c r="C199" i="60"/>
  <c r="C200" i="60"/>
  <c r="C201" i="60"/>
  <c r="C202" i="60"/>
  <c r="C203" i="60"/>
  <c r="C204" i="60"/>
  <c r="C205" i="60"/>
  <c r="C206" i="60"/>
  <c r="C207" i="60"/>
  <c r="C208" i="60"/>
  <c r="C195" i="60"/>
  <c r="C193" i="60"/>
  <c r="C175" i="60"/>
  <c r="C176" i="60"/>
  <c r="C177" i="60"/>
  <c r="C178" i="60"/>
  <c r="C179" i="60"/>
  <c r="C180" i="60"/>
  <c r="C181" i="60"/>
  <c r="C182" i="60"/>
  <c r="C183" i="60"/>
  <c r="C184" i="60"/>
  <c r="C185" i="60"/>
  <c r="C186" i="60"/>
  <c r="C187" i="60"/>
  <c r="C188" i="60"/>
  <c r="C189" i="60"/>
  <c r="C190" i="60"/>
  <c r="C191" i="60"/>
  <c r="C174" i="60"/>
  <c r="C164" i="60"/>
  <c r="C165" i="60"/>
  <c r="C166" i="60"/>
  <c r="C167" i="60"/>
  <c r="C168" i="60"/>
  <c r="C169" i="60"/>
  <c r="C170" i="60"/>
  <c r="C171" i="60"/>
  <c r="C172" i="60"/>
  <c r="C163" i="60"/>
  <c r="C161" i="60"/>
  <c r="C152" i="60"/>
  <c r="C153" i="60"/>
  <c r="C154" i="60"/>
  <c r="C155" i="60"/>
  <c r="C156" i="60"/>
  <c r="C157" i="60"/>
  <c r="C158" i="60"/>
  <c r="C159" i="60"/>
  <c r="C151" i="60"/>
  <c r="C149" i="60"/>
  <c r="C148" i="60"/>
  <c r="C146" i="60"/>
  <c r="C145" i="60"/>
  <c r="C131" i="60"/>
  <c r="C132" i="60"/>
  <c r="C133" i="60"/>
  <c r="C134" i="60"/>
  <c r="C135" i="60"/>
  <c r="C136" i="60"/>
  <c r="C137" i="60"/>
  <c r="C138" i="60"/>
  <c r="C139" i="60"/>
  <c r="C140" i="60"/>
  <c r="C141" i="60"/>
  <c r="C142" i="60"/>
  <c r="C143" i="60"/>
  <c r="C130" i="60"/>
  <c r="C108" i="60"/>
  <c r="C109" i="60"/>
  <c r="C110" i="60"/>
  <c r="C111" i="60"/>
  <c r="C112" i="60"/>
  <c r="C113" i="60"/>
  <c r="C114" i="60"/>
  <c r="C115" i="60"/>
  <c r="C116" i="60"/>
  <c r="C117" i="60"/>
  <c r="C118" i="60"/>
  <c r="C119" i="60"/>
  <c r="C120" i="60"/>
  <c r="C121" i="60"/>
  <c r="C122" i="60"/>
  <c r="C123" i="60"/>
  <c r="C124" i="60"/>
  <c r="C125" i="60"/>
  <c r="C126" i="60"/>
  <c r="C127" i="60"/>
  <c r="C128" i="60"/>
  <c r="C107" i="60"/>
  <c r="C104" i="60"/>
  <c r="C105" i="60"/>
  <c r="C103" i="60"/>
  <c r="C100" i="60"/>
  <c r="C101" i="60"/>
  <c r="C99" i="60"/>
  <c r="C96" i="60"/>
  <c r="C97" i="60"/>
  <c r="C95" i="60"/>
  <c r="C87" i="60"/>
  <c r="C88" i="60"/>
  <c r="C89" i="60"/>
  <c r="C90" i="60"/>
  <c r="C91" i="60"/>
  <c r="C92" i="60"/>
  <c r="C86" i="60"/>
  <c r="C62" i="60"/>
  <c r="C63" i="60"/>
  <c r="C64" i="60"/>
  <c r="C65" i="60"/>
  <c r="C66" i="60"/>
  <c r="C67" i="60"/>
  <c r="C68" i="60"/>
  <c r="C69" i="60"/>
  <c r="C70" i="60"/>
  <c r="C71" i="60"/>
  <c r="C72" i="60"/>
  <c r="C73" i="60"/>
  <c r="C74" i="60"/>
  <c r="C75" i="60"/>
  <c r="C76" i="60"/>
  <c r="C77" i="60"/>
  <c r="C78" i="60"/>
  <c r="C79" i="60"/>
  <c r="C80" i="60"/>
  <c r="C81" i="60"/>
  <c r="C82" i="60"/>
  <c r="C83" i="60"/>
  <c r="C84" i="60"/>
  <c r="C61" i="60"/>
  <c r="C54" i="60"/>
  <c r="C55" i="60"/>
  <c r="C56" i="60"/>
  <c r="C57" i="60"/>
  <c r="C58" i="60"/>
  <c r="C59" i="60"/>
  <c r="C53" i="60"/>
  <c r="C49" i="60"/>
  <c r="C50" i="60"/>
  <c r="C51" i="60"/>
  <c r="C48" i="60"/>
  <c r="C45" i="60"/>
  <c r="C46" i="60"/>
  <c r="C44" i="60"/>
  <c r="C42" i="60"/>
  <c r="C40" i="60"/>
  <c r="C39" i="60"/>
  <c r="C33" i="60"/>
  <c r="C34" i="60"/>
  <c r="C35" i="60"/>
  <c r="C36" i="60"/>
  <c r="C37" i="60"/>
  <c r="C32" i="60"/>
  <c r="C26" i="60"/>
  <c r="C27" i="60"/>
  <c r="C28" i="60"/>
  <c r="C29" i="60"/>
  <c r="C30" i="60"/>
  <c r="C25" i="60"/>
  <c r="C22" i="60"/>
  <c r="C21" i="60"/>
  <c r="C14" i="60"/>
  <c r="C15" i="60"/>
  <c r="C16" i="60"/>
  <c r="C17" i="60"/>
  <c r="C18" i="60"/>
  <c r="C13" i="60"/>
  <c r="C7" i="60"/>
  <c r="C8" i="60"/>
  <c r="C9" i="60"/>
  <c r="C10" i="60"/>
  <c r="C6" i="60"/>
  <c r="D11" i="77" l="1"/>
  <c r="D9" i="77"/>
  <c r="C66" i="136" l="1"/>
  <c r="C65" i="136"/>
  <c r="C64" i="136"/>
  <c r="C63" i="136"/>
  <c r="C62" i="136"/>
  <c r="C61" i="136"/>
  <c r="C60" i="136"/>
  <c r="C59" i="136"/>
  <c r="C58" i="136"/>
  <c r="C57" i="136"/>
  <c r="C52" i="136"/>
  <c r="C51" i="136"/>
  <c r="C45" i="136"/>
  <c r="C44" i="136"/>
  <c r="C43" i="136"/>
  <c r="C42" i="136"/>
  <c r="C36" i="136"/>
  <c r="C35" i="136"/>
  <c r="C34" i="136"/>
  <c r="C33" i="136"/>
  <c r="C31" i="136"/>
  <c r="C30" i="136"/>
  <c r="C29" i="136"/>
  <c r="C28" i="136"/>
  <c r="C27" i="136"/>
  <c r="C26" i="136"/>
  <c r="C25" i="136"/>
  <c r="C24" i="136"/>
  <c r="C23" i="136"/>
  <c r="C22" i="136"/>
  <c r="C21" i="136"/>
  <c r="C20" i="136"/>
  <c r="C19" i="136"/>
  <c r="C18" i="136"/>
  <c r="C16" i="136"/>
  <c r="C15" i="136"/>
  <c r="C14" i="136"/>
  <c r="C13" i="136"/>
  <c r="C11" i="136"/>
  <c r="C10" i="136"/>
  <c r="C9" i="136"/>
  <c r="C8" i="136"/>
  <c r="C78" i="135"/>
  <c r="C77" i="135"/>
  <c r="C76" i="135"/>
  <c r="C75" i="135"/>
  <c r="C74" i="135"/>
  <c r="C73" i="135"/>
  <c r="C72" i="135"/>
  <c r="C71" i="135"/>
  <c r="C70" i="135"/>
  <c r="C69" i="135"/>
  <c r="C64" i="135"/>
  <c r="C63" i="135"/>
  <c r="C60" i="135"/>
  <c r="C59" i="135"/>
  <c r="C55" i="135"/>
  <c r="C54" i="135"/>
  <c r="C53" i="135"/>
  <c r="C52" i="135"/>
  <c r="C46" i="135"/>
  <c r="C45" i="135"/>
  <c r="C44" i="135"/>
  <c r="C43" i="135"/>
  <c r="C42" i="135"/>
  <c r="C41" i="135"/>
  <c r="C39" i="135"/>
  <c r="C38" i="135"/>
  <c r="C37" i="135"/>
  <c r="C36" i="135"/>
  <c r="C35" i="135"/>
  <c r="C34" i="135"/>
  <c r="C33" i="135"/>
  <c r="C32" i="135"/>
  <c r="C31" i="135"/>
  <c r="C30" i="135"/>
  <c r="C29" i="135"/>
  <c r="C28" i="135"/>
  <c r="C27" i="135"/>
  <c r="C26" i="135"/>
  <c r="C25" i="135"/>
  <c r="C24" i="135"/>
  <c r="C23" i="135"/>
  <c r="C22" i="135"/>
  <c r="C21" i="135"/>
  <c r="C20" i="135"/>
  <c r="C19" i="135"/>
  <c r="C18" i="135"/>
  <c r="C16" i="135"/>
  <c r="C15" i="135"/>
  <c r="C14" i="135"/>
  <c r="C13" i="135"/>
  <c r="C11" i="135"/>
  <c r="C10" i="135"/>
  <c r="C9" i="135"/>
  <c r="C8" i="135"/>
  <c r="C83" i="133"/>
  <c r="C82" i="133"/>
  <c r="C81" i="133"/>
  <c r="C80" i="133"/>
  <c r="C79" i="133"/>
  <c r="C78" i="133"/>
  <c r="C77" i="133"/>
  <c r="C76" i="133"/>
  <c r="C75" i="133"/>
  <c r="C74" i="133"/>
  <c r="C69" i="133"/>
  <c r="C68" i="133"/>
  <c r="C65" i="133"/>
  <c r="C64" i="133"/>
  <c r="C60" i="133"/>
  <c r="C59" i="133"/>
  <c r="C58" i="133"/>
  <c r="C57" i="133"/>
  <c r="C51" i="133"/>
  <c r="C50" i="133"/>
  <c r="C48" i="133"/>
  <c r="C47" i="133"/>
  <c r="C46" i="133"/>
  <c r="C45" i="133"/>
  <c r="C44" i="133"/>
  <c r="C42" i="133"/>
  <c r="C41" i="133"/>
  <c r="C40" i="133"/>
  <c r="C39" i="133"/>
  <c r="C38" i="133"/>
  <c r="C37" i="133"/>
  <c r="C36" i="133"/>
  <c r="C35" i="133"/>
  <c r="C34" i="133"/>
  <c r="C33" i="133"/>
  <c r="C32" i="133"/>
  <c r="C31" i="133"/>
  <c r="C30" i="133"/>
  <c r="C29" i="133"/>
  <c r="C28" i="133"/>
  <c r="C26" i="133"/>
  <c r="C25" i="133"/>
  <c r="C24" i="133"/>
  <c r="C23" i="133"/>
  <c r="C22" i="133"/>
  <c r="C21" i="133"/>
  <c r="C19" i="133"/>
  <c r="C18" i="133"/>
  <c r="C17" i="133"/>
  <c r="C16" i="133"/>
  <c r="C15" i="133"/>
  <c r="C14" i="133"/>
  <c r="C12" i="133"/>
  <c r="C11" i="133"/>
  <c r="C10" i="133"/>
  <c r="C9" i="133"/>
  <c r="C8" i="133"/>
  <c r="C7" i="133"/>
  <c r="C112" i="132"/>
  <c r="C111" i="132"/>
  <c r="C110" i="132"/>
  <c r="C109" i="132"/>
  <c r="C108" i="132"/>
  <c r="C107" i="132"/>
  <c r="C106" i="132"/>
  <c r="C105" i="132"/>
  <c r="C104" i="132"/>
  <c r="C103" i="132"/>
  <c r="C102" i="132"/>
  <c r="C101" i="132"/>
  <c r="C100" i="132"/>
  <c r="C99" i="132"/>
  <c r="C98" i="132"/>
  <c r="C97" i="132"/>
  <c r="C96" i="132"/>
  <c r="C95" i="132"/>
  <c r="C91" i="132"/>
  <c r="C88" i="132"/>
  <c r="C87" i="132"/>
  <c r="C86" i="132"/>
  <c r="C81" i="132"/>
  <c r="C80" i="132"/>
  <c r="C72" i="132"/>
  <c r="C71" i="132"/>
  <c r="C69" i="132"/>
  <c r="C68" i="132"/>
  <c r="C67" i="132"/>
  <c r="C66" i="132"/>
  <c r="C65" i="132"/>
  <c r="C64" i="132"/>
  <c r="C63" i="132"/>
  <c r="C61" i="132"/>
  <c r="C58" i="132"/>
  <c r="C57" i="132"/>
  <c r="C56" i="132"/>
  <c r="C55" i="132"/>
  <c r="C54" i="132"/>
  <c r="C53" i="132"/>
  <c r="C51" i="132"/>
  <c r="C50" i="132"/>
  <c r="C49" i="132"/>
  <c r="C48" i="132"/>
  <c r="C47" i="132"/>
  <c r="C46" i="132"/>
  <c r="C45" i="132"/>
  <c r="C44" i="132"/>
  <c r="C43" i="132"/>
  <c r="C42" i="132"/>
  <c r="C39" i="132"/>
  <c r="C38" i="132"/>
  <c r="C37" i="132"/>
  <c r="C36" i="132"/>
  <c r="C34" i="132"/>
  <c r="C33" i="132"/>
  <c r="C32" i="132"/>
  <c r="C31" i="132"/>
  <c r="C30" i="132"/>
  <c r="C29" i="132"/>
  <c r="C28" i="132"/>
  <c r="C27" i="132"/>
  <c r="C26" i="132"/>
  <c r="C25" i="132"/>
  <c r="C24" i="132"/>
  <c r="C23" i="132"/>
  <c r="C22" i="132"/>
  <c r="C21" i="132"/>
  <c r="C20" i="132"/>
  <c r="C19" i="132"/>
  <c r="C18" i="132"/>
  <c r="C16" i="132"/>
  <c r="C14" i="132"/>
  <c r="C13" i="132"/>
  <c r="C12" i="132"/>
  <c r="C11" i="132"/>
  <c r="C10" i="132"/>
  <c r="C9" i="132"/>
  <c r="C8" i="132"/>
  <c r="C7" i="132"/>
  <c r="C127" i="131"/>
  <c r="C126" i="131"/>
  <c r="C125" i="131"/>
  <c r="C124" i="131"/>
  <c r="C123" i="131"/>
  <c r="C122" i="131"/>
  <c r="C121" i="131"/>
  <c r="C120" i="131"/>
  <c r="C119" i="131"/>
  <c r="C118" i="131"/>
  <c r="C117" i="131"/>
  <c r="C116" i="131"/>
  <c r="C115" i="131"/>
  <c r="C114" i="131"/>
  <c r="C113" i="131"/>
  <c r="C112" i="131"/>
  <c r="C111" i="131"/>
  <c r="C110" i="131"/>
  <c r="C105" i="131"/>
  <c r="C104" i="131"/>
  <c r="C101" i="131"/>
  <c r="C100" i="131"/>
  <c r="C96" i="131"/>
  <c r="C95" i="131"/>
  <c r="C94" i="131"/>
  <c r="C93" i="131"/>
  <c r="C87" i="131"/>
  <c r="C86" i="131"/>
  <c r="C84" i="131"/>
  <c r="C83" i="131"/>
  <c r="C82" i="131"/>
  <c r="C81" i="131"/>
  <c r="C80" i="131"/>
  <c r="C79" i="131"/>
  <c r="C78" i="131"/>
  <c r="C77" i="131"/>
  <c r="C75" i="131"/>
  <c r="C74" i="131"/>
  <c r="C73" i="131"/>
  <c r="C72" i="131"/>
  <c r="C71" i="131"/>
  <c r="C70" i="131"/>
  <c r="C69" i="131"/>
  <c r="C68" i="131"/>
  <c r="C67" i="131"/>
  <c r="C66" i="131"/>
  <c r="C64" i="131"/>
  <c r="C63" i="131"/>
  <c r="C62" i="131"/>
  <c r="C61" i="131"/>
  <c r="C60" i="131"/>
  <c r="C59" i="131"/>
  <c r="C58" i="131"/>
  <c r="C57" i="131"/>
  <c r="C56" i="131"/>
  <c r="C55" i="131"/>
  <c r="C52" i="131"/>
  <c r="C51" i="131"/>
  <c r="C50" i="131"/>
  <c r="C49" i="131"/>
  <c r="C47" i="131"/>
  <c r="C46" i="131"/>
  <c r="C45" i="131"/>
  <c r="C44" i="131"/>
  <c r="C43" i="131"/>
  <c r="C42" i="131"/>
  <c r="C41" i="131"/>
  <c r="C40" i="131"/>
  <c r="C39" i="131"/>
  <c r="C38" i="131"/>
  <c r="C37" i="131"/>
  <c r="C36" i="131"/>
  <c r="C35" i="131"/>
  <c r="C34" i="131"/>
  <c r="C33" i="131"/>
  <c r="C32" i="131"/>
  <c r="C31" i="131"/>
  <c r="C29" i="131"/>
  <c r="C27" i="131"/>
  <c r="C26" i="131"/>
  <c r="C25" i="131"/>
  <c r="C24" i="131"/>
  <c r="C23" i="131"/>
  <c r="C22" i="131"/>
  <c r="C21" i="131"/>
  <c r="C20" i="131"/>
  <c r="C19" i="131"/>
  <c r="C18" i="131"/>
  <c r="C17" i="131"/>
  <c r="C16" i="131"/>
  <c r="C15" i="131"/>
  <c r="C14" i="131"/>
  <c r="C13" i="131"/>
  <c r="C12" i="131"/>
  <c r="C115" i="130"/>
  <c r="C111" i="130"/>
  <c r="C110" i="130"/>
  <c r="C109" i="130"/>
  <c r="C108" i="130"/>
  <c r="C107" i="130"/>
  <c r="C106" i="130"/>
  <c r="C105" i="130"/>
  <c r="C104" i="130"/>
  <c r="C103" i="130"/>
  <c r="C102" i="130"/>
  <c r="C101" i="130"/>
  <c r="C100" i="130"/>
  <c r="C99" i="130"/>
  <c r="C98" i="130"/>
  <c r="C97" i="130"/>
  <c r="C96" i="130"/>
  <c r="C91" i="130"/>
  <c r="C90" i="130"/>
  <c r="C86" i="130"/>
  <c r="C85" i="130"/>
  <c r="C84" i="130"/>
  <c r="C81" i="130"/>
  <c r="C80" i="130"/>
  <c r="C79" i="130"/>
  <c r="C78" i="130"/>
  <c r="C77" i="130"/>
  <c r="C75" i="130"/>
  <c r="C74" i="130"/>
  <c r="C72" i="130"/>
  <c r="C70" i="130"/>
  <c r="C69" i="130"/>
  <c r="C68" i="130"/>
  <c r="C67" i="130"/>
  <c r="C66" i="130"/>
  <c r="C65" i="130"/>
  <c r="C64" i="130"/>
  <c r="C63" i="130"/>
  <c r="C61" i="130"/>
  <c r="C60" i="130"/>
  <c r="C59" i="130"/>
  <c r="C58" i="130"/>
  <c r="C57" i="130"/>
  <c r="C56" i="130"/>
  <c r="C55" i="130"/>
  <c r="C53" i="130"/>
  <c r="C52" i="130"/>
  <c r="C51" i="130"/>
  <c r="C50" i="130"/>
  <c r="C49" i="130"/>
  <c r="C48" i="130"/>
  <c r="C47" i="130"/>
  <c r="C46" i="130"/>
  <c r="C44" i="130"/>
  <c r="C43" i="130"/>
  <c r="C42" i="130"/>
  <c r="C41" i="130"/>
  <c r="C40" i="130"/>
  <c r="C39" i="130"/>
  <c r="C37" i="130"/>
  <c r="C36" i="130"/>
  <c r="C35" i="130"/>
  <c r="C34" i="130"/>
  <c r="C33" i="130"/>
  <c r="C32" i="130"/>
  <c r="C31" i="130"/>
  <c r="C30" i="130"/>
  <c r="C29" i="130"/>
  <c r="C28" i="130"/>
  <c r="C27" i="130"/>
  <c r="C26" i="130"/>
  <c r="C25" i="130"/>
  <c r="C24" i="130"/>
  <c r="C23" i="130"/>
  <c r="C22" i="130"/>
  <c r="C21" i="130"/>
  <c r="C20" i="130"/>
  <c r="C18" i="130"/>
  <c r="C16" i="130"/>
  <c r="C15" i="130"/>
  <c r="C14" i="130"/>
  <c r="C12" i="130"/>
  <c r="C11" i="130"/>
  <c r="C10" i="130"/>
  <c r="C9" i="130"/>
  <c r="D45" i="77" l="1"/>
  <c r="D44" i="77"/>
  <c r="D43" i="77"/>
  <c r="D19" i="77"/>
  <c r="D20" i="77"/>
  <c r="D8" i="77"/>
  <c r="C23" i="78"/>
  <c r="C36" i="78" s="1"/>
  <c r="C22" i="78"/>
  <c r="C35" i="78" s="1"/>
  <c r="C21" i="78"/>
  <c r="C34" i="78" s="1"/>
  <c r="C20" i="78"/>
  <c r="C33" i="78" s="1"/>
  <c r="C19" i="78"/>
  <c r="C32" i="78" s="1"/>
  <c r="C18" i="78"/>
  <c r="C31" i="78" s="1"/>
  <c r="C16" i="78"/>
  <c r="C29" i="78" s="1"/>
  <c r="C42" i="78" s="1"/>
  <c r="C15" i="78"/>
  <c r="C28" i="78" s="1"/>
  <c r="C41" i="78" s="1"/>
  <c r="C14" i="78"/>
  <c r="C27" i="78" s="1"/>
  <c r="C40" i="78" s="1"/>
  <c r="C13" i="78"/>
  <c r="C26" i="78" s="1"/>
  <c r="C39" i="78" s="1"/>
  <c r="C12" i="78"/>
  <c r="C25" i="78" s="1"/>
  <c r="C38" i="78" s="1"/>
  <c r="C11" i="78"/>
  <c r="C24" i="78" s="1"/>
  <c r="C37" i="78" s="1"/>
  <c r="C11" i="79" l="1"/>
  <c r="C10" i="79"/>
  <c r="C9" i="79"/>
  <c r="C8" i="79"/>
  <c r="C7" i="79"/>
  <c r="C6" i="79"/>
  <c r="C5" i="79"/>
  <c r="C4" i="79"/>
  <c r="D42" i="78"/>
  <c r="D41" i="78"/>
  <c r="D40" i="78"/>
  <c r="D39" i="78"/>
  <c r="D38" i="78"/>
  <c r="D37" i="78"/>
  <c r="D36" i="78"/>
  <c r="D35" i="78"/>
  <c r="D34" i="78"/>
  <c r="D33" i="78"/>
  <c r="D32" i="78"/>
  <c r="D31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2" i="77"/>
  <c r="D41" i="77"/>
  <c r="D40" i="77"/>
  <c r="D39" i="77"/>
  <c r="D38" i="77"/>
  <c r="D37" i="77"/>
  <c r="D36" i="77"/>
  <c r="D35" i="77"/>
  <c r="D34" i="77"/>
  <c r="D33" i="77"/>
  <c r="D32" i="77"/>
  <c r="D31" i="77"/>
  <c r="D30" i="77"/>
  <c r="D29" i="77"/>
  <c r="D28" i="77"/>
  <c r="D27" i="77"/>
  <c r="D26" i="77"/>
  <c r="D25" i="77"/>
  <c r="D24" i="77"/>
  <c r="D23" i="77"/>
  <c r="D22" i="77"/>
  <c r="D21" i="77"/>
  <c r="D18" i="77"/>
  <c r="D17" i="77"/>
  <c r="D16" i="77"/>
  <c r="D15" i="77"/>
  <c r="D14" i="77"/>
  <c r="D13" i="77"/>
  <c r="D12" i="77"/>
  <c r="D10" i="77"/>
  <c r="D7" i="77"/>
  <c r="D6" i="77"/>
  <c r="D5" i="77"/>
  <c r="C57" i="3" l="1"/>
  <c r="C48" i="3"/>
  <c r="C45" i="3"/>
  <c r="C42" i="3"/>
  <c r="C39" i="3"/>
  <c r="C37" i="3"/>
  <c r="C33" i="3"/>
  <c r="C81" i="3" l="1"/>
  <c r="C71" i="3"/>
  <c r="C62" i="3"/>
  <c r="C49" i="3"/>
  <c r="C35" i="3"/>
  <c r="B3" i="59"/>
  <c r="C46" i="3" l="1"/>
  <c r="C56" i="3"/>
  <c r="C69" i="3"/>
  <c r="C78" i="3"/>
  <c r="C34" i="3"/>
  <c r="C47" i="3"/>
  <c r="C61" i="3"/>
  <c r="C70" i="3"/>
  <c r="C80" i="3"/>
  <c r="C59" i="3"/>
  <c r="C82" i="3"/>
  <c r="C38" i="3"/>
  <c r="C73" i="3"/>
  <c r="C36" i="3"/>
  <c r="C63" i="3"/>
  <c r="C52" i="3"/>
  <c r="C64" i="3"/>
  <c r="C41" i="3"/>
  <c r="C53" i="3"/>
  <c r="C65" i="3"/>
  <c r="C75" i="3"/>
  <c r="C50" i="3"/>
  <c r="C72" i="3"/>
  <c r="C43" i="3"/>
  <c r="C54" i="3"/>
  <c r="C66" i="3"/>
  <c r="C76" i="3"/>
  <c r="C44" i="3"/>
  <c r="C55" i="3"/>
  <c r="C68" i="3"/>
  <c r="C77" i="3"/>
</calcChain>
</file>

<file path=xl/comments1.xml><?xml version="1.0" encoding="utf-8"?>
<comments xmlns="http://schemas.openxmlformats.org/spreadsheetml/2006/main">
  <authors>
    <author>Author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NED = Network Encryption Device</t>
        </r>
      </text>
    </comment>
  </commentList>
</comments>
</file>

<file path=xl/sharedStrings.xml><?xml version="1.0" encoding="utf-8"?>
<sst xmlns="http://schemas.openxmlformats.org/spreadsheetml/2006/main" count="2958" uniqueCount="1164">
  <si>
    <t>Radio - Base Model</t>
  </si>
  <si>
    <t>Antenna</t>
  </si>
  <si>
    <t>Battery</t>
  </si>
  <si>
    <t>No Battery (credit)</t>
  </si>
  <si>
    <t>Viking Li-ion Battery</t>
  </si>
  <si>
    <t>Housing</t>
  </si>
  <si>
    <t>Black Housing</t>
  </si>
  <si>
    <t>High Visibility Housing</t>
  </si>
  <si>
    <t>Protocol</t>
  </si>
  <si>
    <t>Analog FM</t>
  </si>
  <si>
    <t>System Option</t>
  </si>
  <si>
    <t>Conventional System</t>
  </si>
  <si>
    <t>Digital/Project 25 CAI AMBE+2 with Free Single-Key DES-OFB (includes protocol option 1)</t>
  </si>
  <si>
    <t>The following selections require Protocol Option 2 (Digital/Project 25 CAI AMBE+2):</t>
  </si>
  <si>
    <t xml:space="preserve">Project 25 Conventional System </t>
  </si>
  <si>
    <t>Project 25 Phase 2 TDMA (includes system option 4 &amp; 5)</t>
  </si>
  <si>
    <t>Optional Features</t>
  </si>
  <si>
    <t>Channels/Talkgroups</t>
  </si>
  <si>
    <t>1024 Channels/Talkgroups (standard)</t>
  </si>
  <si>
    <t>Encryption (requires Protocol Option 2 - Digital/Project 25 CAI AMBE+2)</t>
  </si>
  <si>
    <t>Single-Key DES-OFB (included with Protocol Option 2)</t>
  </si>
  <si>
    <t>Single-Key AES</t>
  </si>
  <si>
    <t>DES-OFB (multi-key)</t>
  </si>
  <si>
    <t xml:space="preserve">AES (multi-key) </t>
  </si>
  <si>
    <t>ARC4 (ADP compatible)</t>
  </si>
  <si>
    <t>Programming &amp; Data</t>
  </si>
  <si>
    <t>MDC1200/GE-Star Signaling</t>
  </si>
  <si>
    <t>FIRESafe™ First Responder</t>
  </si>
  <si>
    <t>GPS</t>
  </si>
  <si>
    <t>Project 25 Data Conventional</t>
  </si>
  <si>
    <t>Project 25 OTAR Conventional &amp; Trunking</t>
  </si>
  <si>
    <t>OTAP (Over-the-Air Programming)</t>
  </si>
  <si>
    <t>The following selections require a System Option 5-8 (options with Phase 1 or Phase 2):</t>
  </si>
  <si>
    <t>Project 25 Authentication</t>
  </si>
  <si>
    <t>Multiband 700/800 + VHF Standard</t>
  </si>
  <si>
    <t>2048 Channels/Talkgroups (standard)</t>
  </si>
  <si>
    <t>700/800 MHz, 762-806 MHz +  VHF 2.5W, and 806-870 MHz, 3W, Model 1 (no keypad)</t>
  </si>
  <si>
    <t>700/800 MHz, 762-806 MHz + VHF 2.5W, and 806-870 MHz, 3W, Model 2 (limited keypad)</t>
  </si>
  <si>
    <t>700/800 MHz, 762-806 MHz + VHF 2.5W and VHF and 806-870 MHz, 3W, Model 3  (full keypad)</t>
  </si>
  <si>
    <t>Third Party Interface</t>
  </si>
  <si>
    <t>DES-OFB + AES (Multi-Key)</t>
  </si>
  <si>
    <t>Keypad Programming (U.S. Federal Government Only)</t>
  </si>
  <si>
    <t>KAS-12K</t>
  </si>
  <si>
    <t>KRA-26M</t>
  </si>
  <si>
    <t>VHF helical antenna 146-162 MHz</t>
  </si>
  <si>
    <t>KRA-26M2</t>
  </si>
  <si>
    <t>VHF helical antenna 162-174 MHz</t>
  </si>
  <si>
    <t>KRA-26M3</t>
  </si>
  <si>
    <t>VHF helical antenna 136-150 MHz</t>
  </si>
  <si>
    <t>KRA-27M</t>
  </si>
  <si>
    <t>UHF whip antenna 440-490 MHz</t>
  </si>
  <si>
    <t>KRA-27M2</t>
  </si>
  <si>
    <t>UHF whip antenna 470-520 MHz</t>
  </si>
  <si>
    <t>KRA-27M3</t>
  </si>
  <si>
    <t>UHF whip antenna 400-450 MHz</t>
  </si>
  <si>
    <t>KRA-22M</t>
  </si>
  <si>
    <t>VHF low-profile helical antenna 148-162 MHz</t>
  </si>
  <si>
    <t>KRA-22M2</t>
  </si>
  <si>
    <t>VHF low-profile helical antenna 162-174 MHz</t>
  </si>
  <si>
    <t>KRA-22M3</t>
  </si>
  <si>
    <t>VHF Low-profile helical antenna 136-150 MHz</t>
  </si>
  <si>
    <t>KRA-23M</t>
  </si>
  <si>
    <t>UHF low-profile helical antenna 450-490 MHz</t>
  </si>
  <si>
    <t>KRA-23M2</t>
  </si>
  <si>
    <t>UHF low-profile helical antenna 470-512 MHz</t>
  </si>
  <si>
    <t>KRA-23M3</t>
  </si>
  <si>
    <t>UHF low-profile helical antenna 403-430 MHz</t>
  </si>
  <si>
    <t>KRA-25</t>
  </si>
  <si>
    <t>Batteries &amp; Chargers</t>
  </si>
  <si>
    <t>KNB-L2M</t>
  </si>
  <si>
    <t>Li-ion 2600mAh (Standard)</t>
  </si>
  <si>
    <t>KNB-L3M</t>
  </si>
  <si>
    <t>Li-ion 3400mAh (High Capacity)</t>
  </si>
  <si>
    <t>KSC-Y32K</t>
  </si>
  <si>
    <t>KSC-32</t>
  </si>
  <si>
    <t>Rapid rate single unit charger</t>
  </si>
  <si>
    <t>Rapid rate 6-unit charger</t>
  </si>
  <si>
    <t>KVC-15</t>
  </si>
  <si>
    <t xml:space="preserve">Rapid rate DC vehicular charger adapter for the KSC-32  (chargers not included; includes KSC-mobile bracket &amp; cigarette lighter cable DC adapter) </t>
  </si>
  <si>
    <t>Carrying Accessories</t>
  </si>
  <si>
    <t>KBH-11</t>
  </si>
  <si>
    <t>Spring action belt clip (2.5")</t>
  </si>
  <si>
    <t>KBH-8DS</t>
  </si>
  <si>
    <t>KLH-6SW</t>
  </si>
  <si>
    <t>KLH-137ST</t>
  </si>
  <si>
    <t>Firemen's Heavy-Duty Leather Shoulder Strap for a Heavy-Duty Leather Case</t>
  </si>
  <si>
    <t>KLH-200K3</t>
  </si>
  <si>
    <t>Special Color Housing</t>
  </si>
  <si>
    <t>Microphones &amp; Audio Accessories</t>
  </si>
  <si>
    <t>KMC-49</t>
  </si>
  <si>
    <t>KEP-1</t>
  </si>
  <si>
    <t>KEP-2</t>
  </si>
  <si>
    <t>2.5mm earphone kit for KMC-49 Speaker Mic</t>
  </si>
  <si>
    <t>KHS-11BL</t>
  </si>
  <si>
    <t>2-wire palm mic w/earphone, universal connector (Black)</t>
  </si>
  <si>
    <t>KHS-12BL</t>
  </si>
  <si>
    <t>3-wire mini lapel mic w/earphone, universal connector (Black)</t>
  </si>
  <si>
    <t>KHS-14</t>
  </si>
  <si>
    <t>Lt. Wt. Single muff headset w/boom mic &amp; In-line PTT</t>
  </si>
  <si>
    <t>KRA-32K</t>
  </si>
  <si>
    <t>700/800 MHz Whip Antenna</t>
  </si>
  <si>
    <t>KRA-36</t>
  </si>
  <si>
    <t>700/800 MHz Stubby Antenna</t>
  </si>
  <si>
    <t>KLH-201K3</t>
  </si>
  <si>
    <t>KCT-71M3</t>
  </si>
  <si>
    <t>KMB-33M</t>
  </si>
  <si>
    <t>KAP-2</t>
  </si>
  <si>
    <t>KCT-72M</t>
  </si>
  <si>
    <t>KCT-23M3</t>
  </si>
  <si>
    <t>KCT-23M</t>
  </si>
  <si>
    <t>KCT-46</t>
  </si>
  <si>
    <t>KPS-15</t>
  </si>
  <si>
    <t>System Options</t>
  </si>
  <si>
    <t>List</t>
  </si>
  <si>
    <t>Table of Contents</t>
  </si>
  <si>
    <t>Viking VP900 Portable</t>
  </si>
  <si>
    <t>Analog FM (included in base radio)</t>
  </si>
  <si>
    <t>2425AAAA53XXX</t>
  </si>
  <si>
    <t>2425AABA53XXX</t>
  </si>
  <si>
    <t>2425AACA53XXX</t>
  </si>
  <si>
    <t>700/800 MHz, 762-806 MHz and 806-870 MHz, Black, Model 2 (standard keypad)</t>
  </si>
  <si>
    <t>700/800 MHz, 762-806 MHz and 806-870 MHz, Black, Model 3 (full keypad)</t>
  </si>
  <si>
    <t>VP6230BKF2</t>
  </si>
  <si>
    <t>VP6330BKF2</t>
  </si>
  <si>
    <t>VP6330BKF5</t>
  </si>
  <si>
    <t>VP6430BKF2</t>
  </si>
  <si>
    <t>VP6230BKF3</t>
  </si>
  <si>
    <t>VP6330BKF3</t>
  </si>
  <si>
    <t>VP6330BKF6</t>
  </si>
  <si>
    <t>VP6430BKF3</t>
  </si>
  <si>
    <t>VHF, 136-174 MHz, Model 2 (standard keypad), Black</t>
  </si>
  <si>
    <t>UHF, 450-520 MHz, Model 2 (standard keypad), Black</t>
  </si>
  <si>
    <t>UHF, 380-470 MHz, Model 2 (standard keypad), Black</t>
  </si>
  <si>
    <t>VHF, 136-174 MHz, Model 3 (full keypad), Black</t>
  </si>
  <si>
    <t>UHF, 450-520 MHz, Model 3 (full keypad), Black</t>
  </si>
  <si>
    <t>UHF, 380-470 MHz, Model 3 (full keypad), Black</t>
  </si>
  <si>
    <t>VP6230GRF2</t>
  </si>
  <si>
    <t>VP6330GRF2</t>
  </si>
  <si>
    <t>VP6330GRF5</t>
  </si>
  <si>
    <t>VP6430GRF2</t>
  </si>
  <si>
    <t>VP6230GRF3</t>
  </si>
  <si>
    <t>VP6330GRF3</t>
  </si>
  <si>
    <t>VP6330GRF6</t>
  </si>
  <si>
    <t>VP6430GRF3</t>
  </si>
  <si>
    <t>VHF, 136-174 MHz, Model 2 (standard keypad), Green</t>
  </si>
  <si>
    <t>UHF, 450-520 MHz, Model 2 (standard keypad), Green</t>
  </si>
  <si>
    <t>UHF, 380-470 MHz, Model 2 (standard keypad), Green</t>
  </si>
  <si>
    <t>700/800 MHz, 762-806 MHz and 806-870 MHz, Green, Model 2 (standard keypad)</t>
  </si>
  <si>
    <t>VHF, 136-174 MHz, Model 3 (full keypad), Green</t>
  </si>
  <si>
    <t>UHF, 450-520 MHz, Model 3 (full keypad), Green</t>
  </si>
  <si>
    <t>UHF, 380-470 MHz, Model 3 (full keypad), Green</t>
  </si>
  <si>
    <t>700/800 MHz, 762-806 MHz and 806-870 MHz, Green, Model 3 (full keypad)</t>
  </si>
  <si>
    <t>P25 CAI AMBE+2</t>
  </si>
  <si>
    <t xml:space="preserve">P25 Authentication </t>
  </si>
  <si>
    <t>Viking VP6000 Portable</t>
  </si>
  <si>
    <t>Viking VP5000 Portable</t>
  </si>
  <si>
    <t>Model Options</t>
  </si>
  <si>
    <t>Viking VM6000 Mobile</t>
  </si>
  <si>
    <t>Viking VM5000 Mobile</t>
  </si>
  <si>
    <t>VM6730BF</t>
  </si>
  <si>
    <t>VM6830BF</t>
  </si>
  <si>
    <t>VM6830BF2</t>
  </si>
  <si>
    <t>VM6930BF</t>
  </si>
  <si>
    <t>Mounting Accessories</t>
  </si>
  <si>
    <t>Mounting Bracket</t>
  </si>
  <si>
    <t>KMB-34</t>
  </si>
  <si>
    <t>Ignition Sense Cable</t>
  </si>
  <si>
    <t>Control head</t>
  </si>
  <si>
    <t>835VM6000VCH</t>
  </si>
  <si>
    <t>597535777502</t>
  </si>
  <si>
    <t>6 Ft remote cable</t>
  </si>
  <si>
    <t>17 Ft remote cable</t>
  </si>
  <si>
    <t>597535777503</t>
  </si>
  <si>
    <t>50 Ft remote cable</t>
  </si>
  <si>
    <t>250074031003</t>
  </si>
  <si>
    <t>VCH Standard Mobile Mic</t>
  </si>
  <si>
    <t>VCH Desktop Mic</t>
  </si>
  <si>
    <t>Speaker</t>
  </si>
  <si>
    <t>2500151006</t>
  </si>
  <si>
    <t>5in. 15W Speaker, Crimp Leads</t>
  </si>
  <si>
    <t>P25 Authentication</t>
  </si>
  <si>
    <t>VM5730BF</t>
  </si>
  <si>
    <t>VM5830BF</t>
  </si>
  <si>
    <t>VM5830BF2</t>
  </si>
  <si>
    <t>VM5930BF</t>
  </si>
  <si>
    <t>KCH-19VM</t>
  </si>
  <si>
    <t>Dash - KCH-19</t>
  </si>
  <si>
    <t>KCH-20 Enhanced control head</t>
  </si>
  <si>
    <t>VM7730BF-S</t>
  </si>
  <si>
    <t>VM7830BF-S</t>
  </si>
  <si>
    <t>VM7830BF2-S</t>
  </si>
  <si>
    <t>VM7930BF-S</t>
  </si>
  <si>
    <t>Viking VM7000 Mobile</t>
  </si>
  <si>
    <t>VM5000/7000 Remote Cable upto 50 Ft</t>
  </si>
  <si>
    <t>VM5000/7000 Remote Cable upto 100 Ft</t>
  </si>
  <si>
    <t>KCT-71M4</t>
  </si>
  <si>
    <t>KRK-17BF</t>
  </si>
  <si>
    <t>P25 Paging Decode</t>
  </si>
  <si>
    <t>4096 Channels/Talkgroups</t>
  </si>
  <si>
    <t>835VP5000OH</t>
  </si>
  <si>
    <t>835VP5000YH</t>
  </si>
  <si>
    <t>KCH-20RV</t>
  </si>
  <si>
    <t>Viking16</t>
  </si>
  <si>
    <t>Project 25 Phase 1 Trunking and Viking16 Trunking (includes system options 2 &amp; 4)</t>
  </si>
  <si>
    <t>VM5000 136-174 MHZ</t>
  </si>
  <si>
    <t>VM5000 450-520 MHZ</t>
  </si>
  <si>
    <t>VM5000 380-470 MHZ</t>
  </si>
  <si>
    <t>VM5000 700/800 MHZ</t>
  </si>
  <si>
    <t>VM6000 136-174 MHZ</t>
  </si>
  <si>
    <t>VM6000 450-520 MHZ</t>
  </si>
  <si>
    <t>VM6000 380-470 MHZ</t>
  </si>
  <si>
    <t>VM6000 700/800 MHZ</t>
  </si>
  <si>
    <t>Primary Radio -  (First Deck, Choose one)</t>
  </si>
  <si>
    <t>Secondary Radio -  (2nd-4th Deck, Choose up to 3)</t>
  </si>
  <si>
    <t>VM7630HBF-P</t>
  </si>
  <si>
    <t>VM7730HBF-P</t>
  </si>
  <si>
    <t>VM7730BF-P</t>
  </si>
  <si>
    <t>VM7830BF-P</t>
  </si>
  <si>
    <t>VM7830BF2-P</t>
  </si>
  <si>
    <t>VM7930BF-P</t>
  </si>
  <si>
    <t>VM7000 39-50 MHZ Hi Power Low Band Primary</t>
  </si>
  <si>
    <t>VM7000 136-174 MHZ Hi Power Primary</t>
  </si>
  <si>
    <t>VM7000 136-174 MHZ Primary</t>
  </si>
  <si>
    <t>VM7000 450-520 MHZ Primary</t>
  </si>
  <si>
    <t>VM7000 380-470 MHZ Primary</t>
  </si>
  <si>
    <t>VM7000 700/800 MHZ Primary</t>
  </si>
  <si>
    <t>VM7730HBF-S</t>
  </si>
  <si>
    <t>VM7000 136-174 MHZ Hi Power Secondary</t>
  </si>
  <si>
    <t>VM7630HBF-S</t>
  </si>
  <si>
    <t>VM7000 39-50 MHZ Hi Power Low Band Secondary</t>
  </si>
  <si>
    <t>KMB-36</t>
  </si>
  <si>
    <t>Hi Power Deck Mounting Bracket</t>
  </si>
  <si>
    <t>836VMB10</t>
  </si>
  <si>
    <t>Mounting Bracket, Dual Deck, VM7000</t>
  </si>
  <si>
    <t>KCT-18</t>
  </si>
  <si>
    <t>Hi Power Ignition Sense Cable</t>
  </si>
  <si>
    <t>KCT-23M4</t>
  </si>
  <si>
    <t xml:space="preserve">Hi Power Deck DC Cable </t>
  </si>
  <si>
    <t>USB Micro A-B Cable</t>
  </si>
  <si>
    <t>KES-5A</t>
  </si>
  <si>
    <t>Power Supply</t>
  </si>
  <si>
    <t>EH-30</t>
  </si>
  <si>
    <t>VM7000 136-174 MHZ Secondary</t>
  </si>
  <si>
    <t>VM7000 450-520 MHZ Secondary</t>
  </si>
  <si>
    <t>VM7000 380-470 MHZ Secondary</t>
  </si>
  <si>
    <t>VM7000 700/800 MHZ Secondary</t>
  </si>
  <si>
    <t>.</t>
  </si>
  <si>
    <t>KMC-70M</t>
  </si>
  <si>
    <t>KMC-70GR</t>
  </si>
  <si>
    <t>MIL-SPEC, IP67 (Immersion) Speaker Mic.  
3 Programmable Buttons</t>
  </si>
  <si>
    <t>KSC-326AK</t>
  </si>
  <si>
    <t>KCT-71M2</t>
  </si>
  <si>
    <t>KMC-65M</t>
  </si>
  <si>
    <t>KMC-66M</t>
  </si>
  <si>
    <t>Standard Mobile Mic for KCH Control Head</t>
  </si>
  <si>
    <t>12 Button Keypad Mic for KCH Control Head</t>
  </si>
  <si>
    <t>597535777501</t>
  </si>
  <si>
    <t>KNB-LS7</t>
  </si>
  <si>
    <t>KNB-LS5CU</t>
  </si>
  <si>
    <t>Li-ion Instrinsically Safe 2000 mAh</t>
  </si>
  <si>
    <t>Li-ion Instrinsically Safe 3800mAh (High Capacity)</t>
  </si>
  <si>
    <t>R50843LF3001</t>
  </si>
  <si>
    <t xml:space="preserve">Leather Case, L3 battery, VP6000 Fire.   Fits L3 model batteries plus L2 and LS5  batteries with optional spacer. </t>
  </si>
  <si>
    <t>R50843NP3001</t>
  </si>
  <si>
    <t xml:space="preserve">Leather Case, L3 battery, VP6000 Police.   Fits L3 model batteries plus L2 and LS5  batteries with optional spacer. </t>
  </si>
  <si>
    <t xml:space="preserve">Nylon Case, L3 battery, VP6000 Police.   Fits L3 model batteries plus L2 and LS5  batteries with optional spacer. </t>
  </si>
  <si>
    <t>2" Belt Loop for Leather Cases R50843Lx3001</t>
  </si>
  <si>
    <t>R50840000L20</t>
  </si>
  <si>
    <t>R50843LP3001</t>
  </si>
  <si>
    <t>R50840000N20</t>
  </si>
  <si>
    <t>2" Belt Loop for Nylon Cases R50843Nx3001</t>
  </si>
  <si>
    <t>R50840000L30</t>
  </si>
  <si>
    <t>3" Belt Loop for Leather Cases R50843Lx3001</t>
  </si>
  <si>
    <t>VP5430F2</t>
  </si>
  <si>
    <t>VP5430F3</t>
  </si>
  <si>
    <t>VP5330F2</t>
  </si>
  <si>
    <t>VP5330F5</t>
  </si>
  <si>
    <t>VP5330F3</t>
  </si>
  <si>
    <t>VP5330F6</t>
  </si>
  <si>
    <t>VP5230F2</t>
  </si>
  <si>
    <t>VP5230F3</t>
  </si>
  <si>
    <t>P25 Portable, 700/800 MHz band, 762-806 MHz and 806-870 MHz, Black, Model 2 (standard keypad)</t>
  </si>
  <si>
    <t>P25 Portable, 700/800 MHz band, 762-806 MHz and 806-870 MHz, Black, Model 3 (full keypad)</t>
  </si>
  <si>
    <t>P25 Portable, UHF Hi, 450-520 MHz, Model 2 (standard keypad)</t>
  </si>
  <si>
    <t>P25 Portable, UHF Hi, 450-520 MHz, Model 3 (full keypad)</t>
  </si>
  <si>
    <t>P25 Portable, UHF Lo, 380-470 MHz, Model 2 (standard keypad)</t>
  </si>
  <si>
    <t>P25 Portable, UHF Lo,, 380-470 MHz, Model 3 (full keypad)</t>
  </si>
  <si>
    <t>P25 Portable, VHF, 136-174 MHz, Model 2 (standard keypad)</t>
  </si>
  <si>
    <t>P25 Portable, VHF, 136-174 MHz, Model 3 (full keypad)</t>
  </si>
  <si>
    <t>RPSP-15</t>
  </si>
  <si>
    <t>589001202303</t>
  </si>
  <si>
    <t>KMC-9C</t>
  </si>
  <si>
    <t>KMC-59C</t>
  </si>
  <si>
    <t>Heavy duty leather carrying case for VP5000 series with KNB-L2/L3/LS5CU batteries (for both keypad models)</t>
  </si>
  <si>
    <t>Nylon carrying case for VP5000 series with KNB-L2/L3/LS5CU battery (for both keypad models)</t>
  </si>
  <si>
    <r>
      <t xml:space="preserve">MIL-SPEC, Speaker Mic. with Antenna Connector
</t>
    </r>
    <r>
      <rPr>
        <b/>
        <u/>
        <sz val="11"/>
        <rFont val="Calibri"/>
        <family val="2"/>
        <scheme val="minor"/>
      </rPr>
      <t>Note</t>
    </r>
    <r>
      <rPr>
        <sz val="11"/>
        <rFont val="Calibri"/>
        <family val="2"/>
        <scheme val="minor"/>
      </rPr>
      <t xml:space="preserve">:  5/16" Coax cable hex wrench included (antenna is not included.)  </t>
    </r>
  </si>
  <si>
    <t>3.5mm earphone kit for KMC-41/42W/54W/70M Speaker Mics</t>
  </si>
  <si>
    <t>1.6 Ft Remote Cable / Multi-deck Control Cable</t>
  </si>
  <si>
    <t>Horn Alert / PA Relay Option Kit</t>
  </si>
  <si>
    <t>VM7000 30 Amp DC Power Supply for Hi-Power decks</t>
  </si>
  <si>
    <t>DC Switching Power Supply (117/230 VAC; 23A max. continuous, 25A peak)</t>
  </si>
  <si>
    <t>Control Station Desktop Microphone (8-pin mod. plug)</t>
  </si>
  <si>
    <t>Control Station Desktop Microphone (8-pin mod. plug)
Improved noise response for Phase 2 TDMA systems</t>
  </si>
  <si>
    <t>DC Cable-Dash  10'</t>
  </si>
  <si>
    <t>KRA-40GM</t>
  </si>
  <si>
    <t>KVC-23V</t>
  </si>
  <si>
    <t>KWD-AE30K</t>
  </si>
  <si>
    <t>Leather swivel belt loop / detachable swivel D-Ring back for KLH-200K3</t>
  </si>
  <si>
    <t xml:space="preserve">Leather Belt Loop with D-swivel </t>
  </si>
  <si>
    <t>2048 Channels/Talkgroups</t>
  </si>
  <si>
    <t>KRA-28</t>
  </si>
  <si>
    <t>VHF Wideband whip antenna 140-170 MHz</t>
  </si>
  <si>
    <t>KES-8K</t>
  </si>
  <si>
    <t>Analog FM (standard)</t>
  </si>
  <si>
    <t>P25 CAI AMBE+2 (standard)</t>
  </si>
  <si>
    <t>DES-OFB (multi-key) *</t>
  </si>
  <si>
    <t>AES FIPS 140-2 (single-key) *</t>
  </si>
  <si>
    <t>AES FIPS 140-2 (multi-key) *</t>
  </si>
  <si>
    <t>ARC4 (ADP compatible) *</t>
  </si>
  <si>
    <t>TrueVoice™ Noise Cancellation (standard)</t>
  </si>
  <si>
    <t>MDC1200/GE-Star Signaling *</t>
  </si>
  <si>
    <t>P25 Conventional Voting Scan (standard)</t>
  </si>
  <si>
    <t>P25 Data Conventional Packet Data *</t>
  </si>
  <si>
    <t>P25 Data Trunking (Conventional included) *</t>
  </si>
  <si>
    <t>* prices shown are when configured with radio.  The list price may be higher when purchased separately.   See the Viking Accessory Catalog for list price when purchased separately.</t>
  </si>
  <si>
    <t>P25 Paging Decode *</t>
  </si>
  <si>
    <t>OTAR (Over-The-Air-Rekeying) *</t>
  </si>
  <si>
    <t>OTAP (Over-the-Air Programming) *</t>
  </si>
  <si>
    <t>FIRESafe™ First Responder *</t>
  </si>
  <si>
    <t>FIRESafe™ Command (includes First Responder) *</t>
  </si>
  <si>
    <t>GPS *</t>
  </si>
  <si>
    <t>EVRS, Portable</t>
  </si>
  <si>
    <t>EVRS Mobile</t>
  </si>
  <si>
    <t>EVRS, Portable *</t>
  </si>
  <si>
    <t>Bluetooth *</t>
  </si>
  <si>
    <t>Bluetooth Low Energy *</t>
  </si>
  <si>
    <t>Man Down *</t>
  </si>
  <si>
    <t>250VP5000001</t>
  </si>
  <si>
    <r>
      <t xml:space="preserve">Intrinsically Safe (CSA) </t>
    </r>
    <r>
      <rPr>
        <i/>
        <sz val="11"/>
        <rFont val="Calibri"/>
        <family val="2"/>
        <scheme val="minor"/>
      </rPr>
      <t>KNB-LS5 or -LS7 battery required</t>
    </r>
  </si>
  <si>
    <t>KRA-29</t>
  </si>
  <si>
    <t xml:space="preserve">UHF whip antenna 380-430 MHZ </t>
  </si>
  <si>
    <t>Analog Conventional *</t>
  </si>
  <si>
    <t>P25 Conventional *</t>
  </si>
  <si>
    <t>Encryption (requires Protocol Option 8322000002 - Digital/Project 25 CAI AMBE+2)</t>
  </si>
  <si>
    <t>Encryption Module required for AES FIPS 140-2, DES, or P25 Authentication. List price shown is if the encryption option is purchased separately from radio.</t>
  </si>
  <si>
    <t>Remote Kit for KCH Control Head *</t>
  </si>
  <si>
    <t>Mounting Case for Control Station with KPS-15</t>
  </si>
  <si>
    <t>DC Switching Power Supply
(117/230 VAC; 23A max. continuous, 25A peak)</t>
  </si>
  <si>
    <t>KCH-21RVM</t>
  </si>
  <si>
    <t>KCH-21 Hand Held control head</t>
  </si>
  <si>
    <t>5W External Speaker, compact, 3.5 mm audio plug</t>
  </si>
  <si>
    <t>10W External Speaker, 3.5 mm audio plug</t>
  </si>
  <si>
    <t>External Accessory Connection Cable for KCH-20RV/KCH-21RV remote control heads</t>
  </si>
  <si>
    <t>40W External Speaker. Requires KAP-2 kit to connect to radio. Requires KCT-72M cable to connecto to KCH-20/21 Control Head.</t>
  </si>
  <si>
    <t>KCT-77M2</t>
  </si>
  <si>
    <t>Hand Held Control Head remote cable</t>
  </si>
  <si>
    <t>VM5000/7000 Remote Cable up to 50 Ft</t>
  </si>
  <si>
    <t>VM5000/7000 Remote Cable up to 100 Ft</t>
  </si>
  <si>
    <t>KENWOOD Viking Price Guide  | November 2021</t>
  </si>
  <si>
    <t>Dealer or other Discount %</t>
  </si>
  <si>
    <t>Discount Column Title:</t>
  </si>
  <si>
    <t>Formula Applied to Price:</t>
  </si>
  <si>
    <t>VHF High gain helically loaded whip 148-162 MHz</t>
  </si>
  <si>
    <t>MIL-SPEC, IP67 (Immersion) Speaker Mic.  Black.
3 Programmable Buttons</t>
  </si>
  <si>
    <t>MIL-SPEC, IP67 (Immersion) Speaker Mic.  
Hi-Viz Green.  3 Programmable Buttons</t>
  </si>
  <si>
    <t>P25 Phase 1 Trunking (Requires option 8322000002)*</t>
  </si>
  <si>
    <t>P25 Phase 2 TDMA (Requires option 8322000005) *</t>
  </si>
  <si>
    <r>
      <t xml:space="preserve">DES-OFB (multi-key) *
</t>
    </r>
    <r>
      <rPr>
        <b/>
        <i/>
        <sz val="11"/>
        <rFont val="Calibri"/>
        <family val="2"/>
        <scheme val="minor"/>
      </rPr>
      <t xml:space="preserve">NOTE: </t>
    </r>
    <r>
      <rPr>
        <i/>
        <sz val="11"/>
        <rFont val="Calibri"/>
        <family val="2"/>
        <scheme val="minor"/>
      </rPr>
      <t>Requires addition of KWD-AE30K module to VP5000 if the radio was initially purchased without DES, AES, or P25 Authentication encryption option.</t>
    </r>
  </si>
  <si>
    <r>
      <t xml:space="preserve">AES FIPS140-2 (single key) *
(DES-OFB single key included) 
</t>
    </r>
    <r>
      <rPr>
        <b/>
        <i/>
        <sz val="11"/>
        <rFont val="Calibri"/>
        <family val="2"/>
        <scheme val="minor"/>
      </rPr>
      <t xml:space="preserve">NOTE: </t>
    </r>
    <r>
      <rPr>
        <i/>
        <sz val="11"/>
        <rFont val="Calibri"/>
        <family val="2"/>
        <scheme val="minor"/>
      </rPr>
      <t>Requires addition of KWD-AE30K module to VP5000 if the radio was initially purchased without DES, AES, or P25 Authentication encryption option.</t>
    </r>
  </si>
  <si>
    <r>
      <t xml:space="preserve">AES FIPS140-2 (multi key) *
(DES-OFB multi-key included) 
</t>
    </r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Requires addition of KWD-AE30K module to VP5000 if the radio was initially purchased without DES, AES, or P25 Authentication encryption option.</t>
    </r>
  </si>
  <si>
    <t>Project 25 Phase 1 Trunking Only 
(includes system option 4)</t>
  </si>
  <si>
    <t>Project 25 Phase 2 TDMA and Viking16 Trunking 
(includes system options 2, 4 &amp; 5)</t>
  </si>
  <si>
    <t>Project 25 Data Trunking 
(includes Project 25 Data Conventional)</t>
  </si>
  <si>
    <t>Vehicular Charger. Supports KNB-L2/L3/LS7 batteries</t>
  </si>
  <si>
    <t>Orange Housing, VP5000, Model 2, Factory Installed</t>
  </si>
  <si>
    <t>Yellow Housing, VP5000, Model 2, Factory Installed</t>
  </si>
  <si>
    <r>
      <t xml:space="preserve">P25 Authentication 
</t>
    </r>
    <r>
      <rPr>
        <b/>
        <i/>
        <sz val="11"/>
        <rFont val="Calibri"/>
        <family val="2"/>
        <scheme val="minor"/>
      </rPr>
      <t>NOTE</t>
    </r>
    <r>
      <rPr>
        <i/>
        <sz val="11"/>
        <rFont val="Calibri"/>
        <family val="2"/>
        <scheme val="minor"/>
      </rPr>
      <t>: Requires addition of KWD-AE30K module to VP5000 if the radio was initially purchased without DES, AES, or P25 Authentication encryption option.</t>
    </r>
  </si>
  <si>
    <t>Contract Price</t>
  </si>
  <si>
    <t>Viking Accessory Catalog</t>
  </si>
  <si>
    <t>Audio Accessories &gt; Speaker Mics</t>
  </si>
  <si>
    <t>List Price</t>
  </si>
  <si>
    <t>VP6000</t>
  </si>
  <si>
    <t>VP5000</t>
  </si>
  <si>
    <t>VP400/600/900</t>
  </si>
  <si>
    <t>VM7000</t>
  </si>
  <si>
    <t>VM6000</t>
  </si>
  <si>
    <t>VM5000</t>
  </si>
  <si>
    <t>VM600/900 (VCH)</t>
  </si>
  <si>
    <t>VM400/600/900 (SCH)</t>
  </si>
  <si>
    <t>589360010030</t>
  </si>
  <si>
    <t>SPEAKER MIC BASIC, 30'', VP-H</t>
  </si>
  <si>
    <t>✓</t>
  </si>
  <si>
    <t>GEM-ML56PRM-C-01</t>
  </si>
  <si>
    <t>VIKING SPEAKER MIC, BLACK, 24”, VP-H</t>
  </si>
  <si>
    <t>GEM-ML56PRMHV24-EF1</t>
  </si>
  <si>
    <t>VIKING SPEAKER MIC, HI VIZ, 24”, VP-H</t>
  </si>
  <si>
    <t>SPEAKER MIC, 3PF KEYS, HI-VIZ, VP-T</t>
  </si>
  <si>
    <t>SPEAKER MIC, 3PF KEYS, BLACK, VP-T</t>
  </si>
  <si>
    <t>Audio Accessories &gt; Specialty Speaker Mics</t>
  </si>
  <si>
    <t>589360005618</t>
  </si>
  <si>
    <t>SPEAKER MIC PUB SAFETY, W/ ANTENNA CONN,18", VP-H</t>
  </si>
  <si>
    <t>589360005625</t>
  </si>
  <si>
    <t>SPEAKER MIC PUB SAFETY, W/ ANTENNA CONN,25", VP-H</t>
  </si>
  <si>
    <t>589360005630</t>
  </si>
  <si>
    <t>SPEAKER MIC PUB SAFETY, W/ ANTENNA CONN,30", VP-H</t>
  </si>
  <si>
    <t>BTR-155</t>
  </si>
  <si>
    <t>BLUETOOTH SPEAKER MIC, SAVOX, K551071 VP-T</t>
  </si>
  <si>
    <t>SPEAKER MIC PUB SAFETY, W/ ANTENNA CONN, VP-T</t>
  </si>
  <si>
    <t>V2-G4JD221</t>
  </si>
  <si>
    <t>FIRE SPEAKER MIC, OTTO, 500°F, VP-H</t>
  </si>
  <si>
    <t>V2-G4KC221-S</t>
  </si>
  <si>
    <t>FIRE SPEAKER MIC, OTTO, 500°F, IS, VP-T</t>
  </si>
  <si>
    <t>Audio Accessories &gt; Earpieces</t>
  </si>
  <si>
    <t>5892006057</t>
  </si>
  <si>
    <t>EARPIECE COIL CORD, NO PTT, 3.5 MM, VP-H</t>
  </si>
  <si>
    <t>EARPHONE KIT 3.55MM, VP-T/TK</t>
  </si>
  <si>
    <t>EARPHONE KIT 2.5 MM , VP-T/TK</t>
  </si>
  <si>
    <t>Audio Accessories &gt; Surveillance</t>
  </si>
  <si>
    <t>2 WIRE PALM MIC KIT FOR ACCESSORY ADAPTER, VP-H</t>
  </si>
  <si>
    <t>5895100056</t>
  </si>
  <si>
    <t>3 WIRE LAPEL MIC KIT, VP-H</t>
  </si>
  <si>
    <t>589580012401</t>
  </si>
  <si>
    <t>SURVEILLANCE KIT, BLACK, 2-WIRE, VP-T</t>
  </si>
  <si>
    <t>589580012402</t>
  </si>
  <si>
    <t>SURVEILLANCE KIT, BEIGE, 2-WIRE, VP-T</t>
  </si>
  <si>
    <t>BTH-300KIT1</t>
  </si>
  <si>
    <t>BLUETOOTH SURVEILLANCE KIT, PTT+EARPIECE, VP-T</t>
  </si>
  <si>
    <t>EH-1189SC</t>
  </si>
  <si>
    <t>EARPHONE, BUD STYLE, FOR BTH-300, VP-T</t>
  </si>
  <si>
    <t>2 WIRE PALM MIC W/EARPHONE, VP-T/TK</t>
  </si>
  <si>
    <t>Audio Accessories &gt; Headsets</t>
  </si>
  <si>
    <t>BREEZE HEADSET, W/STD IN-LINE PTT, VP-H</t>
  </si>
  <si>
    <t>ACCESSORY ADAPTER, W/3.5MM THREADED JACK, VP-H</t>
  </si>
  <si>
    <t>BTH-900</t>
  </si>
  <si>
    <t>BLUETOOTH HEADSET,BTH-900, DUAL MUFF, VP-T</t>
  </si>
  <si>
    <t>HEADSET, SINGLE MUFF BOOM MIC, IN-LINE PTT, VP-T/T</t>
  </si>
  <si>
    <t>KHS-15D-BH</t>
  </si>
  <si>
    <t>HEADSET, BH W/NOISE CANCELLING BOOM MIC, W/PTT</t>
  </si>
  <si>
    <t>KHS-15D-OH</t>
  </si>
  <si>
    <t>HEADSET, OH W/NOISE CANCELLING BOOM MIC, W/PTT</t>
  </si>
  <si>
    <t>Audio Accessories &gt; Mobile Mics</t>
  </si>
  <si>
    <t>250074031001</t>
  </si>
  <si>
    <t>MOBILE MIC, STANDARD, SCH</t>
  </si>
  <si>
    <t>MOBILE MIC, STANDARD, LF10 12-PIN CONN, VCH</t>
  </si>
  <si>
    <t>589001603503</t>
  </si>
  <si>
    <t>MOBILE MIC, KEYPAD, HOT, 13-PIN, SCH</t>
  </si>
  <si>
    <t>589001603505</t>
  </si>
  <si>
    <t>MOBILE MIC, KEYPAD, HOT, 12 PIN, VCH</t>
  </si>
  <si>
    <t>589001603603</t>
  </si>
  <si>
    <t>MOBILE MIC, KEYPAD, COLD, 13-PIN, SCH</t>
  </si>
  <si>
    <t>589001603605</t>
  </si>
  <si>
    <t>MOBILE MIC, KEYPAD, COLD,12 PIN, VCH</t>
  </si>
  <si>
    <t>MOBILE MIC, STANDARD, MIL-SPEC, KCH-19/20</t>
  </si>
  <si>
    <t>MOBILE MIC, 12 KEYPAD, MIL-SPEC, KCH-19/20</t>
  </si>
  <si>
    <t>Audio Accessories &gt; Desk Mics</t>
  </si>
  <si>
    <t>5890012023</t>
  </si>
  <si>
    <t>DESKTOP MIC, SCH</t>
  </si>
  <si>
    <t>DESKTOP MIC, VCH</t>
  </si>
  <si>
    <t>DESKTOP MIC, 8-PIN, TDMA</t>
  </si>
  <si>
    <t>DESKTOP MIC, 8-PIN MOD. PLUG, KCH-19/20</t>
  </si>
  <si>
    <t>Audio Accessories &gt; Speakers</t>
  </si>
  <si>
    <t>MOBILE SPEAKER, 15W, 5 IN., MONO PLUG, VCH</t>
  </si>
  <si>
    <t>MOBILE SPEAKER, 15W, 5 IN., CRIMP LEADS, VCH</t>
  </si>
  <si>
    <t>HORN ALERT/P.A. RELAY OPTION, VM-T</t>
  </si>
  <si>
    <t>EXT ACCESSORY CONNECTION CABLE FOR KCH-19M, KCH-20</t>
  </si>
  <si>
    <t>MOBILE SPEAKER, 40W MAX INPUT, VM-T</t>
  </si>
  <si>
    <t>SPEAKER, EXTERNAL, 10W, VM-T</t>
  </si>
  <si>
    <t>MOBILE SPEAKER, COMPACT, 5W, VM-T</t>
  </si>
  <si>
    <t>Antenna/Kits/Accs &gt; Portable Antennas</t>
  </si>
  <si>
    <t>ANTENNA UHF 403-512 MHZ ,1/4 WAVE WHIP SMA, VP-H</t>
  </si>
  <si>
    <t>WIDE BAND VHF 136-174 MHz, MP ANTENNA</t>
  </si>
  <si>
    <t>ANTENNA 800 MHZ, 1/4 WAVE, WHIP, PORTABLE, VP-H</t>
  </si>
  <si>
    <t>ANTENNA 800 MHZ HALF-WAVE WHIP(RED CORE), VP-H</t>
  </si>
  <si>
    <t>ANTENNA 7/800MHZ ,1/2 WAVE WHIP(GREEN CORE),VP-H</t>
  </si>
  <si>
    <t>ANTENNA 7/800/VHF MULTIBAND,GPS, WHITE CORE, VP-H</t>
  </si>
  <si>
    <t>ANTENNA VHF 148-162 MHZ LOW-PROF HELICAL, VP-T</t>
  </si>
  <si>
    <t>ANTENNA VHF 162-174 MHZ LOW-PROF HELICAL, VP-T</t>
  </si>
  <si>
    <t>ANTENNA VHF 136-150 MHZ LOW-PROF HELICAL, VP-T</t>
  </si>
  <si>
    <t>ANTENNA UHF 450-490 MHZ LOW-PROF HELICAL, VP-T</t>
  </si>
  <si>
    <t>ANTENNA UHF 470-512 MHZ LOW-PROF HELICAL, VP-T</t>
  </si>
  <si>
    <t>ANTENNA UHF 403-430 MHZ LOW-PROF HELICAL, VP-T</t>
  </si>
  <si>
    <t>ANTENNA VHF  148-162 MZ, WHIP, VP-T</t>
  </si>
  <si>
    <t>ANTENNA VHF 146-162 MHZ HELICAL, VP-T</t>
  </si>
  <si>
    <t>ANTENNA VHF 162-174 MHZ HELICAL, VP-T</t>
  </si>
  <si>
    <t>ANTENNA VHF 136-150 MHZ HELICAL, VP-T</t>
  </si>
  <si>
    <t>ANTENNA UHF 440-490 MHZ WHIP, VP-T</t>
  </si>
  <si>
    <t>ANTENNA UHF 470-520 MHZ WHIP, VP-T</t>
  </si>
  <si>
    <t>ANTENNA UHF 400-450 MHZ WHIP, VP-T</t>
  </si>
  <si>
    <t>ANTENNA VHF 140-170 MHZ  WHIP, VP-T</t>
  </si>
  <si>
    <t>ANTENNA UHF 380-430 MHZ UHF WHIP, VP-T</t>
  </si>
  <si>
    <t>ANTENNA 700/800 MHZ WHIP, VP-T</t>
  </si>
  <si>
    <t>ANTENNA 700/800 MHZ STUB, VP-T</t>
  </si>
  <si>
    <t>Antenna/Kits/Accs &gt; Mobile Antennas</t>
  </si>
  <si>
    <t>ANTENNA 136-960MHZ, WHIP, W/O BASE,TNC-MA, VM-H</t>
  </si>
  <si>
    <t>836VRA10</t>
  </si>
  <si>
    <t>ANTENNA, UNITY GAIN, MWV1365S, VHF, VM-T</t>
  </si>
  <si>
    <t>836VRA11</t>
  </si>
  <si>
    <t>ANTENNA, 3DB GAIN, MHB5800, VHF, VM-T</t>
  </si>
  <si>
    <t>836VRA12</t>
  </si>
  <si>
    <t>ANTENNA, WPD136M6C, MULTIBAND MOBILE VM-T</t>
  </si>
  <si>
    <t>BB3803WS</t>
  </si>
  <si>
    <t>ANTENNA, MOBILE, UHF 380-520 MHZ, 3DBI WHIP</t>
  </si>
  <si>
    <r>
      <t>GPS ANTENNA, VM-T</t>
    </r>
    <r>
      <rPr>
        <vertAlign val="superscript"/>
        <sz val="11"/>
        <rFont val="Calibri"/>
        <family val="2"/>
      </rPr>
      <t>2</t>
    </r>
  </si>
  <si>
    <r>
      <t>✓</t>
    </r>
    <r>
      <rPr>
        <b/>
        <vertAlign val="superscript"/>
        <sz val="11"/>
        <color rgb="FF006100"/>
        <rFont val="Calibri"/>
        <family val="2"/>
      </rPr>
      <t>2</t>
    </r>
  </si>
  <si>
    <t>Antenna/Kits/Accs &gt; Mobile Antenna Kits</t>
  </si>
  <si>
    <t>ANTENNA KIT, MOBILE MAGNETIC MOUNT, VM-H</t>
  </si>
  <si>
    <t>ANTENNA KIT 760-870 MHZ LO-PROFILE BMLPV700, N-TYPE</t>
  </si>
  <si>
    <t>ANTENNA KIT (3DB) 700/800 MHZ ROOF MOUNT</t>
  </si>
  <si>
    <t>ANTENNA BASE,HOLE MOUNT,17FT,N-MALE, VM-H</t>
  </si>
  <si>
    <t>ANTENNA BASE,MAG MOUNT,15 FT,TNC-MALE, VM-H</t>
  </si>
  <si>
    <t>G8PI</t>
  </si>
  <si>
    <t>MOBILE MAG MOUNT, NMO, 12', UHF/PL259 CONN, G8PI</t>
  </si>
  <si>
    <t>G8XNI</t>
  </si>
  <si>
    <t>MOBILE MAG MOUNT, NMO, 12', N CONNECTOR, G8XNI</t>
  </si>
  <si>
    <t>NMO58AUCP</t>
  </si>
  <si>
    <t>ANTENNA BASE, HOLE MOUNT, 17FT, UHF/PL289 MALE</t>
  </si>
  <si>
    <t>Antenna/Kits/Accs &gt; Mobile Antenna Accs</t>
  </si>
  <si>
    <t>000-14000</t>
  </si>
  <si>
    <t>CONN, ADAPT, N JACK TO UHF PLUG, 000-14000</t>
  </si>
  <si>
    <t>000-34125</t>
  </si>
  <si>
    <t>CONN, ADAPT, UHF JACK TO N PLUG, 000-34125</t>
  </si>
  <si>
    <t>TRIPLEXER, MOBILE, VHF UHF 7/800, PANORAMA</t>
  </si>
  <si>
    <t>Carrying Accessories &gt; Carry Cases</t>
  </si>
  <si>
    <t>LEATHER CASE, BELT FLAP, MIL STRAP, MODEL 1, VP-H</t>
  </si>
  <si>
    <t>LEATHER CASE, D SWIVEL BELT LOOP, MODEL 1, VP-H</t>
  </si>
  <si>
    <t>LEATHER CASE, W/BELT FLAP, MODEL 3, VP-H</t>
  </si>
  <si>
    <t>LEATHER CASE,  D SWIVEL BELT LOOP, MODEL 3, VP-H</t>
  </si>
  <si>
    <t>NYLON CASE,  D SWIVEL BELT LOOP, MODEL 3, VP-H</t>
  </si>
  <si>
    <t>NYLON CASE, BELT LOOP, MODEL 1, VP-H</t>
  </si>
  <si>
    <t>LEATHER CASE, L2 &amp; L3 MODEL, VP5000</t>
  </si>
  <si>
    <t>NYLON CASE , L2 AND L3 MODEL, VP5000</t>
  </si>
  <si>
    <t>KW9110-LF</t>
  </si>
  <si>
    <t>LEATHER CASE FIRE, LS7 MODEL, VP6000</t>
  </si>
  <si>
    <t>KW9110-LP</t>
  </si>
  <si>
    <t>LEATHER CASE POLICE, LS7 MODEL, D SWIVEL, VP6000</t>
  </si>
  <si>
    <t>KW9110-NP</t>
  </si>
  <si>
    <t>NYLON CASE POLICE, LS7 MODEL, D SWIVEL, VP6000</t>
  </si>
  <si>
    <t>R50843LF2001</t>
  </si>
  <si>
    <t>LEATHER CASE FIRE L2, VP6000</t>
  </si>
  <si>
    <t>LEATHER CASE FIRE L3, VP6000</t>
  </si>
  <si>
    <t>R50843LP2001</t>
  </si>
  <si>
    <t>LEATHER CASE POLICE, L2 MODEL, D SWIVEL, VP6000</t>
  </si>
  <si>
    <t>LEATHER CASE POLICE, L3 MODEL, D SWIVEL, VP6000</t>
  </si>
  <si>
    <t>R50843NP2001</t>
  </si>
  <si>
    <t>NYLON CASE POLICE, L2 MODEL, VP6000</t>
  </si>
  <si>
    <t>NYLON CASE POLICE, L3 MODEL, D SWIVEL, VP6000</t>
  </si>
  <si>
    <t>Carrying Accessories &gt; Belt Loop and Straps</t>
  </si>
  <si>
    <t>SHOULDER STRAP, LEATHER, HEAVY DUTY, VP-H/VP-T</t>
  </si>
  <si>
    <t>5084600612-AR</t>
  </si>
  <si>
    <t>TOP RESTRAINING STRAP REPLACEMENT, CASE 5084600612</t>
  </si>
  <si>
    <t>585510015101</t>
  </si>
  <si>
    <t>BELT LOOP LEATHER, W/D-SWIVEL , 3", VP-H</t>
  </si>
  <si>
    <t>LEATHER BELT LOOP WITH D-SWIVEL, VP5000</t>
  </si>
  <si>
    <t>SHOULDER STRAP LEATHER, FIRE HEAVY-DUTY, VP5000</t>
  </si>
  <si>
    <t>BELT LOOP LEATHER DETACHABLE D-SWIVEL ,VP5000</t>
  </si>
  <si>
    <t>R50840000003</t>
  </si>
  <si>
    <t>LEATHER RETAINING STRAP, VP6000</t>
  </si>
  <si>
    <t>R50840000004</t>
  </si>
  <si>
    <t>RETAINING STRAP, PS MIC- KMC 49, VP-T</t>
  </si>
  <si>
    <t>BELT LOOP LEATHER, 2", VP6000</t>
  </si>
  <si>
    <t>BELT LOOP LEATHER, 3", VP6000</t>
  </si>
  <si>
    <t>BELT LOOP, NYLON 2", VP6000</t>
  </si>
  <si>
    <t>R50840000S40</t>
  </si>
  <si>
    <t>BELT LOOP, LEATHER 4.25" SLOT , VP6000</t>
  </si>
  <si>
    <t>R50840000SS0</t>
  </si>
  <si>
    <t>SHOULDER STRAP, VP-H/VP-T</t>
  </si>
  <si>
    <t>R50841000003</t>
  </si>
  <si>
    <t>LEATHER RETAINING STRAP VP600/900</t>
  </si>
  <si>
    <t>Carrying Accessories &gt; Belts</t>
  </si>
  <si>
    <t>R50840000AS0</t>
  </si>
  <si>
    <t>ANTI SWAY BELT, VP-H/VP-T</t>
  </si>
  <si>
    <t>R50840000UB0</t>
  </si>
  <si>
    <t>UTILITY BELT, VP-H/VP-T</t>
  </si>
  <si>
    <t>Carrying Accessories &gt; Belt Clips and Brackets</t>
  </si>
  <si>
    <t>5855100600</t>
  </si>
  <si>
    <t>BELT CLIP 2.25" SPRING LOADED, VP-H</t>
  </si>
  <si>
    <t>BELT CLIP 2.5" SPRING ACTION, VP-T</t>
  </si>
  <si>
    <t>Batteries</t>
  </si>
  <si>
    <t>LI-ION BATTERY, 4500 MAH, NON-FM, VP-H</t>
  </si>
  <si>
    <t>835VBFM</t>
  </si>
  <si>
    <t>LI-ION BATTERY WITH FM KEY, 4500 MAH, IP67, VP-H</t>
  </si>
  <si>
    <t>BATTERY CASE, AA ALKALINEX12,NO IP, ORANGE, VP-T</t>
  </si>
  <si>
    <t>LI-ION BATTERY, 2600MAH, NON IS, VP-T</t>
  </si>
  <si>
    <t>LI-ION BATTERY, 3400MAH, NON IS, VP-T</t>
  </si>
  <si>
    <t>LI-ION BATTERY, 2000MAH, CSA, VP-T</t>
  </si>
  <si>
    <t>LI-ION BATTERY, 3800MAH, CSA, VP-T</t>
  </si>
  <si>
    <t>KNB-N4M</t>
  </si>
  <si>
    <t>NIMH BATTERY, 2500MAH, NON IS, IP RATED, VP-T</t>
  </si>
  <si>
    <t>Chargers</t>
  </si>
  <si>
    <t>CHARGER, SINGLE BAY RAPID RATE, VP-H</t>
  </si>
  <si>
    <t>CHARGER, SIX BAY MULTI-CHEM, VP-H</t>
  </si>
  <si>
    <t>CHARGER, 6-BAY MULTI-CHEM, 4-PIN, VP-H</t>
  </si>
  <si>
    <t>836VVC10</t>
  </si>
  <si>
    <t>SINGLE BAY VEHICULAR CHARGER, VP-H</t>
  </si>
  <si>
    <t>KMB-30A</t>
  </si>
  <si>
    <t>WALL MOUNT BRACKET FOR MULTIBAY CHARGER, VP-T</t>
  </si>
  <si>
    <t>CHARGER, SINGLE BAY RAPID RATE, VP-T</t>
  </si>
  <si>
    <t>CHARGER, SIX UNIT RAPID RATE, VP-T</t>
  </si>
  <si>
    <t>CHARGER, SINGLE BAY RAPID RATE INTELLIGENT,VP-T</t>
  </si>
  <si>
    <t>VEHICULAR CHARGER ADAPTER, RAPID RATE, VP-T</t>
  </si>
  <si>
    <t>KVC-23-C-CLIP</t>
  </si>
  <si>
    <t>CLIP, KVC-23 CHARGER, HIGH-CAP BATTERY KNB-L3/LS7</t>
  </si>
  <si>
    <t>VEHICULAR CHARGER WITH HI-CAP BATTERY C-CLIP, VP-T</t>
  </si>
  <si>
    <t>R35-WELLSH114004A002</t>
  </si>
  <si>
    <t>AC CABLE FOR KSC-326AK</t>
  </si>
  <si>
    <t>Mobile Accessories</t>
  </si>
  <si>
    <t>GPS MODULE AND LMR-GPS ANTENNA MOUNT</t>
  </si>
  <si>
    <t>Y CABLE, FIRECOM INTEGRATION, VM-H</t>
  </si>
  <si>
    <t>835VMSIB</t>
  </si>
  <si>
    <t>SERIAL INTERFACE BOX RS232-RS485 VM-T</t>
  </si>
  <si>
    <t>8360600154</t>
  </si>
  <si>
    <r>
      <t>WI-FI DONGLE FOR MOBILE</t>
    </r>
    <r>
      <rPr>
        <vertAlign val="superscript"/>
        <sz val="11"/>
        <rFont val="Calibri"/>
        <family val="2"/>
      </rPr>
      <t>4</t>
    </r>
  </si>
  <si>
    <r>
      <t>✓</t>
    </r>
    <r>
      <rPr>
        <b/>
        <vertAlign val="superscript"/>
        <sz val="11"/>
        <color rgb="FF006100"/>
        <rFont val="Calibri"/>
        <family val="2"/>
      </rPr>
      <t>4</t>
    </r>
  </si>
  <si>
    <t>8360600156</t>
  </si>
  <si>
    <r>
      <t>MICRO USB MALE TO USB FEMALE ADAPTER CABLE</t>
    </r>
    <r>
      <rPr>
        <vertAlign val="superscript"/>
        <sz val="11"/>
        <rFont val="Calibri"/>
        <family val="2"/>
      </rPr>
      <t>4</t>
    </r>
  </si>
  <si>
    <t>MOUNTING BRACKET, ALUMINUM, DUAL-DECK, VM7000</t>
  </si>
  <si>
    <t>VM7000 DC POWER SUPPLY</t>
  </si>
  <si>
    <t>VIKING HAND HELD CONTROLLER BODY</t>
  </si>
  <si>
    <t>REMOTE CONTROL CABLE (17 FEET)</t>
  </si>
  <si>
    <t>HAND HELD CONTROLLER CABLE</t>
  </si>
  <si>
    <t>DC SWITCHG P/S 117/230 VAC; Power Supply</t>
  </si>
  <si>
    <t>CONTROL HEAD REMOTE KIT FOR KCH</t>
  </si>
  <si>
    <t>R597535774401</t>
  </si>
  <si>
    <t>CABLE, DUAL REMOTE, SERIAL,USB, PVP/UDDI, STD</t>
  </si>
  <si>
    <t>SSP2000B</t>
  </si>
  <si>
    <t>FEDERAL SIGNAL BOX, VM-T</t>
  </si>
  <si>
    <t>UPORT 404</t>
  </si>
  <si>
    <t>USB HUB, VM7000</t>
  </si>
  <si>
    <t>USB433WACDB</t>
  </si>
  <si>
    <t>DONGLE WI-FI, VM-T AND VM-H</t>
  </si>
  <si>
    <t>Portable Accessories</t>
  </si>
  <si>
    <t>W3F-0001-00</t>
  </si>
  <si>
    <t>BATTERY JIG - VPX000 BATTERY ELIMINATOR</t>
  </si>
  <si>
    <t>Programming/Manual</t>
  </si>
  <si>
    <t>023ARMADACD</t>
  </si>
  <si>
    <t>VIKING ARMADA CD WITH OTAP/DRS/EBM SW</t>
  </si>
  <si>
    <t>023VKFWCD</t>
  </si>
  <si>
    <t>VIKING FIRMWARE CD</t>
  </si>
  <si>
    <t>023VKMANUALCD</t>
  </si>
  <si>
    <t>VIKING MANUAL CD</t>
  </si>
  <si>
    <t>2505000972</t>
  </si>
  <si>
    <t>VIKING RADIO SECURITY DEVICE - MASTER</t>
  </si>
  <si>
    <t>2505000974</t>
  </si>
  <si>
    <t>VIKING RADIO SECURITY DEVICE - SLAVE</t>
  </si>
  <si>
    <t>2990045094</t>
  </si>
  <si>
    <t>ARMADA SOFTWARE SUBSCRIPTION 5 - YEARS, VIKING</t>
  </si>
  <si>
    <t>5970600970</t>
  </si>
  <si>
    <t>PROGRAMMING CABLE, USB, VP-H</t>
  </si>
  <si>
    <t>832VM7000M001</t>
  </si>
  <si>
    <t>VM7000 PRIMARY LICENSE</t>
  </si>
  <si>
    <t>833ARMADASRVR</t>
  </si>
  <si>
    <t>ARMADA SERVER</t>
  </si>
  <si>
    <t>E30-3325-05</t>
  </si>
  <si>
    <t>CLONE CABLE, VP/NX PORTABLE</t>
  </si>
  <si>
    <t>KPG-36XM</t>
  </si>
  <si>
    <t>PROGRAMMING CABLE, USB, VP-T</t>
  </si>
  <si>
    <t>KPG-46XM</t>
  </si>
  <si>
    <t>PROGRAMMING CABLE, VM5000 KCH-19</t>
  </si>
  <si>
    <t>R5975357791</t>
  </si>
  <si>
    <t>PROGRAMMING CABLE, USB, VM-T RM AND VM-H</t>
  </si>
  <si>
    <t>U026-016</t>
  </si>
  <si>
    <t>PROGRAMMING CABLE, 16-FEET USB, VM-T RM AND VM-H</t>
  </si>
  <si>
    <t>Encryption Accessories</t>
  </si>
  <si>
    <t>0235000940</t>
  </si>
  <si>
    <t>VK5000 VOICE AND AUTH KEY CABLE, VP-H</t>
  </si>
  <si>
    <t>023500095003</t>
  </si>
  <si>
    <t>VK5000 VOICE AND AUTH KEY CABLE, VCH</t>
  </si>
  <si>
    <t>023500095004</t>
  </si>
  <si>
    <t>VK5000 VOICE AND AUTH KEY CABLE, KCH</t>
  </si>
  <si>
    <t>VK5000 VOICE AND AUTH KEY CABLE, VP-T</t>
  </si>
  <si>
    <t>250SK5000</t>
  </si>
  <si>
    <t>VK5000S VIKING KEYLOADER KIT</t>
  </si>
  <si>
    <t>KVL4000 VOICE KEY CABLE, VP-H</t>
  </si>
  <si>
    <t>KVL4000 VOICE KEY CABLE, VM-H-SCH</t>
  </si>
  <si>
    <t>585500094001</t>
  </si>
  <si>
    <t>KVL4000 VOICE KEY CABLE, VCH</t>
  </si>
  <si>
    <t>KPG-115</t>
  </si>
  <si>
    <t>KVL4000 VOICE KEY CABLE, VM-T-KCH</t>
  </si>
  <si>
    <t>KPG-115AUT</t>
  </si>
  <si>
    <t>KVL-4000 RADIO AUTHENTICATION CABLE (MOBILE)</t>
  </si>
  <si>
    <t>KPG-93</t>
  </si>
  <si>
    <t>KVL4000 VOICE KEY CABLE, VP-T</t>
  </si>
  <si>
    <t>KPG-93AUT</t>
  </si>
  <si>
    <t>KVL4000 AUTH KEY CABLE, VP-T</t>
  </si>
  <si>
    <r>
      <t>ENCRYPTION MODULE, VP-T, AES FIPS140-2, DES, AUTH</t>
    </r>
    <r>
      <rPr>
        <vertAlign val="superscript"/>
        <sz val="11"/>
        <rFont val="Calibri"/>
        <family val="2"/>
      </rPr>
      <t>1</t>
    </r>
  </si>
  <si>
    <r>
      <t>✓</t>
    </r>
    <r>
      <rPr>
        <b/>
        <vertAlign val="superscript"/>
        <sz val="11"/>
        <color rgb="FF006100"/>
        <rFont val="Calibri"/>
        <family val="2"/>
      </rPr>
      <t>1</t>
    </r>
  </si>
  <si>
    <t>R597570006701</t>
  </si>
  <si>
    <t>KVL4000 AUTH KEY CABLE, VP-H</t>
  </si>
  <si>
    <t>Software Options</t>
  </si>
  <si>
    <t>DIGITAL (P25 CAI AMBE +2), VIKING</t>
  </si>
  <si>
    <t>8322000001</t>
  </si>
  <si>
    <t>ANALOG CONVENTIONAL, VIKING</t>
  </si>
  <si>
    <t>8322000002</t>
  </si>
  <si>
    <t>P25 CONVENTIONAL , VIKING</t>
  </si>
  <si>
    <t>8322000005</t>
  </si>
  <si>
    <t>P25 PHASE 1 TRUNKING, VIKING</t>
  </si>
  <si>
    <t>8322000006</t>
  </si>
  <si>
    <t>P25 PHASE 2 TDMA, VIKING </t>
  </si>
  <si>
    <t>8322000104</t>
  </si>
  <si>
    <t>VIKING16</t>
  </si>
  <si>
    <t>8323000002</t>
  </si>
  <si>
    <r>
      <t>AES FIPS SINGLE KEY, VIKING</t>
    </r>
    <r>
      <rPr>
        <vertAlign val="superscript"/>
        <sz val="11"/>
        <rFont val="Calibri"/>
        <family val="2"/>
      </rPr>
      <t>1</t>
    </r>
  </si>
  <si>
    <t>8323000003</t>
  </si>
  <si>
    <r>
      <t>DES-OFB MULTI-KEY, VIKING</t>
    </r>
    <r>
      <rPr>
        <vertAlign val="superscript"/>
        <sz val="11"/>
        <rFont val="Calibri"/>
        <family val="2"/>
      </rPr>
      <t>1</t>
    </r>
  </si>
  <si>
    <t>8323000004</t>
  </si>
  <si>
    <r>
      <t>AES FIPS MULTI-KEY, VIKING</t>
    </r>
    <r>
      <rPr>
        <vertAlign val="superscript"/>
        <sz val="11"/>
        <rFont val="Calibri"/>
        <family val="2"/>
      </rPr>
      <t>1</t>
    </r>
  </si>
  <si>
    <t>8323000005</t>
  </si>
  <si>
    <t>ARC4 (ADP COMPATIBLE), VIKING</t>
  </si>
  <si>
    <t>8324000002</t>
  </si>
  <si>
    <t>P25 OTAR (OVER THE AIR REKEYING), VIKING</t>
  </si>
  <si>
    <t>8324000003</t>
  </si>
  <si>
    <t>OTAP (OVER-THE-AIR PROGRAMMING), VIKING</t>
  </si>
  <si>
    <t>8324000004</t>
  </si>
  <si>
    <r>
      <t>OTIP, VM-H/VM-T</t>
    </r>
    <r>
      <rPr>
        <vertAlign val="superscript"/>
        <sz val="11"/>
        <rFont val="Calibri"/>
        <family val="2"/>
      </rPr>
      <t>4</t>
    </r>
  </si>
  <si>
    <t>8324000005</t>
  </si>
  <si>
    <t>KEYPAD PROGRAMMING (US FED GOVT), VIKING</t>
  </si>
  <si>
    <t>8325000001</t>
  </si>
  <si>
    <t>P25 DATA TRUNKING (PACKET DATA), VIKING</t>
  </si>
  <si>
    <t>8325000002</t>
  </si>
  <si>
    <t>P25 DATA CONVENTIONAL (PACKET DATA), VIKING</t>
  </si>
  <si>
    <t>8325000003</t>
  </si>
  <si>
    <r>
      <t>GPS, VIKING</t>
    </r>
    <r>
      <rPr>
        <vertAlign val="superscript"/>
        <sz val="11"/>
        <rFont val="Calibri"/>
        <family val="2"/>
      </rPr>
      <t>2</t>
    </r>
  </si>
  <si>
    <t>8326000001</t>
  </si>
  <si>
    <r>
      <t>P25 AUTHENTICATION, VIKING</t>
    </r>
    <r>
      <rPr>
        <vertAlign val="superscript"/>
        <sz val="11"/>
        <rFont val="Calibri"/>
        <family val="2"/>
      </rPr>
      <t>1</t>
    </r>
  </si>
  <si>
    <t>8326000002</t>
  </si>
  <si>
    <t>MDC1200 / GE-STAR SIGNALING, VIKING </t>
  </si>
  <si>
    <t>8326000003</t>
  </si>
  <si>
    <t>FIRESAFE™ FIRST RESPONDER, VIKING</t>
  </si>
  <si>
    <t>8326000004</t>
  </si>
  <si>
    <t>FIRESAFE™ COMMAND, VIKING</t>
  </si>
  <si>
    <t>8326000005</t>
  </si>
  <si>
    <t>P25 CONV VOTE SCAN, VIKING</t>
  </si>
  <si>
    <t>8326000008</t>
  </si>
  <si>
    <t>2048 CHANNELS/TALKGROUPS, VIKING</t>
  </si>
  <si>
    <t>8326000009</t>
  </si>
  <si>
    <t>4000 CHANNELS/TALKGROUPS</t>
  </si>
  <si>
    <t>THIRD PARTY INTERFACE, VIKING</t>
  </si>
  <si>
    <t>8326000015</t>
  </si>
  <si>
    <t>25KHz DISABLED</t>
  </si>
  <si>
    <t>8326000019</t>
  </si>
  <si>
    <t>REBANDING (NEXTEL), VIKING</t>
  </si>
  <si>
    <t>8326000020</t>
  </si>
  <si>
    <t>REBANDING (NON-NEXTEL), VIKING</t>
  </si>
  <si>
    <t>8326000023</t>
  </si>
  <si>
    <t>ENHANCED VRS PORTABLE</t>
  </si>
  <si>
    <t>8326000024</t>
  </si>
  <si>
    <t>ENHANCED VRS MOBILE</t>
  </si>
  <si>
    <t>8326000025</t>
  </si>
  <si>
    <t>BLUETOOTH</t>
  </si>
  <si>
    <t>8326000026</t>
  </si>
  <si>
    <t>MAN DOWN</t>
  </si>
  <si>
    <t>8326000027</t>
  </si>
  <si>
    <t>P25 PAGING DECODE</t>
  </si>
  <si>
    <t>8326000028</t>
  </si>
  <si>
    <t>INSTANT RECORDING REPLAY</t>
  </si>
  <si>
    <t>8326000029</t>
  </si>
  <si>
    <t>VOICE RECORDING</t>
  </si>
  <si>
    <t>8326000031</t>
  </si>
  <si>
    <t>RADIO TO RADIO CLONING</t>
  </si>
  <si>
    <t>8326000032</t>
  </si>
  <si>
    <t>TEXT MESSAGE</t>
  </si>
  <si>
    <t>8326000033</t>
  </si>
  <si>
    <t>BLUETOOTH LOW ENERGY</t>
  </si>
  <si>
    <t>8326000034</t>
  </si>
  <si>
    <t>CUSTOM TRANSMIT POWER LEVELS - MOBILE</t>
  </si>
  <si>
    <r>
      <t>CROSS BAND REPEAT</t>
    </r>
    <r>
      <rPr>
        <vertAlign val="superscript"/>
        <sz val="11"/>
        <rFont val="Calibri"/>
        <family val="2"/>
      </rPr>
      <t>3</t>
    </r>
  </si>
  <si>
    <r>
      <t>✓</t>
    </r>
    <r>
      <rPr>
        <b/>
        <vertAlign val="superscript"/>
        <sz val="11"/>
        <color rgb="FF006100"/>
        <rFont val="Calibri"/>
        <family val="2"/>
      </rPr>
      <t>3</t>
    </r>
  </si>
  <si>
    <t>ENABLE VHF, VIKING</t>
  </si>
  <si>
    <t>8327000912</t>
  </si>
  <si>
    <t>ENABLE 7/800, VIKING</t>
  </si>
  <si>
    <t>HW/SW Warranty</t>
  </si>
  <si>
    <t>2-YR EXTENDED WARRANTY, VIKING</t>
  </si>
  <si>
    <t>2990600017</t>
  </si>
  <si>
    <t>1-YR EXTENDED WARRANTY, VIKING</t>
  </si>
  <si>
    <t>Training and Services</t>
  </si>
  <si>
    <t>299PRGM001</t>
  </si>
  <si>
    <t>RADIO PROFILE CREATION FOR PROGRAMMING</t>
  </si>
  <si>
    <t>339TRNGV001</t>
  </si>
  <si>
    <t>VIKING USER TRAINING</t>
  </si>
  <si>
    <t>339TRNGV002</t>
  </si>
  <si>
    <t>VIKING BASIC ARMADA PROGRAMMER TRAINING</t>
  </si>
  <si>
    <t>339TRNGV003</t>
  </si>
  <si>
    <t>VIKING ADVANCED ARMADA PROGRAMMER TRAINING</t>
  </si>
  <si>
    <t>Radio Application/Kits</t>
  </si>
  <si>
    <t>023VTLCD</t>
  </si>
  <si>
    <t>VIKING TUNE LITE CD **AIR**</t>
  </si>
  <si>
    <t>835VTKVMH00</t>
  </si>
  <si>
    <t>VIKING TUNE, HW KIT, VM-H</t>
  </si>
  <si>
    <t>835VTKVPH00</t>
  </si>
  <si>
    <t>VIKING TUNE, HW KIT, VP-H</t>
  </si>
  <si>
    <t>835VTKVPX000</t>
  </si>
  <si>
    <t>VIKING TUNE, HW KIT, VP-T</t>
  </si>
  <si>
    <t>Upgrade Kits</t>
  </si>
  <si>
    <t>2500600001</t>
  </si>
  <si>
    <t>KNOB KIT, ROUND CHANNEL/ROUND VOLUME, VP-H</t>
  </si>
  <si>
    <t>2500600002</t>
  </si>
  <si>
    <t>KNOB KIT,FIRE CHANNEL/ROUND VOLUME, VP-H</t>
  </si>
  <si>
    <t>ORANGE HOUSING, VP5000</t>
  </si>
  <si>
    <t>YELLOW HOUSING, VP5000</t>
  </si>
  <si>
    <t>B0K-0002-00</t>
  </si>
  <si>
    <t>DUST COVER CAP FOR VP5000</t>
  </si>
  <si>
    <t>B0K-0078-00</t>
  </si>
  <si>
    <t>DUST COVER CAP FOR VP6000</t>
  </si>
  <si>
    <t>G5D-0027-00</t>
  </si>
  <si>
    <t>DUST COVER PACKING RUBBER VP-T</t>
  </si>
  <si>
    <t>K2K-0012-00</t>
  </si>
  <si>
    <t>CHANNEL SELECTOR KNOB, VP5000/TK5X30</t>
  </si>
  <si>
    <t>K2K-0263-00</t>
  </si>
  <si>
    <t>FIRE CHANNEL KNOB, VP6000</t>
  </si>
  <si>
    <t>N08-0571-04</t>
  </si>
  <si>
    <t>DUST COVER SCREW VP-T</t>
  </si>
  <si>
    <t>Notes:</t>
  </si>
  <si>
    <t>The KWD-AE30K module is required on VP5000 radios for options 8326000001, 8323000002, 8323000003 and 8323000004.</t>
  </si>
  <si>
    <t xml:space="preserve">Certain viking radios require an external GPS antenna or kit.  Please purchase KRA-40GM antenna for VMx000 series mobiles, and 2515000007 kit for VMx00 mobile series radios.  </t>
  </si>
  <si>
    <t>An additional cable is required for Cross Band Repeat.  See the VM7000 installation manual for further information on cable assembly requirements.</t>
  </si>
  <si>
    <t>OTIP requires a WiFi accessory part number 8360600154 and USB adapter part number 8360600156.  Valid only for mobiles with remote-mount control heads. Not compatible with VM5000 in Dash Mount configuration.</t>
  </si>
  <si>
    <t>KMC-72W</t>
  </si>
  <si>
    <t>KCT-71A50</t>
  </si>
  <si>
    <t>KCT-71A100</t>
  </si>
  <si>
    <t>PART NUMBER</t>
  </si>
  <si>
    <t>PART DESCRIPTION</t>
  </si>
  <si>
    <t>LIST PRICE</t>
  </si>
  <si>
    <t>CONTRACT PRICE</t>
  </si>
  <si>
    <t>MANAGEMENT</t>
  </si>
  <si>
    <t>335-6100-001</t>
  </si>
  <si>
    <t>ATLAS 6100 BASIC NETWORK MANAGEMENT SYSTEM</t>
  </si>
  <si>
    <t>335-6200-001</t>
  </si>
  <si>
    <t>ATLAS 6200 ADVANCED NETWORK MANAGEMENT SYSTEM</t>
  </si>
  <si>
    <t>335-6300-001</t>
  </si>
  <si>
    <t>ATLAS 6300 MANAGEMENT SYSTEM CLIENT</t>
  </si>
  <si>
    <t>335-6400-002</t>
  </si>
  <si>
    <t>ATLAS 6400 DATA GATEWAY</t>
  </si>
  <si>
    <t>335-6500-002</t>
  </si>
  <si>
    <t>ATLAS 6500 KEY MANAGEMENT FACILITY</t>
  </si>
  <si>
    <t>335-6600-001</t>
  </si>
  <si>
    <t>ATLAS 6600 ISSI GATEWAY</t>
  </si>
  <si>
    <t>335-6700-001</t>
  </si>
  <si>
    <t>ATLAS 6700 TELEPHONE INTERCONNECT GATEWAY</t>
  </si>
  <si>
    <t>CONTROLLERS</t>
  </si>
  <si>
    <t>335-8100-002</t>
  </si>
  <si>
    <t>ATLAS 8100 CONV SITE NETWORK I/F (CSNI) BASIC</t>
  </si>
  <si>
    <t>335-8100-101</t>
  </si>
  <si>
    <t>ATLAS 8100 CONV SITE NETWORK I/F (CSNI) ADVANCED</t>
  </si>
  <si>
    <t>335-8200-001</t>
  </si>
  <si>
    <t>ATLAS 8200 TRUNKING SITE NETWORK INTERFACE (TSNI)</t>
  </si>
  <si>
    <t>335-8200-101</t>
  </si>
  <si>
    <t>ATLAS 8200 TRUNKING SITE NETWORK I/F (TSNI) ADVANCED</t>
  </si>
  <si>
    <t>DISPATCH CONSOLE</t>
  </si>
  <si>
    <t>335-7000-002</t>
  </si>
  <si>
    <t>ATLAS 7000 STARGATE CONSOLE</t>
  </si>
  <si>
    <t>335-7102-001</t>
  </si>
  <si>
    <t>VIDEO CARD AND VIDEO CABLE KIT</t>
  </si>
  <si>
    <t>597-3950-105-01</t>
  </si>
  <si>
    <t>ABOB - HIB INTERFACE CABLE</t>
  </si>
  <si>
    <t>585-1156-402</t>
  </si>
  <si>
    <t>HEADSET MODULE OPERATOR CONNECTION INTERFACE</t>
  </si>
  <si>
    <t>585-1156-400</t>
  </si>
  <si>
    <t>HEADSET MODULE SUPERVISOR CONNECTION INTERFACE</t>
  </si>
  <si>
    <t>589-0012-025</t>
  </si>
  <si>
    <t>HEADSET MICROPHONE PTT AND AMPLIFIER CONTROLLER</t>
  </si>
  <si>
    <t>589-0012-035</t>
  </si>
  <si>
    <t>WIRELESS PTT ADAPTER</t>
  </si>
  <si>
    <t>589-0012-027</t>
  </si>
  <si>
    <t>HEADSET MICROPHONE ASSEMBLY, VOICE TUBE</t>
  </si>
  <si>
    <t>589-0012-028</t>
  </si>
  <si>
    <t>HEADSET MICROPHONE ASSEMBLY, NOISE CANCELLATION</t>
  </si>
  <si>
    <t>589-0015-065</t>
  </si>
  <si>
    <t>BOSE SPEAKER (ONE PAIR)</t>
  </si>
  <si>
    <t>585-3950-008</t>
  </si>
  <si>
    <t>8 INPUT/8 OUTPUT RELAY CONTROL</t>
  </si>
  <si>
    <t>GATEWAYS</t>
  </si>
  <si>
    <t>335-8410-001</t>
  </si>
  <si>
    <t>ATLAS 8410 ANALOG/LOGGING GATEWAY</t>
  </si>
  <si>
    <t>335-8300-001</t>
  </si>
  <si>
    <t>ATLAS 8300 MOBILE RADIO GATEWAY</t>
  </si>
  <si>
    <t>335-8300-101</t>
  </si>
  <si>
    <t>ATLAS 8300 MOBILE RADIO GATEWAY WITH P25 OPTION</t>
  </si>
  <si>
    <t>335-8410-101</t>
  </si>
  <si>
    <t>ATLAS 8410 ANALOG/LOGGING GATEWAY ADVANCED</t>
  </si>
  <si>
    <t>ATLAS 8300 MOBILE RADIO GATEWAY ADVANCED</t>
  </si>
  <si>
    <t>EVENTIDE LOGGER</t>
  </si>
  <si>
    <t>335-7500-001</t>
  </si>
  <si>
    <t>EFJ NEXLOG 740 BASE BUNDLE</t>
  </si>
  <si>
    <t>335-7511-002</t>
  </si>
  <si>
    <t>P25 BASE OPTION WITH 8 P25 TALKGROUP</t>
  </si>
  <si>
    <t>333-7512-001</t>
  </si>
  <si>
    <t>ADDITIONAL 8 CHANNELS OF P25</t>
  </si>
  <si>
    <t>BASE STATION</t>
  </si>
  <si>
    <t>ATLAS 4500 VHF</t>
  </si>
  <si>
    <t>3354511111</t>
  </si>
  <si>
    <t>ATLAS 4500 AC VHF PHASE 1 CONVENTIONAL MULTICAST</t>
  </si>
  <si>
    <t>3354511112</t>
  </si>
  <si>
    <t>ATLAS 4500 AC VHF PHASE 1 CONVENTIONAL SIMULCAST</t>
  </si>
  <si>
    <t>3354511121</t>
  </si>
  <si>
    <t>ATLAS 4500 AC VHF PHASE 1 TRUNK MULTICAST</t>
  </si>
  <si>
    <t>3354511122</t>
  </si>
  <si>
    <t>ATLAS 4500 AC VHF PHASE 1 TRUNK SIMULCAST</t>
  </si>
  <si>
    <t>3354511221</t>
  </si>
  <si>
    <t>ATLAS 4500 AC VHF PHASE 2 TRUNK MULTICAST</t>
  </si>
  <si>
    <t>3354511222</t>
  </si>
  <si>
    <t>ATLAS 4500 AC VHF PHASE 2 TRUNK SIMULCAST</t>
  </si>
  <si>
    <t>3354521111</t>
  </si>
  <si>
    <t>ATLAS 4500 DC VHF PHASE 1 CONVENTIONAL MULTICAST</t>
  </si>
  <si>
    <t>3354521112</t>
  </si>
  <si>
    <t>ATLAS 4500 DC VHF PHASE 1 CONVENTIONAL SIMULCAST</t>
  </si>
  <si>
    <t>3354521121</t>
  </si>
  <si>
    <t>ATLAS 4500 DC VHF PHASE 1 TRUNK MULTICAST</t>
  </si>
  <si>
    <t>3354521122</t>
  </si>
  <si>
    <t>ATLAS 4500 DC VHF PHASE 1 TRUNK SIMULCAST</t>
  </si>
  <si>
    <t>3354521221</t>
  </si>
  <si>
    <t>ATLAS 4500 DC VHF PHASE 2 TRUNK MULTICAST</t>
  </si>
  <si>
    <t>3354521222</t>
  </si>
  <si>
    <t>ATLAS 4500 DC VHF PHASE 2 TRUNK SIMULCAST</t>
  </si>
  <si>
    <t>ATLAS 4500 UHF</t>
  </si>
  <si>
    <t>3354512111</t>
  </si>
  <si>
    <t>ATLAS 4500 AC UHF PHASE 1 CONVENTIONAL MULTICAST</t>
  </si>
  <si>
    <t>3354512112</t>
  </si>
  <si>
    <t>ATLAS 4500 AC UHF PHASE 1 CONVENTIONAL SIMULCAST</t>
  </si>
  <si>
    <t>3354512121</t>
  </si>
  <si>
    <t>ATLAS 4500 AC UHF PHASE 1 TRUNK MULTICAST</t>
  </si>
  <si>
    <t>3354512122</t>
  </si>
  <si>
    <t>ATLAS 4500 AC UHF PHASE 1 TRUNK SIMULCAST</t>
  </si>
  <si>
    <t>3354512221</t>
  </si>
  <si>
    <t>ATLAS 4500 AC UHF PHASE 2 TRUNK MULTICAST</t>
  </si>
  <si>
    <t>3354512222</t>
  </si>
  <si>
    <t>ATLAS 4500 AC UHF PHASE 2 TRUNK SIMULCAST</t>
  </si>
  <si>
    <t>3354522111</t>
  </si>
  <si>
    <t>ATLAS 4500 DC UHF PHASE 1 CONVENTIONAL MULTICAST</t>
  </si>
  <si>
    <t>3354522112</t>
  </si>
  <si>
    <t>ATLAS 4500 DC UHF PHASE 1 CONVENTIONAL SIMULCAST</t>
  </si>
  <si>
    <t>3354522121</t>
  </si>
  <si>
    <t>ATLAS 4500 DC UHF PHASE 1 TRUNK MULTICAST</t>
  </si>
  <si>
    <t>3354522122</t>
  </si>
  <si>
    <t>ATLAS 4500 DC UHF PHASE 1 TRUNK SIMULCAST</t>
  </si>
  <si>
    <t>3354522221</t>
  </si>
  <si>
    <t>ATLAS 4500 DC UHF PHASE 2 TRUNK MULTICAST</t>
  </si>
  <si>
    <t>3354522222</t>
  </si>
  <si>
    <t>ATLAS 4500 DC UHF PHASE 2 TRUNK SIMULCAST</t>
  </si>
  <si>
    <t>ATLAS 4500 7/800 MHz</t>
  </si>
  <si>
    <t>3354513111</t>
  </si>
  <si>
    <t>ATLAS 4500 AC 7/800 PHASE 1 CONVENTIONAL MULTICAST</t>
  </si>
  <si>
    <t>3354513112</t>
  </si>
  <si>
    <t>ATLAS 4500 AC 7/800 PHASE 1 CONVENTIONAL SIMULCAST</t>
  </si>
  <si>
    <t>3354513121</t>
  </si>
  <si>
    <t>ATLAS 4500 AC 7/800 PHASE 1 TRUNK MULTICAST</t>
  </si>
  <si>
    <t>3354513122</t>
  </si>
  <si>
    <t>ATLAS 4500 AC 7/800 PHASE 1 TRUNK SIMULCAST</t>
  </si>
  <si>
    <t>3354513221</t>
  </si>
  <si>
    <t>ATLAS 4500 AC 7/800 PHASE 2 TRUNK MULTICAST</t>
  </si>
  <si>
    <t>3354513222</t>
  </si>
  <si>
    <t>ATLAS 4500 AC 7/800 PHASE 2 TRUNK SIMULCAST</t>
  </si>
  <si>
    <t>3354523111</t>
  </si>
  <si>
    <t>ATLAS 4500 DC 7/800 PHASE 1 CONVENTIONAL MULTICAST</t>
  </si>
  <si>
    <t>3354523112</t>
  </si>
  <si>
    <t>ATLAS 4500 DC 7/800 PHASE 1 CONVENTIONAL SIMULCAST</t>
  </si>
  <si>
    <t>3354523121</t>
  </si>
  <si>
    <t>ATLAS 4500 DC 7/800 PHASE 1 TRUNK MULTICAST</t>
  </si>
  <si>
    <t>3354523122</t>
  </si>
  <si>
    <t>ATLAS 4500 DC 7/800 PHASE 1 TRUNK SIMULCAST</t>
  </si>
  <si>
    <t>3354523221</t>
  </si>
  <si>
    <t>ATLAS 4500 DC 7/800 PHASE 2 TRUNK MULTICAST</t>
  </si>
  <si>
    <t>3354523222</t>
  </si>
  <si>
    <t>ATLAS 4500 DC 7/800 PHASE 2 TRUNK SIMULCAST</t>
  </si>
  <si>
    <t>336-1212-101</t>
  </si>
  <si>
    <r>
      <t xml:space="preserve">ATLAS 1200 P25 STATION 100W VHF 148-174MHz
</t>
    </r>
    <r>
      <rPr>
        <sz val="11"/>
        <rFont val="Calibri"/>
        <family val="2"/>
        <scheme val="minor"/>
      </rPr>
      <t>Includes one standalone 100W, 12.5/25Khz, Analog/P25 multimode VHF station.</t>
    </r>
  </si>
  <si>
    <t>336-1224-101</t>
  </si>
  <si>
    <r>
      <rPr>
        <b/>
        <sz val="11"/>
        <rFont val="Calibri"/>
        <family val="2"/>
        <scheme val="minor"/>
      </rPr>
      <t>ATLAS 1200 P25 STATION 100W UHF 450-485MHz</t>
    </r>
    <r>
      <rPr>
        <sz val="11"/>
        <rFont val="Calibri"/>
        <family val="2"/>
        <scheme val="minor"/>
      </rPr>
      <t xml:space="preserve">
Includes one standalone 100W, 12.5/25Khz, Analog/P25 multimode UHF station.</t>
    </r>
  </si>
  <si>
    <t>336-1241-101</t>
  </si>
  <si>
    <r>
      <rPr>
        <b/>
        <sz val="11"/>
        <rFont val="Calibri"/>
        <family val="2"/>
        <scheme val="minor"/>
      </rPr>
      <t>ATLAS 1200 P25 STATION 100W 800 MHZ</t>
    </r>
    <r>
      <rPr>
        <sz val="11"/>
        <rFont val="Calibri"/>
        <family val="2"/>
        <scheme val="minor"/>
      </rPr>
      <t xml:space="preserve">
Includes one standalone 100W, 12.5/25Khz, Analog/P25 multimode 800 MHz station.</t>
    </r>
  </si>
  <si>
    <t>336-1224-102</t>
  </si>
  <si>
    <r>
      <rPr>
        <b/>
        <sz val="11"/>
        <rFont val="Calibri"/>
        <family val="2"/>
        <scheme val="minor"/>
      </rPr>
      <t>ATLAS 1200 P25 STATION 100W UHF (450-485MHz)  1PPM  STAB</t>
    </r>
    <r>
      <rPr>
        <sz val="11"/>
        <rFont val="Calibri"/>
        <family val="2"/>
        <scheme val="minor"/>
      </rPr>
      <t xml:space="preserve">
Includes one standalone 100W, 12.5/25Khz, Analog/P25 multimode UHF station with high stability.</t>
    </r>
  </si>
  <si>
    <t>336-1200-082</t>
  </si>
  <si>
    <r>
      <rPr>
        <b/>
        <sz val="11"/>
        <rFont val="Calibri"/>
        <family val="2"/>
        <scheme val="minor"/>
      </rPr>
      <t>ATLAS 1200 P25 BASE STATION DFSI LICENSE  KEY</t>
    </r>
    <r>
      <rPr>
        <sz val="11"/>
        <rFont val="Calibri"/>
        <family val="2"/>
        <scheme val="minor"/>
      </rPr>
      <t xml:space="preserve">
Includes one license key for P25 DFSI (Digital Fixed Station Interface).</t>
    </r>
  </si>
  <si>
    <t>336-1200-000</t>
  </si>
  <si>
    <r>
      <rPr>
        <b/>
        <sz val="11"/>
        <rFont val="Calibri"/>
        <family val="2"/>
        <scheme val="minor"/>
      </rPr>
      <t>ATLAS 1200 TOOLS PROGRAMMING KIT</t>
    </r>
    <r>
      <rPr>
        <sz val="11"/>
        <rFont val="Calibri"/>
        <family val="2"/>
        <scheme val="minor"/>
      </rPr>
      <t xml:space="preserve">
Includes programming software and cable.</t>
    </r>
  </si>
  <si>
    <t>336-1200-091</t>
  </si>
  <si>
    <r>
      <rPr>
        <b/>
        <sz val="11"/>
        <rFont val="Calibri"/>
        <family val="2"/>
        <scheme val="minor"/>
      </rPr>
      <t>ATLAS 1200 POWER SUPPLY KIT ATLAS 1-STATION VHF/UHF 120/240VAC</t>
    </r>
    <r>
      <rPr>
        <sz val="11"/>
        <rFont val="Calibri"/>
        <family val="2"/>
        <scheme val="minor"/>
      </rPr>
      <t xml:space="preserve">
Includes single power supply, rack mount kit and power cable.</t>
    </r>
  </si>
  <si>
    <t>336-1200-092</t>
  </si>
  <si>
    <r>
      <rPr>
        <b/>
        <sz val="11"/>
        <rFont val="Calibri"/>
        <family val="2"/>
        <scheme val="minor"/>
      </rPr>
      <t>ATLAS 1200 POWER SUPPLY KIT ATLAS 1-STATION 700/800 120/240VAC</t>
    </r>
    <r>
      <rPr>
        <sz val="11"/>
        <rFont val="Calibri"/>
        <family val="2"/>
        <scheme val="minor"/>
      </rPr>
      <t xml:space="preserve">
Includes single power supply, rack mount kit and power cable.</t>
    </r>
  </si>
  <si>
    <t>Viking Portables</t>
  </si>
  <si>
    <t>Viking Mobiles</t>
  </si>
  <si>
    <t>Viking Accessories</t>
  </si>
  <si>
    <t>ATLAS 1200</t>
  </si>
  <si>
    <t>ATLAS 4500</t>
  </si>
  <si>
    <t>All ATLAS equipment and infrastructure discounted at 20% off EFJohnson List Price.</t>
  </si>
  <si>
    <t>All radios offered at 20% off list price.</t>
  </si>
  <si>
    <t>All accessories offered at 20% off list price.</t>
  </si>
  <si>
    <t>SERVICES NOVEMBER 2021</t>
  </si>
  <si>
    <t>SERVICE</t>
  </si>
  <si>
    <t>Consultation</t>
  </si>
  <si>
    <t>Project Management</t>
  </si>
  <si>
    <t>Implementation</t>
  </si>
  <si>
    <t>Installation</t>
  </si>
  <si>
    <t>Configuration/Design</t>
  </si>
  <si>
    <t>Radio Programming</t>
  </si>
  <si>
    <t>Product Recycling/Buy Back*</t>
  </si>
  <si>
    <t>Training</t>
  </si>
  <si>
    <t>Maintenance/Repair</t>
  </si>
  <si>
    <t>Encryption (AES-256) software upgrade, single-key</t>
  </si>
  <si>
    <t>Encryption (AES-256) software upgrade, multi-key</t>
  </si>
  <si>
    <t>Customer Service Support, regular business hours</t>
  </si>
  <si>
    <t>Customer Service Support, after-hours business hours</t>
  </si>
  <si>
    <t>Technical Support, regular business hours</t>
  </si>
  <si>
    <t>Technical Support, after-hours business hours</t>
  </si>
  <si>
    <t>Other</t>
  </si>
  <si>
    <t>$225 per hour</t>
  </si>
  <si>
    <t>Recycling - NO COST                   Buy Back - Up to 50% of original purchase price</t>
  </si>
  <si>
    <t>$400 per radio</t>
  </si>
  <si>
    <t>$600 per radio</t>
  </si>
  <si>
    <t>$338 per hour</t>
  </si>
  <si>
    <t>$     per</t>
  </si>
  <si>
    <r>
      <t xml:space="preserve">* </t>
    </r>
    <r>
      <rPr>
        <b/>
        <i/>
        <sz val="11"/>
        <color theme="1"/>
        <rFont val="Calibri"/>
        <family val="2"/>
        <scheme val="minor"/>
      </rPr>
      <t xml:space="preserve">Recycling - NO COST for KENWOOD-branded radios; Buy Back - a maximum of </t>
    </r>
  </si>
  <si>
    <t xml:space="preserve">50% of original price for KENWOOD-branded products.  Recycling and Buy Back </t>
  </si>
  <si>
    <t>agreement between EFJohnson and Purchasing Entity.</t>
  </si>
  <si>
    <t xml:space="preserve">offerings for other manufacturers' products are subject to negotiation and </t>
  </si>
  <si>
    <t>WARRANTY OPTION</t>
  </si>
  <si>
    <t>CATEGORY/SUB-CATEGORY</t>
  </si>
  <si>
    <t>INCLUDED OR PURCHASABLE</t>
  </si>
  <si>
    <t>PRICE</t>
  </si>
  <si>
    <t>Three-Year Warranty (Minimum one-year warranty plus two years)</t>
  </si>
  <si>
    <t>Two-Year Warranty (Minimum one-year warranty plus one year)</t>
  </si>
  <si>
    <t>Four-Year Warranty (Minimum one-year warranty plus three years)</t>
  </si>
  <si>
    <t>Five-Year Warranty (Minimum one-year warranty plus four years)</t>
  </si>
  <si>
    <t>Mobile, Portable and Control Station Radios</t>
  </si>
  <si>
    <t xml:space="preserve">Included    </t>
  </si>
  <si>
    <t>$0 per warranty term</t>
  </si>
  <si>
    <t>$ per warranty term</t>
  </si>
  <si>
    <t>Included</t>
  </si>
  <si>
    <t>Purchasable</t>
  </si>
  <si>
    <t>$100 per warranty term</t>
  </si>
  <si>
    <t>$175 per warranty term</t>
  </si>
  <si>
    <t>ADDITIONAL WARRANTY OPTIONS NOVEMBER 2021</t>
  </si>
  <si>
    <t>Services</t>
  </si>
  <si>
    <t>Additional Warranty Options</t>
  </si>
  <si>
    <t>Additional services may be quoted.</t>
  </si>
  <si>
    <t>ATLAS Infrastructure</t>
  </si>
  <si>
    <t>Additional warranty options may be quoted.</t>
  </si>
  <si>
    <t>335-6400-001</t>
  </si>
  <si>
    <t>335-6500-001</t>
  </si>
  <si>
    <t>ATLAS 8000 HARDWARE PLATFORM</t>
  </si>
  <si>
    <t xml:space="preserve"> ATLAS 8000 HARDWARE PLATFORM ADVANCED (NED) </t>
  </si>
  <si>
    <t>335-8000-002</t>
  </si>
  <si>
    <t>335-8000-102</t>
  </si>
  <si>
    <t>LICENSE</t>
  </si>
  <si>
    <t>332ANWC112</t>
  </si>
  <si>
    <t>332ANWC121</t>
  </si>
  <si>
    <t>ATLAS NW CONNECT CONV SIMULCAST</t>
  </si>
  <si>
    <t>ATLAS NW CONNECT P25 PHASE 1 TRUNK</t>
  </si>
  <si>
    <r>
      <t>FIRESafe™ First Command</t>
    </r>
    <r>
      <rPr>
        <strike/>
        <sz val="10"/>
        <color rgb="FFFF0000"/>
        <rFont val="Calibri"/>
        <family val="2"/>
        <scheme val="minor"/>
      </rPr>
      <t xml:space="preserve"> 
(includes FIRESafe™ First Responder)</t>
    </r>
  </si>
  <si>
    <t>KENWOOD Viking Price Guide  |  August 2022 - PRELIMINARY</t>
  </si>
  <si>
    <t>This document reflects preliminary information which may include features still under development</t>
  </si>
  <si>
    <t xml:space="preserve">Contract </t>
  </si>
  <si>
    <t>VP8000BKF2</t>
  </si>
  <si>
    <t>VP8000 Multiband Portable.  Model 2 (standard keypad), Black.  No Bands Enabled</t>
  </si>
  <si>
    <t>VP8000BKF3</t>
  </si>
  <si>
    <t>VP8000 Multiband Portable. Model 3 (full keypad), Black.  No Bands Enabled</t>
  </si>
  <si>
    <t>VP8000GRF2</t>
  </si>
  <si>
    <t>VP8000 Multiband Portable. Model 2 (standard keypad), Hi-Viz Green.  No Bands Enabled</t>
  </si>
  <si>
    <t>VP8000GRF3</t>
  </si>
  <si>
    <t>VP8000 Multiband Portable. Model 3 (full keypad) Hi-Viz Green.  No Bands Enabled</t>
  </si>
  <si>
    <t>Radio - Frequency Bands</t>
  </si>
  <si>
    <t>832VP8000-VHF</t>
  </si>
  <si>
    <t>VHF BAND ENABLE, VP8000</t>
  </si>
  <si>
    <t>832VP8000-UHF</t>
  </si>
  <si>
    <t>UHF BAND ENABLE, VP8000</t>
  </si>
  <si>
    <t>832VP8000-7800</t>
  </si>
  <si>
    <t>7/800 BAND ENABLE, VP8000</t>
  </si>
  <si>
    <r>
      <t xml:space="preserve">Intrinsically Safe (CSA)
</t>
    </r>
    <r>
      <rPr>
        <i/>
        <sz val="11"/>
        <color rgb="FF0000FF"/>
        <rFont val="Calibri"/>
        <family val="2"/>
        <scheme val="minor"/>
      </rPr>
      <t>KNB-LS5 or KNB-LS7 battery required</t>
    </r>
  </si>
  <si>
    <t>KNB-47MB</t>
  </si>
  <si>
    <t>Multi-Band Whip Antenna, 136-870 MHz</t>
  </si>
  <si>
    <t>KNB-LS7-IS</t>
  </si>
  <si>
    <t>Batteries &amp; Chargers, Continued</t>
  </si>
  <si>
    <t>KNB-L11M</t>
  </si>
  <si>
    <r>
      <t xml:space="preserve">Li-ion 3900 mAh (High Capacity)
</t>
    </r>
    <r>
      <rPr>
        <b/>
        <sz val="11"/>
        <color rgb="FF0000FF"/>
        <rFont val="Calibri"/>
        <family val="2"/>
        <scheme val="minor"/>
      </rPr>
      <t>Note</t>
    </r>
    <r>
      <rPr>
        <sz val="11"/>
        <color rgb="FF0000FF"/>
        <rFont val="Calibri"/>
        <family val="2"/>
        <scheme val="minor"/>
      </rPr>
      <t>:  Requires the KSC-52AK single bay charger or KSC-526K charger equipped with KSC-52PAK A-Pocket charger insert.</t>
    </r>
  </si>
  <si>
    <t>KSC-52AK</t>
  </si>
  <si>
    <t xml:space="preserve">Rapid rate single unit charger with A-Pocket charger insert.  Compatible with KNB-L11M. </t>
  </si>
  <si>
    <t>KSC-52BK</t>
  </si>
  <si>
    <t>Rapid rate single unit charger with B-Pocket charger insert.  Compatible with KNB-L2/L3/LS5/LS7 style batteries.</t>
  </si>
  <si>
    <t>KSC-526K</t>
  </si>
  <si>
    <t>Rapid rate 6-unit charger.   
Note: Requures insertion of 6 charger pockets of styles KSC-52PAK, KSC-52PBK or KSC-52CK</t>
  </si>
  <si>
    <t>KSC-52PAK</t>
  </si>
  <si>
    <t>Charger Pocket type A for KSC-526K 6-bay or as replacement pocket for KSC-52AK charger. Compatible with KNB-L11M battery.</t>
  </si>
  <si>
    <t>KSC-52PBK</t>
  </si>
  <si>
    <t>Charger Pocket type B for KSC-526K 6-bay or as replacement pocket for KSC-52BK charger. Compatible with KNB-L2/L3/LS5/LS7 batteries.</t>
  </si>
  <si>
    <t>KW9130-LF</t>
  </si>
  <si>
    <t>Leather Case, Fire service shoulder strap D-rings.  Compatible with larger batteries:  KNB-L3, KNB-LS7 and KNB-L11</t>
  </si>
  <si>
    <t xml:space="preserve">
KW9140-LF</t>
  </si>
  <si>
    <t xml:space="preserve">Leather Case, Fire service shoulder strap D-rings. Compatible with smaller batteries: KNB-L2 and KNB-LS5. </t>
  </si>
  <si>
    <t>KW9130-LP</t>
  </si>
  <si>
    <t>Leather Case, Police style D-Swivel.  Compatible with larger batteries:  KNB-L3, KNB-LS7 and KNB-L11</t>
  </si>
  <si>
    <t>KW9140-LP</t>
  </si>
  <si>
    <t xml:space="preserve">Leather Case, Police style D-Swivel.  Compatible with smaller batteries:  KNB-L2 and KNB-LS5. </t>
  </si>
  <si>
    <t>KW9130-NP</t>
  </si>
  <si>
    <t xml:space="preserve">Nylon Case, Police style D-Swivel.  Compatible with larger batteries:  KNB-L3, KNB-LS7 and KNB-L11. </t>
  </si>
  <si>
    <t>KW9140-NP</t>
  </si>
  <si>
    <t xml:space="preserve">Nylon Case, Police style D-Swivel.   Compatible with smaller batteries:  KNB-L2 and KNB-LS5. </t>
  </si>
  <si>
    <r>
      <t xml:space="preserve">MIL-SPEC, Speaker Mic. with Antenna Connector
</t>
    </r>
    <r>
      <rPr>
        <b/>
        <u/>
        <sz val="11"/>
        <color rgb="FF0000FF"/>
        <rFont val="Calibri"/>
        <family val="2"/>
        <scheme val="minor"/>
      </rPr>
      <t>Note</t>
    </r>
    <r>
      <rPr>
        <sz val="11"/>
        <color rgb="FF0000FF"/>
        <rFont val="Calibri"/>
        <family val="2"/>
        <scheme val="minor"/>
      </rPr>
      <t xml:space="preserve">:  5/16" Coax cable hex wrench included (antenna is not included.)  </t>
    </r>
  </si>
  <si>
    <t>Programming</t>
  </si>
  <si>
    <t>KPG-236UM</t>
  </si>
  <si>
    <t>Programming Cable.  Compatible with VP5000/VP6000/VP8000.  Supports Hi-Speed USB with VP8000.</t>
  </si>
  <si>
    <t xml:space="preserve">DES-OFB (single-key) *  </t>
  </si>
  <si>
    <t>P25 Paging Decode/Encode *</t>
  </si>
  <si>
    <t>Instant Recording Replay</t>
  </si>
  <si>
    <t>Radio Cloning</t>
  </si>
  <si>
    <t>Text Messaging</t>
  </si>
  <si>
    <t>Bluetooth * 
(no charge in initial offering of VP8000)</t>
  </si>
  <si>
    <t>Bluetooth Low Energy *
(no charge in initial offering of VP8000)</t>
  </si>
  <si>
    <t>WiFi * (no charge in initial offering of VP8000)</t>
  </si>
  <si>
    <t>OTIP (Programming over WiFi). 
Requires 8326000039</t>
  </si>
  <si>
    <t>KENWOOD Viking Price Guide  |  August 2022</t>
  </si>
  <si>
    <t>Contract</t>
  </si>
  <si>
    <r>
      <t xml:space="preserve">Rapid rate single unit charger  (Long-Life Charge Mode capable with KAS-12 Software)
</t>
    </r>
    <r>
      <rPr>
        <b/>
        <strike/>
        <u/>
        <sz val="11"/>
        <color rgb="FFFF0000"/>
        <rFont val="Calibri"/>
        <family val="2"/>
        <scheme val="minor"/>
      </rPr>
      <t>Note:</t>
    </r>
    <r>
      <rPr>
        <strike/>
        <sz val="11"/>
        <color rgb="FFFF0000"/>
        <rFont val="Calibri"/>
        <family val="2"/>
        <scheme val="minor"/>
      </rPr>
      <t xml:space="preserve"> NiMH/Li-ion battery only</t>
    </r>
  </si>
  <si>
    <r>
      <t xml:space="preserve">License Key for KAS-12  </t>
    </r>
    <r>
      <rPr>
        <b/>
        <strike/>
        <sz val="11"/>
        <color rgb="FFFF0000"/>
        <rFont val="Calibri"/>
        <family val="2"/>
        <scheme val="minor"/>
      </rPr>
      <t>(Authentication required)</t>
    </r>
    <r>
      <rPr>
        <strike/>
        <sz val="11"/>
        <color rgb="FFFF0000"/>
        <rFont val="Calibri"/>
        <family val="2"/>
        <scheme val="minor"/>
      </rPr>
      <t xml:space="preserve">
Battery Reader Software for KNB-L1M/L2M/L3M &amp; 
KSC-Y32 (for Windows® Operating System)</t>
    </r>
  </si>
  <si>
    <t>Programming Cable.  Compatible with VP5000/VP6000</t>
  </si>
  <si>
    <t>Programming Cable.  Compatible with VP5000/VP6000/VP8000.</t>
  </si>
  <si>
    <r>
      <rPr>
        <strike/>
        <sz val="11"/>
        <color rgb="FFFF0000"/>
        <rFont val="Calibri"/>
        <family val="2"/>
        <scheme val="minor"/>
      </rPr>
      <t xml:space="preserve">Rapid rate single unit charger  (Long-Life Charge Mode capable with KAS-12 Software)
</t>
    </r>
    <r>
      <rPr>
        <b/>
        <strike/>
        <u/>
        <sz val="11"/>
        <color rgb="FFFF0000"/>
        <rFont val="Calibri"/>
        <family val="2"/>
        <scheme val="minor"/>
      </rPr>
      <t>Note:</t>
    </r>
    <r>
      <rPr>
        <strike/>
        <sz val="11"/>
        <color rgb="FFFF0000"/>
        <rFont val="Calibri"/>
        <family val="2"/>
        <scheme val="minor"/>
      </rPr>
      <t xml:space="preserve"> NiMH/Li-ion battery only</t>
    </r>
  </si>
  <si>
    <r>
      <rPr>
        <strike/>
        <sz val="11"/>
        <color rgb="FFFF0000"/>
        <rFont val="Calibri"/>
        <family val="2"/>
        <scheme val="minor"/>
      </rPr>
      <t xml:space="preserve">License Key for KAS-12  </t>
    </r>
    <r>
      <rPr>
        <b/>
        <strike/>
        <sz val="11"/>
        <color rgb="FFFF0000"/>
        <rFont val="Calibri"/>
        <family val="2"/>
        <scheme val="minor"/>
      </rPr>
      <t>(Authentication required)</t>
    </r>
    <r>
      <rPr>
        <strike/>
        <sz val="11"/>
        <color rgb="FFFF0000"/>
        <rFont val="Calibri"/>
        <family val="2"/>
        <scheme val="minor"/>
      </rPr>
      <t xml:space="preserve">
Battery Reader Software for KNB-L1M/L2M/L3M &amp; 
KSC-Y32 (for Windows® Operating System)</t>
    </r>
  </si>
  <si>
    <t>Rapid rate single unit charger with B-Pocket charger insert.  Compatible with KNB-L2/L3/LS5/LS7 batteries.</t>
  </si>
  <si>
    <t xml:space="preserve">Viking16 </t>
  </si>
  <si>
    <t>Encryption options - Continued</t>
  </si>
  <si>
    <t>KENWOOD Viking Price Guide  |  July 2022</t>
  </si>
  <si>
    <t xml:space="preserve">Contract   </t>
  </si>
  <si>
    <t>DC Cable-Remote, 23'</t>
  </si>
  <si>
    <t xml:space="preserve">17 Ft remote cable, KCH-20 </t>
  </si>
  <si>
    <t xml:space="preserve">25 Ft remote cable, KCH-20 </t>
  </si>
  <si>
    <t>Remote Cable up to 50 Ft, KCH-20</t>
  </si>
  <si>
    <t>Remote Cable up to 100 Ft, KCH-20</t>
  </si>
  <si>
    <r>
      <t xml:space="preserve">GPS Antenna
</t>
    </r>
    <r>
      <rPr>
        <b/>
        <i/>
        <sz val="11"/>
        <rFont val="Calibri"/>
        <family val="2"/>
        <scheme val="minor"/>
      </rPr>
      <t>Automatically selected when GPS option is selected in CEvo Radio Configurator</t>
    </r>
  </si>
  <si>
    <t xml:space="preserve">Contract  </t>
  </si>
  <si>
    <r>
      <t xml:space="preserve">Viking Control Head (VCH)
</t>
    </r>
    <r>
      <rPr>
        <b/>
        <i/>
        <strike/>
        <sz val="11"/>
        <color rgb="FFFF0000"/>
        <rFont val="Calibri"/>
        <family val="2"/>
        <scheme val="minor"/>
      </rPr>
      <t xml:space="preserve">Note: </t>
    </r>
    <r>
      <rPr>
        <i/>
        <strike/>
        <sz val="11"/>
        <color rgb="FFFF0000"/>
        <rFont val="Calibri"/>
        <family val="2"/>
        <scheme val="minor"/>
      </rPr>
      <t>This pricing is valid only when purchased with the radio. If purchased separately, List price is $1,695</t>
    </r>
  </si>
  <si>
    <t>1.6 Ft Remote Cable, KCH-20 (Control Station)</t>
  </si>
  <si>
    <t>40W External Speaker. Requires KAP-2 kit to connect to radio. Requires KCT-72M cable to connect to KCH-20/21 Control Head.</t>
  </si>
  <si>
    <t>17 Ft remote cable, KCH-19</t>
  </si>
  <si>
    <t>25 Ft remote cable, KCH-19</t>
  </si>
  <si>
    <t>Remote Cable up to 50 Ft, KCH-19</t>
  </si>
  <si>
    <t>Remote Cable up to 100 Ft, KCH-19</t>
  </si>
  <si>
    <t>40W External Speaker. Requires KAP-2 kit to connect to radio.</t>
  </si>
  <si>
    <t xml:space="preserve">ATLAS PRICE GUIDE </t>
  </si>
  <si>
    <t>VP8000</t>
  </si>
  <si>
    <t>KBP-8M2</t>
  </si>
  <si>
    <t>SPEAKER MIC, 2PF KEYS, NX</t>
  </si>
  <si>
    <t>KMC-54WDM</t>
  </si>
  <si>
    <t>SPEAKER MIC, 2 BUTTON, MIL-SPEC, IP67, VP-T</t>
  </si>
  <si>
    <t>LI-ION BATTERY, 3800MAH, LABELED CSA US INTRINSICALLY SAFE</t>
  </si>
  <si>
    <t>KRA-47MB</t>
  </si>
  <si>
    <t>ANTENNA, MULTIBAND 136-870MHZ, VP8000</t>
  </si>
  <si>
    <t>NM0440CHW</t>
  </si>
  <si>
    <t>ANTENNA, MOBILE, UHF 440-460, 1/2 WAVE 5.5 DB NMO</t>
  </si>
  <si>
    <t>LEATHER CASE, FIRE, LARGE BATTERY L3/LS7/L11, VP8000</t>
  </si>
  <si>
    <t>NYLON CASE, POLICE, D-SWIVEL, L3/LS7/L11 LG BATT, VP8000</t>
  </si>
  <si>
    <t>KW9140-LF</t>
  </si>
  <si>
    <t>LEATHER CASE, FIRE, L2/LS5 SM BATT, VP8000</t>
  </si>
  <si>
    <t>LEATHER CASE, POLICE, D-SWIVEL, L2/LS5 SM BATT, VP8000</t>
  </si>
  <si>
    <t>NYLON CASE, POLICE, D-SWIVEL, L2/LS5 SM BATT, VP8000</t>
  </si>
  <si>
    <t>Remote Cable up to 50 Ft</t>
  </si>
  <si>
    <t>CONTROL CABLE (1.6 FEET)</t>
  </si>
  <si>
    <t>250VK5000Z</t>
  </si>
  <si>
    <t>VK5000Z VIKING KEYLOADER KIT</t>
  </si>
  <si>
    <t>KPG-14P-KFD</t>
  </si>
  <si>
    <t>KEYLOADER CABLE, USB, VP-T</t>
  </si>
  <si>
    <t>Price Guide</t>
  </si>
  <si>
    <t>ATLAS</t>
  </si>
  <si>
    <t>Viking 8000 Portable</t>
  </si>
  <si>
    <t>Effective Date: 12.01.22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</si>
</sst>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#,##0.00_ ;[Red]\-#,##0.00\ "/>
    <numFmt numFmtId="166" formatCode="[$$-409]#,##0.00"/>
    <numFmt numFmtId="167" formatCode="&quot;$&quot;#,##0"/>
    <numFmt numFmtId="168" formatCode="0.0%"/>
    <numFmt numFmtId="169" formatCode="[$-10409]&quot;$&quot;#,##0.00;\(&quot;$&quot;#,##0.00\)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006100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color rgb="FF006100"/>
      <name val="Calibri"/>
      <family val="2"/>
    </font>
    <font>
      <b/>
      <sz val="10"/>
      <name val="Arial"/>
      <family val="2"/>
    </font>
    <font>
      <b/>
      <sz val="14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i/>
      <strike/>
      <sz val="10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trike/>
      <u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i/>
      <strike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595959"/>
      </patternFill>
    </fill>
    <fill>
      <patternFill patternType="solid">
        <fgColor rgb="FF80808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8">
    <xf numFmtId="0" fontId="0" fillId="0" borderId="0"/>
    <xf numFmtId="44" fontId="4" fillId="0" borderId="0" applyFont="0" applyFill="0" applyBorder="0" applyAlignment="0" applyProtection="0"/>
    <xf numFmtId="0" fontId="7" fillId="0" borderId="0"/>
    <xf numFmtId="44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5" fillId="7" borderId="0">
      <alignment horizontal="center"/>
    </xf>
    <xf numFmtId="0" fontId="26" fillId="8" borderId="6"/>
    <xf numFmtId="0" fontId="27" fillId="0" borderId="0">
      <alignment wrapText="1"/>
    </xf>
    <xf numFmtId="0" fontId="28" fillId="6" borderId="0">
      <alignment horizont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left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0" fontId="14" fillId="0" borderId="0" xfId="0" applyFont="1"/>
    <xf numFmtId="0" fontId="0" fillId="4" borderId="0" xfId="0" applyFill="1"/>
    <xf numFmtId="0" fontId="14" fillId="4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44" fontId="0" fillId="0" borderId="2" xfId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44" fontId="2" fillId="3" borderId="2" xfId="1" applyFont="1" applyFill="1" applyBorder="1" applyAlignment="1">
      <alignment horizontal="left" vertical="center"/>
    </xf>
    <xf numFmtId="44" fontId="5" fillId="0" borderId="2" xfId="3" applyFont="1" applyFill="1" applyBorder="1" applyAlignment="1">
      <alignment horizontal="right" vertical="center"/>
    </xf>
    <xf numFmtId="0" fontId="5" fillId="0" borderId="2" xfId="26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44" fontId="0" fillId="0" borderId="2" xfId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44" fontId="0" fillId="2" borderId="2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44" fontId="0" fillId="0" borderId="2" xfId="1" applyFont="1" applyFill="1" applyBorder="1" applyAlignment="1">
      <alignment vertical="center"/>
    </xf>
    <xf numFmtId="0" fontId="5" fillId="4" borderId="2" xfId="26" applyFont="1" applyFill="1" applyBorder="1" applyAlignment="1">
      <alignment vertical="center" wrapText="1"/>
    </xf>
    <xf numFmtId="0" fontId="5" fillId="0" borderId="2" xfId="39" applyFont="1" applyBorder="1" applyAlignment="1">
      <alignment horizontal="left" vertical="center"/>
    </xf>
    <xf numFmtId="44" fontId="0" fillId="0" borderId="2" xfId="1" applyFont="1" applyFill="1" applyBorder="1" applyAlignment="1">
      <alignment horizontal="left" vertical="center" wrapText="1"/>
    </xf>
    <xf numFmtId="0" fontId="5" fillId="0" borderId="2" xfId="26" applyFont="1" applyBorder="1" applyAlignment="1">
      <alignment vertical="center"/>
    </xf>
    <xf numFmtId="0" fontId="5" fillId="0" borderId="2" xfId="26" applyFont="1" applyBorder="1" applyAlignment="1">
      <alignment vertical="center" wrapText="1"/>
    </xf>
    <xf numFmtId="0" fontId="16" fillId="0" borderId="0" xfId="38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5" fillId="4" borderId="2" xfId="26" applyFont="1" applyFill="1" applyBorder="1" applyAlignment="1">
      <alignment vertical="center"/>
    </xf>
    <xf numFmtId="0" fontId="16" fillId="0" borderId="0" xfId="38" applyAlignment="1">
      <alignment horizontal="center" vertical="center"/>
    </xf>
    <xf numFmtId="0" fontId="0" fillId="0" borderId="2" xfId="0" applyBorder="1" applyAlignment="1">
      <alignment horizontal="left"/>
    </xf>
    <xf numFmtId="6" fontId="5" fillId="0" borderId="2" xfId="3" applyNumberFormat="1" applyFont="1" applyFill="1" applyBorder="1" applyAlignment="1">
      <alignment horizontal="right" vertical="center"/>
    </xf>
    <xf numFmtId="44" fontId="0" fillId="0" borderId="2" xfId="1" applyFont="1" applyFill="1" applyBorder="1" applyAlignment="1">
      <alignment horizontal="center" vertical="center"/>
    </xf>
    <xf numFmtId="44" fontId="22" fillId="0" borderId="2" xfId="1" applyFont="1" applyFill="1" applyBorder="1" applyAlignment="1">
      <alignment horizontal="right" vertical="center"/>
    </xf>
    <xf numFmtId="0" fontId="0" fillId="0" borderId="2" xfId="26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5" fillId="0" borderId="2" xfId="39" applyFont="1" applyBorder="1" applyAlignment="1">
      <alignment horizontal="left" vertical="center" wrapText="1"/>
    </xf>
    <xf numFmtId="44" fontId="5" fillId="0" borderId="2" xfId="39" applyNumberFormat="1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164" fontId="5" fillId="0" borderId="2" xfId="3" applyNumberFormat="1" applyFont="1" applyFill="1" applyBorder="1" applyAlignment="1">
      <alignment vertical="center"/>
    </xf>
    <xf numFmtId="164" fontId="5" fillId="0" borderId="2" xfId="3" applyNumberFormat="1" applyFont="1" applyFill="1" applyBorder="1" applyAlignment="1">
      <alignment horizontal="right" vertical="center"/>
    </xf>
    <xf numFmtId="0" fontId="5" fillId="0" borderId="5" xfId="26" applyFont="1" applyBorder="1" applyAlignment="1">
      <alignment vertical="center" wrapText="1"/>
    </xf>
    <xf numFmtId="9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44" fontId="4" fillId="0" borderId="2" xfId="9" applyFont="1" applyFill="1" applyBorder="1" applyAlignment="1">
      <alignment vertical="center"/>
    </xf>
    <xf numFmtId="44" fontId="4" fillId="4" borderId="2" xfId="9" applyFont="1" applyFill="1" applyBorder="1" applyAlignment="1">
      <alignment vertical="center"/>
    </xf>
    <xf numFmtId="44" fontId="2" fillId="3" borderId="2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6" fillId="8" borderId="6" xfId="44"/>
    <xf numFmtId="0" fontId="0" fillId="0" borderId="0" xfId="45" applyFont="1">
      <alignment wrapText="1"/>
    </xf>
    <xf numFmtId="44" fontId="0" fillId="0" borderId="0" xfId="1" applyFont="1" applyAlignment="1">
      <alignment horizontal="right"/>
    </xf>
    <xf numFmtId="0" fontId="28" fillId="6" borderId="0" xfId="46">
      <alignment horizontal="center"/>
    </xf>
    <xf numFmtId="0" fontId="27" fillId="0" borderId="0" xfId="0" applyFont="1"/>
    <xf numFmtId="0" fontId="27" fillId="0" borderId="0" xfId="45">
      <alignment wrapText="1"/>
    </xf>
    <xf numFmtId="0" fontId="27" fillId="0" borderId="0" xfId="0" quotePrefix="1" applyFont="1"/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27" fillId="0" borderId="0" xfId="45" applyAlignment="1">
      <alignment vertical="center" wrapText="1"/>
    </xf>
    <xf numFmtId="0" fontId="27" fillId="0" borderId="0" xfId="45" quotePrefix="1" applyAlignment="1">
      <alignment vertical="center" wrapText="1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8" fontId="31" fillId="2" borderId="2" xfId="1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167" fontId="3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/>
    </xf>
    <xf numFmtId="167" fontId="0" fillId="9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0" fontId="32" fillId="9" borderId="3" xfId="0" applyFont="1" applyFill="1" applyBorder="1" applyAlignment="1">
      <alignment horizontal="center" vertical="center"/>
    </xf>
    <xf numFmtId="9" fontId="3" fillId="0" borderId="7" xfId="0" applyNumberFormat="1" applyFont="1" applyBorder="1"/>
    <xf numFmtId="0" fontId="32" fillId="9" borderId="3" xfId="0" applyFont="1" applyFill="1" applyBorder="1" applyAlignment="1">
      <alignment horizontal="left" vertical="center" indent="34"/>
    </xf>
    <xf numFmtId="0" fontId="32" fillId="9" borderId="3" xfId="0" applyFont="1" applyFill="1" applyBorder="1" applyAlignment="1">
      <alignment horizontal="left" vertical="center" indent="32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5" fillId="7" borderId="0" xfId="43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3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5"/>
    </xf>
    <xf numFmtId="0" fontId="16" fillId="0" borderId="0" xfId="38"/>
    <xf numFmtId="0" fontId="24" fillId="0" borderId="2" xfId="26" applyFont="1" applyBorder="1" applyAlignment="1">
      <alignment vertical="center"/>
    </xf>
    <xf numFmtId="44" fontId="24" fillId="0" borderId="2" xfId="1" applyFont="1" applyFill="1" applyBorder="1" applyAlignment="1">
      <alignment horizontal="left" vertical="center" wrapText="1"/>
    </xf>
    <xf numFmtId="164" fontId="24" fillId="0" borderId="2" xfId="3" applyNumberFormat="1" applyFont="1" applyFill="1" applyBorder="1" applyAlignment="1">
      <alignment vertical="center"/>
    </xf>
    <xf numFmtId="0" fontId="40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44" fontId="40" fillId="0" borderId="2" xfId="1" applyFont="1" applyFill="1" applyBorder="1" applyAlignment="1">
      <alignment horizontal="left" vertical="center" wrapText="1"/>
    </xf>
    <xf numFmtId="44" fontId="40" fillId="0" borderId="2" xfId="1" applyFont="1" applyBorder="1" applyAlignment="1">
      <alignment horizontal="left" vertical="center"/>
    </xf>
    <xf numFmtId="6" fontId="40" fillId="0" borderId="2" xfId="3" applyNumberFormat="1" applyFont="1" applyFill="1" applyBorder="1" applyAlignment="1">
      <alignment horizontal="right" vertical="center"/>
    </xf>
    <xf numFmtId="0" fontId="40" fillId="0" borderId="2" xfId="0" applyFont="1" applyBorder="1" applyAlignment="1">
      <alignment vertical="center" wrapText="1"/>
    </xf>
    <xf numFmtId="44" fontId="40" fillId="0" borderId="2" xfId="1" applyFont="1" applyFill="1" applyBorder="1" applyAlignment="1">
      <alignment horizontal="left" vertical="center"/>
    </xf>
    <xf numFmtId="42" fontId="40" fillId="0" borderId="2" xfId="3" applyNumberFormat="1" applyFont="1" applyFill="1" applyBorder="1" applyAlignment="1">
      <alignment horizontal="right" vertical="center"/>
    </xf>
    <xf numFmtId="0" fontId="5" fillId="11" borderId="2" xfId="26" applyFont="1" applyFill="1" applyBorder="1" applyAlignment="1">
      <alignment vertical="center"/>
    </xf>
    <xf numFmtId="0" fontId="42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vertical="center" wrapText="1"/>
    </xf>
    <xf numFmtId="42" fontId="42" fillId="0" borderId="2" xfId="0" applyNumberFormat="1" applyFont="1" applyBorder="1" applyAlignment="1">
      <alignment horizontal="center" vertical="center"/>
    </xf>
    <xf numFmtId="0" fontId="42" fillId="0" borderId="2" xfId="26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 wrapText="1"/>
    </xf>
    <xf numFmtId="44" fontId="42" fillId="0" borderId="2" xfId="9" applyFont="1" applyFill="1" applyBorder="1" applyAlignment="1">
      <alignment vertical="center"/>
    </xf>
    <xf numFmtId="44" fontId="42" fillId="0" borderId="9" xfId="9" applyFont="1" applyFill="1" applyBorder="1" applyAlignment="1">
      <alignment vertical="center"/>
    </xf>
    <xf numFmtId="0" fontId="42" fillId="0" borderId="2" xfId="26" applyFont="1" applyBorder="1" applyAlignment="1">
      <alignment vertical="center" wrapText="1"/>
    </xf>
    <xf numFmtId="164" fontId="42" fillId="0" borderId="2" xfId="6" applyNumberFormat="1" applyFont="1" applyFill="1" applyBorder="1" applyAlignment="1">
      <alignment horizontal="right" vertical="center"/>
    </xf>
    <xf numFmtId="0" fontId="42" fillId="0" borderId="2" xfId="26" applyFont="1" applyBorder="1" applyAlignment="1">
      <alignment vertical="center"/>
    </xf>
    <xf numFmtId="44" fontId="42" fillId="0" borderId="2" xfId="3" applyFont="1" applyFill="1" applyBorder="1" applyAlignment="1">
      <alignment horizontal="right" vertical="center"/>
    </xf>
    <xf numFmtId="164" fontId="42" fillId="0" borderId="2" xfId="3" applyNumberFormat="1" applyFont="1" applyFill="1" applyBorder="1" applyAlignment="1">
      <alignment vertical="center"/>
    </xf>
    <xf numFmtId="0" fontId="42" fillId="0" borderId="2" xfId="26" applyFont="1" applyBorder="1" applyAlignment="1">
      <alignment horizontal="left" vertical="center" wrapText="1"/>
    </xf>
    <xf numFmtId="164" fontId="42" fillId="0" borderId="2" xfId="3" applyNumberFormat="1" applyFont="1" applyFill="1" applyBorder="1" applyAlignment="1">
      <alignment horizontal="right" vertical="center"/>
    </xf>
    <xf numFmtId="44" fontId="42" fillId="0" borderId="2" xfId="3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left" vertical="center" wrapText="1"/>
    </xf>
    <xf numFmtId="0" fontId="42" fillId="4" borderId="2" xfId="0" applyFont="1" applyFill="1" applyBorder="1" applyAlignment="1">
      <alignment horizontal="left" vertical="center"/>
    </xf>
    <xf numFmtId="44" fontId="42" fillId="0" borderId="0" xfId="1" applyFont="1" applyAlignment="1">
      <alignment horizontal="left" vertical="center"/>
    </xf>
    <xf numFmtId="44" fontId="42" fillId="0" borderId="2" xfId="1" applyFont="1" applyFill="1" applyBorder="1" applyAlignment="1">
      <alignment horizontal="left" vertical="center"/>
    </xf>
    <xf numFmtId="42" fontId="42" fillId="0" borderId="2" xfId="3" applyNumberFormat="1" applyFont="1" applyFill="1" applyBorder="1" applyAlignment="1">
      <alignment horizontal="right" vertical="center"/>
    </xf>
    <xf numFmtId="44" fontId="42" fillId="0" borderId="2" xfId="1" applyFont="1" applyBorder="1" applyAlignment="1">
      <alignment horizontal="right" vertical="center"/>
    </xf>
    <xf numFmtId="44" fontId="42" fillId="0" borderId="2" xfId="1" applyFont="1" applyBorder="1" applyAlignment="1">
      <alignment horizontal="left" vertical="center"/>
    </xf>
    <xf numFmtId="0" fontId="5" fillId="0" borderId="2" xfId="26" applyFont="1" applyBorder="1" applyAlignment="1">
      <alignment horizontal="left" vertical="center"/>
    </xf>
    <xf numFmtId="164" fontId="5" fillId="0" borderId="2" xfId="6" applyNumberFormat="1" applyFont="1" applyFill="1" applyBorder="1" applyAlignment="1">
      <alignment horizontal="right" vertical="center"/>
    </xf>
    <xf numFmtId="0" fontId="0" fillId="0" borderId="2" xfId="26" applyFont="1" applyBorder="1" applyAlignment="1">
      <alignment vertical="center" wrapText="1"/>
    </xf>
    <xf numFmtId="0" fontId="4" fillId="0" borderId="2" xfId="26" applyFont="1" applyBorder="1" applyAlignment="1">
      <alignment vertical="center" wrapText="1"/>
    </xf>
    <xf numFmtId="164" fontId="4" fillId="0" borderId="2" xfId="3" applyNumberFormat="1" applyFont="1" applyFill="1" applyBorder="1" applyAlignment="1">
      <alignment vertical="center"/>
    </xf>
    <xf numFmtId="0" fontId="40" fillId="0" borderId="2" xfId="26" applyFont="1" applyBorder="1" applyAlignment="1">
      <alignment vertical="center" wrapText="1"/>
    </xf>
    <xf numFmtId="0" fontId="40" fillId="0" borderId="2" xfId="26" applyFont="1" applyBorder="1" applyAlignment="1">
      <alignment vertical="center"/>
    </xf>
    <xf numFmtId="8" fontId="5" fillId="0" borderId="2" xfId="3" applyNumberFormat="1" applyFont="1" applyFill="1" applyBorder="1" applyAlignment="1">
      <alignment horizontal="right" vertical="center"/>
    </xf>
    <xf numFmtId="0" fontId="42" fillId="0" borderId="2" xfId="0" applyFont="1" applyBorder="1"/>
    <xf numFmtId="8" fontId="42" fillId="0" borderId="2" xfId="3" applyNumberFormat="1" applyFont="1" applyFill="1" applyBorder="1" applyAlignment="1">
      <alignment horizontal="right" vertical="center"/>
    </xf>
    <xf numFmtId="44" fontId="5" fillId="0" borderId="2" xfId="3" applyFont="1" applyFill="1" applyBorder="1" applyAlignment="1">
      <alignment horizontal="center" vertical="center"/>
    </xf>
    <xf numFmtId="42" fontId="5" fillId="0" borderId="2" xfId="3" applyNumberFormat="1" applyFont="1" applyFill="1" applyBorder="1" applyAlignment="1">
      <alignment horizontal="right" vertical="center"/>
    </xf>
    <xf numFmtId="7" fontId="0" fillId="0" borderId="2" xfId="1" applyNumberFormat="1" applyFont="1" applyFill="1" applyBorder="1" applyAlignment="1">
      <alignment horizontal="right" vertical="center"/>
    </xf>
    <xf numFmtId="44" fontId="5" fillId="0" borderId="2" xfId="26" applyNumberFormat="1" applyFont="1" applyBorder="1" applyAlignment="1">
      <alignment horizontal="left" vertical="center" wrapText="1"/>
    </xf>
    <xf numFmtId="164" fontId="5" fillId="0" borderId="2" xfId="26" applyNumberFormat="1" applyFont="1" applyBorder="1" applyAlignment="1">
      <alignment vertical="center" wrapText="1"/>
    </xf>
    <xf numFmtId="44" fontId="0" fillId="0" borderId="2" xfId="26" applyNumberFormat="1" applyFont="1" applyBorder="1" applyAlignment="1">
      <alignment vertical="center" wrapText="1"/>
    </xf>
    <xf numFmtId="164" fontId="5" fillId="0" borderId="2" xfId="26" applyNumberFormat="1" applyFont="1" applyBorder="1" applyAlignment="1">
      <alignment horizontal="left" vertical="center" wrapText="1"/>
    </xf>
    <xf numFmtId="164" fontId="42" fillId="0" borderId="2" xfId="26" applyNumberFormat="1" applyFont="1" applyBorder="1" applyAlignment="1">
      <alignment horizontal="left" vertical="center" wrapText="1"/>
    </xf>
    <xf numFmtId="0" fontId="40" fillId="0" borderId="2" xfId="26" applyFont="1" applyBorder="1" applyAlignment="1">
      <alignment horizontal="left" vertical="center" wrapText="1"/>
    </xf>
    <xf numFmtId="44" fontId="5" fillId="0" borderId="2" xfId="26" applyNumberFormat="1" applyFont="1" applyBorder="1" applyAlignment="1">
      <alignment vertical="center" wrapText="1"/>
    </xf>
    <xf numFmtId="44" fontId="42" fillId="0" borderId="2" xfId="0" applyNumberFormat="1" applyFont="1" applyBorder="1" applyAlignment="1">
      <alignment horizontal="left" vertical="center" wrapText="1"/>
    </xf>
    <xf numFmtId="44" fontId="0" fillId="0" borderId="2" xfId="0" applyNumberFormat="1" applyBorder="1" applyAlignment="1">
      <alignment horizontal="left" vertical="center" wrapText="1"/>
    </xf>
    <xf numFmtId="1" fontId="42" fillId="0" borderId="2" xfId="0" applyNumberFormat="1" applyFont="1" applyBorder="1" applyAlignment="1">
      <alignment horizontal="left" vertical="center"/>
    </xf>
    <xf numFmtId="0" fontId="42" fillId="0" borderId="2" xfId="0" applyFont="1" applyBorder="1" applyAlignment="1">
      <alignment vertical="center"/>
    </xf>
    <xf numFmtId="44" fontId="42" fillId="0" borderId="2" xfId="1" applyFont="1" applyFill="1" applyBorder="1" applyAlignment="1">
      <alignment vertical="center"/>
    </xf>
    <xf numFmtId="44" fontId="42" fillId="0" borderId="2" xfId="39" applyNumberFormat="1" applyFont="1" applyBorder="1" applyAlignment="1">
      <alignment horizontal="center" vertical="center" wrapText="1"/>
    </xf>
    <xf numFmtId="1" fontId="40" fillId="0" borderId="2" xfId="0" applyNumberFormat="1" applyFont="1" applyBorder="1" applyAlignment="1">
      <alignment horizontal="left" vertical="center"/>
    </xf>
    <xf numFmtId="0" fontId="40" fillId="0" borderId="2" xfId="0" applyFont="1" applyBorder="1" applyAlignment="1">
      <alignment vertical="center"/>
    </xf>
    <xf numFmtId="44" fontId="40" fillId="0" borderId="2" xfId="39" applyNumberFormat="1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vertical="center" wrapText="1"/>
    </xf>
    <xf numFmtId="44" fontId="40" fillId="0" borderId="2" xfId="1" applyFont="1" applyFill="1" applyBorder="1" applyAlignment="1">
      <alignment vertical="center"/>
    </xf>
    <xf numFmtId="44" fontId="42" fillId="0" borderId="2" xfId="1" applyFont="1" applyFill="1" applyBorder="1" applyAlignment="1">
      <alignment horizontal="center" vertical="center"/>
    </xf>
    <xf numFmtId="0" fontId="42" fillId="0" borderId="2" xfId="39" applyFont="1" applyBorder="1" applyAlignment="1">
      <alignment horizontal="left" vertical="center"/>
    </xf>
    <xf numFmtId="0" fontId="40" fillId="4" borderId="2" xfId="26" applyFont="1" applyFill="1" applyBorder="1" applyAlignment="1">
      <alignment vertical="center"/>
    </xf>
    <xf numFmtId="0" fontId="40" fillId="4" borderId="2" xfId="26" quotePrefix="1" applyFont="1" applyFill="1" applyBorder="1" applyAlignment="1">
      <alignment vertical="center"/>
    </xf>
    <xf numFmtId="1" fontId="49" fillId="4" borderId="2" xfId="0" applyNumberFormat="1" applyFont="1" applyFill="1" applyBorder="1" applyAlignment="1">
      <alignment horizontal="left" vertical="center"/>
    </xf>
    <xf numFmtId="0" fontId="49" fillId="4" borderId="2" xfId="0" applyFont="1" applyFill="1" applyBorder="1" applyAlignment="1">
      <alignment vertical="center" wrapText="1"/>
    </xf>
    <xf numFmtId="44" fontId="49" fillId="0" borderId="2" xfId="1" applyFont="1" applyFill="1" applyBorder="1" applyAlignment="1">
      <alignment horizontal="right" vertical="center"/>
    </xf>
    <xf numFmtId="0" fontId="42" fillId="4" borderId="2" xfId="26" applyFont="1" applyFill="1" applyBorder="1" applyAlignment="1">
      <alignment vertical="center"/>
    </xf>
    <xf numFmtId="0" fontId="42" fillId="4" borderId="2" xfId="26" applyFont="1" applyFill="1" applyBorder="1" applyAlignment="1">
      <alignment vertical="center" wrapText="1"/>
    </xf>
    <xf numFmtId="0" fontId="38" fillId="0" borderId="2" xfId="0" applyFont="1" applyBorder="1" applyAlignment="1">
      <alignment vertical="center"/>
    </xf>
    <xf numFmtId="1" fontId="5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4" fontId="5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top" wrapText="1" readingOrder="1"/>
    </xf>
    <xf numFmtId="0" fontId="5" fillId="0" borderId="2" xfId="4" applyFont="1" applyBorder="1" applyAlignment="1">
      <alignment vertical="top" wrapText="1" readingOrder="1"/>
    </xf>
    <xf numFmtId="169" fontId="5" fillId="0" borderId="2" xfId="4" applyNumberFormat="1" applyFont="1" applyBorder="1" applyAlignment="1">
      <alignment horizontal="center" vertical="top" wrapText="1" readingOrder="1"/>
    </xf>
    <xf numFmtId="7" fontId="0" fillId="0" borderId="2" xfId="0" applyNumberFormat="1" applyBorder="1"/>
    <xf numFmtId="7" fontId="5" fillId="0" borderId="2" xfId="0" applyNumberFormat="1" applyFont="1" applyBorder="1"/>
    <xf numFmtId="0" fontId="40" fillId="0" borderId="2" xfId="0" applyFont="1" applyBorder="1" applyAlignment="1">
      <alignment horizontal="center" vertical="center"/>
    </xf>
    <xf numFmtId="167" fontId="40" fillId="0" borderId="4" xfId="0" applyNumberFormat="1" applyFont="1" applyBorder="1" applyAlignment="1">
      <alignment horizontal="center" vertical="center"/>
    </xf>
    <xf numFmtId="167" fontId="40" fillId="0" borderId="2" xfId="0" applyNumberFormat="1" applyFont="1" applyBorder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33" fillId="0" borderId="2" xfId="1" applyNumberFormat="1" applyFont="1" applyFill="1" applyBorder="1" applyAlignment="1" applyProtection="1">
      <alignment horizontal="center" vertical="center"/>
    </xf>
    <xf numFmtId="167" fontId="4" fillId="0" borderId="4" xfId="1" applyNumberFormat="1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24" fillId="0" borderId="0" xfId="0" applyFont="1"/>
    <xf numFmtId="0" fontId="50" fillId="6" borderId="0" xfId="46" applyFont="1">
      <alignment horizontal="center"/>
    </xf>
    <xf numFmtId="0" fontId="5" fillId="0" borderId="0" xfId="0" applyFont="1"/>
    <xf numFmtId="0" fontId="5" fillId="0" borderId="0" xfId="45" applyFont="1">
      <alignment wrapText="1"/>
    </xf>
    <xf numFmtId="44" fontId="5" fillId="0" borderId="0" xfId="1" applyFont="1" applyAlignment="1">
      <alignment horizontal="right"/>
    </xf>
    <xf numFmtId="0" fontId="51" fillId="6" borderId="0" xfId="46" applyFont="1">
      <alignment horizontal="center"/>
    </xf>
    <xf numFmtId="0" fontId="5" fillId="0" borderId="0" xfId="0" applyFont="1" applyAlignment="1">
      <alignment horizontal="left"/>
    </xf>
    <xf numFmtId="167" fontId="5" fillId="0" borderId="4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/>
    </xf>
    <xf numFmtId="167" fontId="42" fillId="0" borderId="4" xfId="1" applyNumberFormat="1" applyFont="1" applyFill="1" applyBorder="1" applyAlignment="1">
      <alignment horizontal="center" vertical="center"/>
    </xf>
    <xf numFmtId="167" fontId="42" fillId="0" borderId="2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167" fontId="42" fillId="0" borderId="4" xfId="0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45" applyFont="1">
      <alignment wrapText="1"/>
    </xf>
    <xf numFmtId="44" fontId="40" fillId="0" borderId="0" xfId="1" applyFont="1" applyAlignment="1">
      <alignment horizontal="right"/>
    </xf>
    <xf numFmtId="0" fontId="40" fillId="0" borderId="0" xfId="0" quotePrefix="1" applyFont="1"/>
    <xf numFmtId="0" fontId="40" fillId="0" borderId="0" xfId="0" applyFont="1" applyAlignment="1">
      <alignment horizontal="left"/>
    </xf>
    <xf numFmtId="0" fontId="42" fillId="0" borderId="0" xfId="0" applyFont="1"/>
    <xf numFmtId="0" fontId="42" fillId="0" borderId="0" xfId="45" applyFont="1">
      <alignment wrapText="1"/>
    </xf>
    <xf numFmtId="44" fontId="42" fillId="0" borderId="0" xfId="1" applyFont="1" applyAlignment="1">
      <alignment horizontal="right"/>
    </xf>
    <xf numFmtId="0" fontId="0" fillId="0" borderId="0" xfId="0" quotePrefix="1"/>
    <xf numFmtId="0" fontId="16" fillId="0" borderId="0" xfId="38" applyFill="1" applyAlignment="1">
      <alignment vertical="center"/>
    </xf>
    <xf numFmtId="0" fontId="16" fillId="0" borderId="0" xfId="38" applyAlignment="1"/>
    <xf numFmtId="0" fontId="52" fillId="0" borderId="0" xfId="38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0" borderId="0" xfId="38" applyAlignment="1">
      <alignment horizontal="center"/>
    </xf>
    <xf numFmtId="0" fontId="16" fillId="0" borderId="0" xfId="38" applyFill="1" applyAlignment="1">
      <alignment horizontal="center" vertical="center"/>
    </xf>
    <xf numFmtId="0" fontId="16" fillId="0" borderId="0" xfId="38" applyAlignment="1">
      <alignment horizontal="center" vertical="center"/>
    </xf>
    <xf numFmtId="0" fontId="16" fillId="0" borderId="0" xfId="38" quotePrefix="1" applyAlignment="1">
      <alignment horizontal="center"/>
    </xf>
    <xf numFmtId="0" fontId="16" fillId="0" borderId="0" xfId="38" quotePrefix="1" applyFill="1" applyAlignment="1">
      <alignment horizontal="center" vertical="center"/>
    </xf>
    <xf numFmtId="0" fontId="16" fillId="0" borderId="0" xfId="38" applyAlignment="1">
      <alignment horizontal="left" vertical="center"/>
    </xf>
    <xf numFmtId="0" fontId="16" fillId="0" borderId="0" xfId="38" applyAlignment="1">
      <alignment horizontal="left"/>
    </xf>
    <xf numFmtId="0" fontId="16" fillId="0" borderId="0" xfId="38" quotePrefix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38" applyFill="1" applyBorder="1" applyAlignment="1">
      <alignment horizontal="center" vertical="center"/>
    </xf>
    <xf numFmtId="0" fontId="16" fillId="0" borderId="0" xfId="38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41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26" fillId="8" borderId="6" xfId="44"/>
    <xf numFmtId="0" fontId="25" fillId="7" borderId="0" xfId="43">
      <alignment horizontal="center"/>
    </xf>
    <xf numFmtId="0" fontId="26" fillId="7" borderId="0" xfId="43" applyFont="1" applyAlignment="1">
      <alignment horizontal="left"/>
    </xf>
    <xf numFmtId="0" fontId="34" fillId="0" borderId="1" xfId="0" applyFont="1" applyBorder="1" applyAlignment="1">
      <alignment horizontal="center" vertical="center"/>
    </xf>
    <xf numFmtId="0" fontId="2" fillId="9" borderId="8" xfId="0" applyFont="1" applyFill="1" applyBorder="1" applyAlignment="1">
      <alignment horizontal="center"/>
    </xf>
    <xf numFmtId="0" fontId="32" fillId="9" borderId="3" xfId="0" applyFont="1" applyFill="1" applyBorder="1" applyAlignment="1">
      <alignment horizontal="left" vertical="center" indent="34"/>
    </xf>
    <xf numFmtId="0" fontId="32" fillId="9" borderId="1" xfId="0" applyFont="1" applyFill="1" applyBorder="1" applyAlignment="1">
      <alignment horizontal="left" vertical="center" indent="34"/>
    </xf>
    <xf numFmtId="0" fontId="32" fillId="9" borderId="8" xfId="0" applyFont="1" applyFill="1" applyBorder="1" applyAlignment="1">
      <alignment horizontal="center" vertical="center"/>
    </xf>
    <xf numFmtId="0" fontId="32" fillId="9" borderId="3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 vertical="top"/>
    </xf>
  </cellXfs>
  <cellStyles count="58">
    <cellStyle name="Checkmark" xfId="46"/>
    <cellStyle name="Comma 2" xfId="5"/>
    <cellStyle name="Currency" xfId="1" builtinId="4"/>
    <cellStyle name="Currency 2" xfId="11"/>
    <cellStyle name="Currency 3" xfId="12"/>
    <cellStyle name="Currency 3 2" xfId="13"/>
    <cellStyle name="Currency 3 2 2" xfId="6"/>
    <cellStyle name="Currency 3 2 2 11" xfId="56"/>
    <cellStyle name="Currency 3 2 2 2" xfId="7"/>
    <cellStyle name="Currency 3 2 2 2 10" xfId="53"/>
    <cellStyle name="Currency 3 2 2 2 2" xfId="51"/>
    <cellStyle name="Currency 3 2 2 3" xfId="14"/>
    <cellStyle name="Currency 3 2 3" xfId="15"/>
    <cellStyle name="Currency 3 3" xfId="16"/>
    <cellStyle name="Currency 3 3 2" xfId="17"/>
    <cellStyle name="Currency 3 4" xfId="18"/>
    <cellStyle name="Currency 4" xfId="19"/>
    <cellStyle name="Currency 4 2" xfId="3"/>
    <cellStyle name="Currency 4 2 2" xfId="8"/>
    <cellStyle name="Currency 4 2 2 2 10" xfId="54"/>
    <cellStyle name="Currency 4 2 2 2 2" xfId="50"/>
    <cellStyle name="Currency 4 2 2 2 3" xfId="47"/>
    <cellStyle name="Currency 4 2 2 5" xfId="57"/>
    <cellStyle name="Currency 4 2 3" xfId="20"/>
    <cellStyle name="Currency 4 2 3 4" xfId="49"/>
    <cellStyle name="Currency 4 3" xfId="21"/>
    <cellStyle name="Currency 5" xfId="22"/>
    <cellStyle name="Currency 5 2" xfId="23"/>
    <cellStyle name="Currency 5 2 2" xfId="9"/>
    <cellStyle name="Currency 5 2 2 10" xfId="52"/>
    <cellStyle name="Currency 5 2 2 11" xfId="55"/>
    <cellStyle name="Currency 5 2 2 2 3" xfId="48"/>
    <cellStyle name="Currency 5 2 3" xfId="24"/>
    <cellStyle name="Currency 5 3" xfId="25"/>
    <cellStyle name="Header" xfId="43"/>
    <cellStyle name="Hyperlink" xfId="38" builtinId="8"/>
    <cellStyle name="Hyperlink 2" xfId="40"/>
    <cellStyle name="Normal" xfId="0" builtinId="0"/>
    <cellStyle name="Normal 127" xfId="39"/>
    <cellStyle name="Normal 2" xfId="26"/>
    <cellStyle name="Normal 3" xfId="4"/>
    <cellStyle name="Normal 4" xfId="2"/>
    <cellStyle name="Percent 2" xfId="27"/>
    <cellStyle name="Percent 3" xfId="28"/>
    <cellStyle name="Percent 3 2" xfId="29"/>
    <cellStyle name="Percent 4" xfId="30"/>
    <cellStyle name="Percent 4 2" xfId="31"/>
    <cellStyle name="Percent 4 2 2" xfId="10"/>
    <cellStyle name="Percent 4 2 3" xfId="32"/>
    <cellStyle name="Percent 4 3" xfId="33"/>
    <cellStyle name="Subheader" xfId="44"/>
    <cellStyle name="Wrap" xfId="45"/>
    <cellStyle name="パーセント 2" xfId="34"/>
    <cellStyle name="桁区切り [0.00] 2" xfId="42"/>
    <cellStyle name="桁区切り 2" xfId="35"/>
    <cellStyle name="標準 4" xfId="41"/>
    <cellStyle name="通貨 [0.00] 2" xfId="36"/>
    <cellStyle name="通貨 [0.00] 2 2" xfId="37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4</xdr:row>
      <xdr:rowOff>355600</xdr:rowOff>
    </xdr:from>
    <xdr:to>
      <xdr:col>5</xdr:col>
      <xdr:colOff>477281</xdr:colOff>
      <xdr:row>6</xdr:row>
      <xdr:rowOff>86867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50D36-16F5-4FE7-9187-606DE2C7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930400"/>
          <a:ext cx="1525031" cy="51866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7</xdr:row>
      <xdr:rowOff>141899</xdr:rowOff>
    </xdr:from>
    <xdr:to>
      <xdr:col>3</xdr:col>
      <xdr:colOff>292100</xdr:colOff>
      <xdr:row>7</xdr:row>
      <xdr:rowOff>335910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1BA04F-3424-4CE9-ADE9-B3656D29B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2897799"/>
          <a:ext cx="1257300" cy="194011"/>
        </a:xfrm>
        <a:prstGeom prst="rect">
          <a:avLst/>
        </a:prstGeom>
      </xdr:spPr>
    </xdr:pic>
    <xdr:clientData/>
  </xdr:twoCellAnchor>
  <xdr:twoCellAnchor editAs="oneCell">
    <xdr:from>
      <xdr:col>1</xdr:col>
      <xdr:colOff>273050</xdr:colOff>
      <xdr:row>7</xdr:row>
      <xdr:rowOff>349250</xdr:rowOff>
    </xdr:from>
    <xdr:to>
      <xdr:col>3</xdr:col>
      <xdr:colOff>215900</xdr:colOff>
      <xdr:row>8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6F667C-849E-4491-BF5F-0BDEC46B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" y="3105150"/>
          <a:ext cx="11557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8</xdr:row>
      <xdr:rowOff>50800</xdr:rowOff>
    </xdr:from>
    <xdr:to>
      <xdr:col>7</xdr:col>
      <xdr:colOff>171450</xdr:colOff>
      <xdr:row>8</xdr:row>
      <xdr:rowOff>292100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D647F-9A1F-49A4-9CA8-79CBD984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0" y="3200400"/>
          <a:ext cx="10858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317500</xdr:colOff>
      <xdr:row>7</xdr:row>
      <xdr:rowOff>139700</xdr:rowOff>
    </xdr:from>
    <xdr:to>
      <xdr:col>7</xdr:col>
      <xdr:colOff>292100</xdr:colOff>
      <xdr:row>7</xdr:row>
      <xdr:rowOff>333711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AD9A99-96AE-41E2-B456-FE63C75B6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2895600"/>
          <a:ext cx="1257300" cy="194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1</xdr:row>
      <xdr:rowOff>66675</xdr:rowOff>
    </xdr:from>
    <xdr:to>
      <xdr:col>3</xdr:col>
      <xdr:colOff>617055</xdr:colOff>
      <xdr:row>3</xdr:row>
      <xdr:rowOff>1838087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45BC50-7FE2-47E5-A39B-18C49C8A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301625"/>
          <a:ext cx="6106631" cy="7619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3</xdr:col>
      <xdr:colOff>845286</xdr:colOff>
      <xdr:row>7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942C0-B174-4C84-9307-E371CAD81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8450"/>
          <a:ext cx="6496786" cy="814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6351</xdr:rowOff>
    </xdr:from>
    <xdr:to>
      <xdr:col>3</xdr:col>
      <xdr:colOff>514350</xdr:colOff>
      <xdr:row>3</xdr:row>
      <xdr:rowOff>2017930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1FB58-2FF9-4F77-AF28-58909F0F1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241301"/>
          <a:ext cx="5886450" cy="73900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238124</xdr:rowOff>
    </xdr:from>
    <xdr:to>
      <xdr:col>3</xdr:col>
      <xdr:colOff>429527</xdr:colOff>
      <xdr:row>30</xdr:row>
      <xdr:rowOff>866775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85D50-5A35-458C-9C3E-BBACEF20E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4"/>
          <a:ext cx="5992127" cy="79152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1</xdr:row>
      <xdr:rowOff>1</xdr:rowOff>
    </xdr:from>
    <xdr:to>
      <xdr:col>3</xdr:col>
      <xdr:colOff>779074</xdr:colOff>
      <xdr:row>4</xdr:row>
      <xdr:rowOff>1733551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023D3-3F72-4AB2-BADC-C88CB3EC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234951"/>
          <a:ext cx="6055925" cy="7772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641002</xdr:colOff>
      <xdr:row>4</xdr:row>
      <xdr:rowOff>1726747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3941A-758C-46A3-A831-191E1977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950"/>
          <a:ext cx="6025802" cy="7762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3175</xdr:rowOff>
    </xdr:from>
    <xdr:to>
      <xdr:col>3</xdr:col>
      <xdr:colOff>753946</xdr:colOff>
      <xdr:row>4</xdr:row>
      <xdr:rowOff>1701801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14789B-2D4C-4EAA-9486-BAA07CA77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38125"/>
          <a:ext cx="6103820" cy="773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zoomScaleSheetLayoutView="100" workbookViewId="0">
      <selection activeCell="A17" sqref="A17"/>
    </sheetView>
  </sheetViews>
  <sheetFormatPr defaultColWidth="9.140625" defaultRowHeight="31.5"/>
  <cols>
    <col min="1" max="3" width="8.7109375" customWidth="1"/>
    <col min="4" max="8" width="9.140625" style="7"/>
    <col min="9" max="9" width="11.7109375" style="7" customWidth="1"/>
    <col min="10" max="16384" width="9.140625" style="7"/>
  </cols>
  <sheetData>
    <row r="1" spans="1:9">
      <c r="A1" s="8"/>
      <c r="B1" s="8"/>
      <c r="C1" s="8"/>
      <c r="D1" s="9"/>
      <c r="E1" s="9"/>
      <c r="F1" s="9"/>
      <c r="G1" s="9"/>
      <c r="H1" s="9"/>
      <c r="I1" s="9"/>
    </row>
    <row r="2" spans="1:9">
      <c r="A2" s="8"/>
      <c r="B2" s="8"/>
      <c r="C2" s="8"/>
      <c r="D2" s="9"/>
      <c r="E2" s="9"/>
      <c r="F2" s="9"/>
      <c r="G2" s="9"/>
      <c r="H2" s="9"/>
      <c r="I2" s="9"/>
    </row>
    <row r="3" spans="1:9">
      <c r="A3" s="8"/>
      <c r="B3" s="8"/>
      <c r="C3" s="8"/>
      <c r="D3" s="9"/>
      <c r="E3" s="9"/>
      <c r="F3" s="9"/>
      <c r="G3" s="9"/>
      <c r="H3" s="9"/>
      <c r="I3" s="9"/>
    </row>
    <row r="4" spans="1:9">
      <c r="A4" s="8"/>
      <c r="B4" s="8"/>
      <c r="C4" s="8"/>
      <c r="D4" s="9"/>
      <c r="E4" s="9"/>
      <c r="F4" s="9"/>
      <c r="G4" s="9"/>
      <c r="H4" s="9"/>
      <c r="I4" s="9"/>
    </row>
    <row r="5" spans="1:9">
      <c r="A5" s="8"/>
      <c r="B5" s="8"/>
      <c r="C5" s="8"/>
      <c r="D5" s="9"/>
      <c r="E5" s="9"/>
      <c r="F5" s="9"/>
      <c r="G5" s="9"/>
      <c r="H5" s="9"/>
      <c r="I5" s="9"/>
    </row>
    <row r="6" spans="1:9">
      <c r="A6" s="8"/>
      <c r="B6" s="8"/>
      <c r="C6" s="8"/>
      <c r="D6" s="9"/>
      <c r="E6" s="9"/>
      <c r="F6" s="9"/>
      <c r="G6" s="9"/>
      <c r="H6" s="9"/>
      <c r="I6" s="9"/>
    </row>
    <row r="7" spans="1:9">
      <c r="A7" s="8"/>
      <c r="B7" s="8"/>
      <c r="C7" s="8"/>
      <c r="D7" s="9"/>
      <c r="E7" s="9"/>
      <c r="F7" s="9"/>
      <c r="G7" s="9"/>
      <c r="H7" s="9"/>
      <c r="I7" s="9"/>
    </row>
    <row r="8" spans="1:9">
      <c r="A8" s="8"/>
      <c r="B8" s="8"/>
      <c r="C8" s="8"/>
      <c r="D8" s="9"/>
      <c r="E8" s="9"/>
      <c r="F8" s="9"/>
      <c r="G8" s="9"/>
      <c r="H8" s="9"/>
      <c r="I8" s="9"/>
    </row>
    <row r="9" spans="1:9">
      <c r="A9" s="8"/>
      <c r="C9" s="8"/>
      <c r="D9" s="9"/>
      <c r="E9" s="9"/>
      <c r="F9" s="9"/>
      <c r="G9"/>
      <c r="H9" s="9"/>
      <c r="I9" s="9"/>
    </row>
    <row r="10" spans="1:9">
      <c r="A10" s="8"/>
      <c r="B10" s="8"/>
      <c r="C10" s="8"/>
      <c r="D10" s="9"/>
      <c r="E10" s="9"/>
      <c r="F10" s="9"/>
      <c r="G10" s="9"/>
      <c r="H10" s="9"/>
      <c r="I10" s="9"/>
    </row>
    <row r="11" spans="1:9">
      <c r="A11" s="222" t="s">
        <v>1160</v>
      </c>
      <c r="B11" s="222"/>
      <c r="C11" s="222"/>
      <c r="D11" s="222"/>
      <c r="E11" s="222"/>
      <c r="F11" s="222"/>
      <c r="G11" s="222"/>
      <c r="H11" s="222"/>
      <c r="I11" s="222"/>
    </row>
    <row r="12" spans="1:9">
      <c r="A12" s="8"/>
      <c r="B12" s="8"/>
      <c r="C12" s="8"/>
      <c r="D12" s="9"/>
      <c r="E12" s="9"/>
      <c r="F12" s="9"/>
      <c r="G12" s="9"/>
      <c r="H12" s="9"/>
      <c r="I12" s="9"/>
    </row>
    <row r="13" spans="1:9">
      <c r="A13" s="8"/>
      <c r="B13" s="8"/>
      <c r="C13" s="8"/>
      <c r="D13" s="9"/>
      <c r="E13" s="9"/>
      <c r="F13" s="9"/>
      <c r="G13" s="9"/>
      <c r="H13" s="9"/>
      <c r="I13" s="9"/>
    </row>
    <row r="14" spans="1:9">
      <c r="A14" s="8"/>
      <c r="B14" s="8"/>
      <c r="C14" s="8"/>
      <c r="D14" s="9"/>
      <c r="E14" s="9"/>
      <c r="F14" s="9"/>
      <c r="G14" s="9"/>
      <c r="H14" s="9"/>
      <c r="I14" s="9"/>
    </row>
    <row r="15" spans="1:9">
      <c r="A15" s="8"/>
      <c r="B15" s="8"/>
      <c r="C15" s="8"/>
      <c r="D15" s="9"/>
      <c r="E15" s="9"/>
      <c r="F15" s="9"/>
      <c r="G15" s="9"/>
      <c r="H15" s="9"/>
      <c r="I15" s="9"/>
    </row>
    <row r="16" spans="1:9">
      <c r="A16" s="223" t="s">
        <v>1163</v>
      </c>
      <c r="B16" s="222"/>
      <c r="C16" s="222"/>
      <c r="D16" s="222"/>
      <c r="E16" s="222"/>
      <c r="F16" s="222"/>
      <c r="G16" s="222"/>
      <c r="H16" s="222"/>
      <c r="I16" s="222"/>
    </row>
    <row r="17" spans="1:9">
      <c r="A17" s="8"/>
      <c r="B17" s="8"/>
      <c r="C17" s="8"/>
      <c r="D17" s="9"/>
      <c r="E17" s="9"/>
      <c r="F17" s="9"/>
      <c r="G17" s="9"/>
      <c r="H17" s="9"/>
      <c r="I17" s="9"/>
    </row>
    <row r="18" spans="1:9">
      <c r="A18" s="8"/>
      <c r="B18" s="8"/>
      <c r="C18" s="8"/>
      <c r="D18" s="9"/>
      <c r="E18" s="9"/>
      <c r="F18" s="9"/>
      <c r="G18" s="9"/>
      <c r="H18" s="9"/>
      <c r="I18" s="9"/>
    </row>
    <row r="19" spans="1:9">
      <c r="A19" s="8"/>
      <c r="B19" s="8"/>
      <c r="C19" s="8"/>
      <c r="D19" s="9"/>
      <c r="E19" s="9"/>
      <c r="F19" s="9"/>
      <c r="G19" s="9"/>
      <c r="H19" s="9"/>
      <c r="I19" s="9"/>
    </row>
    <row r="20" spans="1:9">
      <c r="A20" s="8"/>
      <c r="B20" s="8"/>
      <c r="C20" s="8"/>
      <c r="D20" s="9"/>
      <c r="E20" s="9"/>
      <c r="F20" s="9"/>
      <c r="G20" s="9"/>
      <c r="H20" s="9"/>
      <c r="I20" s="9"/>
    </row>
    <row r="21" spans="1:9">
      <c r="A21" s="8"/>
      <c r="B21" s="8"/>
      <c r="C21" s="8"/>
      <c r="D21" s="9"/>
      <c r="E21" s="9"/>
      <c r="F21" s="9"/>
      <c r="G21" s="9"/>
      <c r="H21" s="9"/>
      <c r="I21" s="9"/>
    </row>
    <row r="22" spans="1:9">
      <c r="A22" s="8"/>
      <c r="B22" s="8"/>
      <c r="C22" s="8"/>
      <c r="D22" s="9"/>
      <c r="E22" s="9"/>
      <c r="F22" s="9"/>
      <c r="G22" s="9"/>
      <c r="H22" s="9"/>
      <c r="I22" s="9"/>
    </row>
  </sheetData>
  <mergeCells count="2">
    <mergeCell ref="A11:I11"/>
    <mergeCell ref="A16:I16"/>
  </mergeCells>
  <pageMargins left="0.7" right="0.7" top="0.75" bottom="0.75" header="0.3" footer="0.3"/>
  <pageSetup orientation="portrait" r:id="rId1"/>
  <headerFooter>
    <oddFooter>&amp;LCopyright © 2021 EF Johnson Company&amp;C&amp;P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9"/>
  <sheetViews>
    <sheetView workbookViewId="0">
      <selection sqref="A1:M1"/>
    </sheetView>
  </sheetViews>
  <sheetFormatPr defaultRowHeight="15"/>
  <cols>
    <col min="1" max="1" width="21.140625" customWidth="1"/>
    <col min="2" max="2" width="55.85546875" style="60" customWidth="1"/>
    <col min="3" max="3" width="13.42578125" style="61" bestFit="1" customWidth="1"/>
    <col min="4" max="4" width="11.140625" style="61" bestFit="1" customWidth="1"/>
    <col min="5" max="7" width="9.140625" customWidth="1"/>
    <col min="8" max="8" width="15.5703125" customWidth="1"/>
    <col min="9" max="11" width="9.140625" customWidth="1"/>
    <col min="12" max="12" width="17.7109375" customWidth="1"/>
    <col min="13" max="13" width="21.5703125" customWidth="1"/>
  </cols>
  <sheetData>
    <row r="1" spans="1:13" ht="21">
      <c r="A1" s="259" t="s">
        <v>378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ht="21">
      <c r="A2" s="260" t="s">
        <v>986</v>
      </c>
      <c r="B2" s="260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>
      <c r="A3" s="258" t="s">
        <v>379</v>
      </c>
      <c r="B3" s="258"/>
      <c r="C3" s="59" t="s">
        <v>377</v>
      </c>
      <c r="D3" s="59" t="s">
        <v>380</v>
      </c>
      <c r="E3" s="59" t="s">
        <v>381</v>
      </c>
      <c r="F3" s="59" t="s">
        <v>382</v>
      </c>
      <c r="G3" s="59" t="s">
        <v>1138</v>
      </c>
      <c r="H3" s="59" t="s">
        <v>383</v>
      </c>
      <c r="I3" s="59" t="s">
        <v>384</v>
      </c>
      <c r="J3" s="59" t="s">
        <v>385</v>
      </c>
      <c r="K3" s="59" t="s">
        <v>386</v>
      </c>
      <c r="L3" s="59" t="s">
        <v>387</v>
      </c>
      <c r="M3" s="59" t="s">
        <v>388</v>
      </c>
    </row>
    <row r="4" spans="1:13">
      <c r="A4" s="210" t="s">
        <v>389</v>
      </c>
      <c r="B4" s="211" t="s">
        <v>390</v>
      </c>
      <c r="C4" s="212">
        <v>92</v>
      </c>
      <c r="D4" s="212">
        <v>115</v>
      </c>
      <c r="E4" s="196"/>
      <c r="F4" s="196"/>
      <c r="G4" s="196"/>
      <c r="H4" s="197" t="s">
        <v>391</v>
      </c>
      <c r="I4" s="196"/>
      <c r="J4" s="196"/>
      <c r="K4" s="196"/>
      <c r="L4" s="196"/>
      <c r="M4" s="196"/>
    </row>
    <row r="5" spans="1:13">
      <c r="A5" s="210" t="s">
        <v>392</v>
      </c>
      <c r="B5" s="211" t="s">
        <v>393</v>
      </c>
      <c r="C5" s="212">
        <v>160</v>
      </c>
      <c r="D5" s="212">
        <v>200</v>
      </c>
      <c r="E5" s="196"/>
      <c r="F5" s="196"/>
      <c r="G5" s="196"/>
      <c r="H5" s="197" t="s">
        <v>391</v>
      </c>
      <c r="I5" s="196"/>
      <c r="J5" s="196"/>
      <c r="K5" s="196"/>
      <c r="L5" s="196"/>
      <c r="M5" s="196"/>
    </row>
    <row r="6" spans="1:13">
      <c r="A6" s="198" t="s">
        <v>394</v>
      </c>
      <c r="B6" s="199" t="s">
        <v>395</v>
      </c>
      <c r="C6" s="200">
        <f>D6*0.8</f>
        <v>200</v>
      </c>
      <c r="D6" s="200">
        <v>250</v>
      </c>
      <c r="E6" s="198"/>
      <c r="F6" s="198"/>
      <c r="G6" s="198"/>
      <c r="H6" s="201" t="s">
        <v>391</v>
      </c>
      <c r="I6" s="198"/>
      <c r="J6" s="198"/>
      <c r="K6" s="198"/>
      <c r="L6" s="198"/>
      <c r="M6" s="198"/>
    </row>
    <row r="7" spans="1:13">
      <c r="A7" s="215" t="s">
        <v>1141</v>
      </c>
      <c r="B7" s="216" t="s">
        <v>1142</v>
      </c>
      <c r="C7" s="217">
        <f t="shared" ref="C7:C10" si="0">D7*0.8</f>
        <v>117.36</v>
      </c>
      <c r="D7" s="217">
        <v>146.69999999999999</v>
      </c>
      <c r="E7" s="62" t="s">
        <v>391</v>
      </c>
      <c r="F7" s="62" t="s">
        <v>391</v>
      </c>
      <c r="G7" s="62" t="s">
        <v>391</v>
      </c>
    </row>
    <row r="8" spans="1:13">
      <c r="A8" t="s">
        <v>248</v>
      </c>
      <c r="B8" s="60" t="s">
        <v>396</v>
      </c>
      <c r="C8" s="200">
        <f t="shared" si="0"/>
        <v>124.80000000000001</v>
      </c>
      <c r="D8" s="61">
        <v>156</v>
      </c>
      <c r="E8" s="62" t="s">
        <v>391</v>
      </c>
      <c r="F8" s="62" t="s">
        <v>391</v>
      </c>
      <c r="G8" s="62" t="s">
        <v>391</v>
      </c>
    </row>
    <row r="9" spans="1:13">
      <c r="A9" t="s">
        <v>247</v>
      </c>
      <c r="B9" s="60" t="s">
        <v>397</v>
      </c>
      <c r="C9" s="200">
        <f t="shared" si="0"/>
        <v>117.28</v>
      </c>
      <c r="D9" s="61">
        <v>146.6</v>
      </c>
      <c r="E9" s="62" t="s">
        <v>391</v>
      </c>
      <c r="F9" s="62" t="s">
        <v>391</v>
      </c>
      <c r="G9" s="62" t="s">
        <v>391</v>
      </c>
    </row>
    <row r="10" spans="1:13">
      <c r="A10" s="215" t="s">
        <v>816</v>
      </c>
      <c r="B10" s="216" t="s">
        <v>1140</v>
      </c>
      <c r="C10" s="217">
        <f t="shared" si="0"/>
        <v>90.160000000000011</v>
      </c>
      <c r="D10" s="217">
        <v>112.7</v>
      </c>
      <c r="E10" s="62" t="s">
        <v>391</v>
      </c>
      <c r="F10" s="62" t="s">
        <v>391</v>
      </c>
      <c r="G10" s="62" t="s">
        <v>391</v>
      </c>
    </row>
    <row r="11" spans="1:13">
      <c r="A11" s="258" t="s">
        <v>398</v>
      </c>
      <c r="B11" s="258"/>
      <c r="C11" s="59" t="s">
        <v>377</v>
      </c>
      <c r="D11" s="59" t="s">
        <v>380</v>
      </c>
      <c r="E11" s="59" t="s">
        <v>381</v>
      </c>
      <c r="F11" s="59" t="s">
        <v>382</v>
      </c>
      <c r="G11" s="59" t="s">
        <v>1138</v>
      </c>
      <c r="H11" s="59" t="s">
        <v>383</v>
      </c>
      <c r="I11" s="59" t="s">
        <v>384</v>
      </c>
      <c r="J11" s="59" t="s">
        <v>385</v>
      </c>
      <c r="K11" s="59" t="s">
        <v>386</v>
      </c>
      <c r="L11" s="59" t="s">
        <v>387</v>
      </c>
      <c r="M11" s="59" t="s">
        <v>388</v>
      </c>
    </row>
    <row r="12" spans="1:13">
      <c r="A12" s="210" t="s">
        <v>399</v>
      </c>
      <c r="B12" s="211" t="s">
        <v>400</v>
      </c>
      <c r="C12" s="212">
        <v>252</v>
      </c>
      <c r="D12" s="212">
        <v>315</v>
      </c>
      <c r="E12" s="196"/>
      <c r="F12" s="196"/>
      <c r="G12" s="196"/>
      <c r="H12" s="197" t="s">
        <v>391</v>
      </c>
      <c r="I12" s="196"/>
      <c r="J12" s="196"/>
      <c r="K12" s="196"/>
      <c r="L12" s="196"/>
      <c r="M12" s="196"/>
    </row>
    <row r="13" spans="1:13">
      <c r="A13" s="198" t="s">
        <v>401</v>
      </c>
      <c r="B13" s="199" t="s">
        <v>402</v>
      </c>
      <c r="C13" s="200">
        <f>D13*0.8</f>
        <v>252</v>
      </c>
      <c r="D13" s="200">
        <v>315</v>
      </c>
      <c r="E13" s="198"/>
      <c r="F13" s="198"/>
      <c r="G13" s="198"/>
      <c r="H13" s="201" t="s">
        <v>391</v>
      </c>
      <c r="I13" s="198"/>
      <c r="J13" s="198"/>
      <c r="K13" s="198"/>
      <c r="L13" s="198"/>
      <c r="M13" s="198"/>
    </row>
    <row r="14" spans="1:13">
      <c r="A14" s="198" t="s">
        <v>403</v>
      </c>
      <c r="B14" s="199" t="s">
        <v>404</v>
      </c>
      <c r="C14" s="200">
        <f t="shared" ref="C14:C18" si="1">D14*0.8</f>
        <v>252</v>
      </c>
      <c r="D14" s="200">
        <v>315</v>
      </c>
      <c r="E14" s="198"/>
      <c r="F14" s="198"/>
      <c r="G14" s="198"/>
      <c r="H14" s="201" t="s">
        <v>391</v>
      </c>
      <c r="I14" s="198"/>
      <c r="J14" s="198"/>
      <c r="K14" s="198"/>
      <c r="L14" s="198"/>
      <c r="M14" s="198"/>
    </row>
    <row r="15" spans="1:13">
      <c r="A15" t="s">
        <v>405</v>
      </c>
      <c r="B15" s="60" t="s">
        <v>406</v>
      </c>
      <c r="C15" s="200">
        <f t="shared" si="1"/>
        <v>176</v>
      </c>
      <c r="D15" s="61">
        <v>220</v>
      </c>
      <c r="E15" s="62" t="s">
        <v>391</v>
      </c>
      <c r="F15" s="62" t="s">
        <v>391</v>
      </c>
      <c r="G15" s="62" t="s">
        <v>391</v>
      </c>
    </row>
    <row r="16" spans="1:13">
      <c r="A16" t="s">
        <v>89</v>
      </c>
      <c r="B16" s="60" t="s">
        <v>407</v>
      </c>
      <c r="C16" s="200">
        <f t="shared" si="1"/>
        <v>311.44000000000005</v>
      </c>
      <c r="D16" s="61">
        <v>389.3</v>
      </c>
      <c r="E16" s="62" t="s">
        <v>391</v>
      </c>
      <c r="F16" s="62" t="s">
        <v>391</v>
      </c>
      <c r="G16" s="62" t="s">
        <v>391</v>
      </c>
    </row>
    <row r="17" spans="1:13">
      <c r="A17" s="198" t="s">
        <v>408</v>
      </c>
      <c r="B17" s="199" t="s">
        <v>409</v>
      </c>
      <c r="C17" s="200">
        <f t="shared" si="1"/>
        <v>399.20000000000005</v>
      </c>
      <c r="D17" s="200">
        <v>499</v>
      </c>
      <c r="E17" s="198"/>
      <c r="F17" s="198"/>
      <c r="G17" s="198"/>
      <c r="H17" s="201" t="s">
        <v>391</v>
      </c>
      <c r="I17" s="198"/>
      <c r="J17" s="198"/>
      <c r="K17" s="198"/>
      <c r="L17" s="198"/>
      <c r="M17" s="198"/>
    </row>
    <row r="18" spans="1:13">
      <c r="A18" t="s">
        <v>410</v>
      </c>
      <c r="B18" s="60" t="s">
        <v>411</v>
      </c>
      <c r="C18" s="200">
        <f t="shared" si="1"/>
        <v>399.20000000000005</v>
      </c>
      <c r="D18" s="61">
        <v>499</v>
      </c>
      <c r="E18" s="62" t="s">
        <v>391</v>
      </c>
      <c r="F18" s="62" t="s">
        <v>391</v>
      </c>
      <c r="G18" s="62" t="s">
        <v>391</v>
      </c>
    </row>
    <row r="19" spans="1:13">
      <c r="A19" s="258" t="s">
        <v>412</v>
      </c>
      <c r="B19" s="258"/>
      <c r="C19" s="59" t="s">
        <v>377</v>
      </c>
      <c r="D19" s="59" t="s">
        <v>380</v>
      </c>
      <c r="E19" s="59" t="s">
        <v>381</v>
      </c>
      <c r="F19" s="59" t="s">
        <v>382</v>
      </c>
      <c r="G19" s="59" t="s">
        <v>1138</v>
      </c>
      <c r="H19" s="59" t="s">
        <v>383</v>
      </c>
      <c r="I19" s="59" t="s">
        <v>384</v>
      </c>
      <c r="J19" s="59" t="s">
        <v>385</v>
      </c>
      <c r="K19" s="59" t="s">
        <v>386</v>
      </c>
      <c r="L19" s="59" t="s">
        <v>387</v>
      </c>
      <c r="M19" s="59" t="s">
        <v>388</v>
      </c>
    </row>
    <row r="20" spans="1:13">
      <c r="A20" s="210" t="s">
        <v>413</v>
      </c>
      <c r="B20" s="211" t="s">
        <v>414</v>
      </c>
      <c r="C20" s="212">
        <v>56</v>
      </c>
      <c r="D20" s="212">
        <v>70</v>
      </c>
      <c r="E20" s="196"/>
      <c r="F20" s="196"/>
      <c r="G20" s="196"/>
      <c r="H20" s="197" t="s">
        <v>391</v>
      </c>
      <c r="I20" s="196"/>
      <c r="J20" s="196"/>
      <c r="K20" s="196"/>
      <c r="L20" s="196"/>
      <c r="M20" s="196"/>
    </row>
    <row r="21" spans="1:13">
      <c r="A21" t="s">
        <v>90</v>
      </c>
      <c r="B21" s="60" t="s">
        <v>415</v>
      </c>
      <c r="C21" s="61">
        <f>D21*0.8</f>
        <v>50.160000000000004</v>
      </c>
      <c r="D21" s="61">
        <v>62.7</v>
      </c>
      <c r="E21" s="62" t="s">
        <v>391</v>
      </c>
      <c r="F21" s="62" t="s">
        <v>391</v>
      </c>
      <c r="G21" s="62" t="s">
        <v>391</v>
      </c>
    </row>
    <row r="22" spans="1:13">
      <c r="A22" t="s">
        <v>91</v>
      </c>
      <c r="B22" s="60" t="s">
        <v>416</v>
      </c>
      <c r="C22" s="61">
        <f>D22*0.8</f>
        <v>50.160000000000004</v>
      </c>
      <c r="D22" s="61">
        <v>62.7</v>
      </c>
      <c r="E22" s="62" t="s">
        <v>391</v>
      </c>
      <c r="F22" s="62" t="s">
        <v>391</v>
      </c>
      <c r="G22" s="62" t="s">
        <v>391</v>
      </c>
    </row>
    <row r="23" spans="1:13">
      <c r="A23" s="258" t="s">
        <v>417</v>
      </c>
      <c r="B23" s="258"/>
      <c r="C23" s="59" t="s">
        <v>377</v>
      </c>
      <c r="D23" s="59" t="s">
        <v>380</v>
      </c>
      <c r="E23" s="59" t="s">
        <v>381</v>
      </c>
      <c r="F23" s="59" t="s">
        <v>382</v>
      </c>
      <c r="G23" s="59" t="s">
        <v>1138</v>
      </c>
      <c r="H23" s="59" t="s">
        <v>383</v>
      </c>
      <c r="I23" s="59" t="s">
        <v>384</v>
      </c>
      <c r="J23" s="59" t="s">
        <v>385</v>
      </c>
      <c r="K23" s="59" t="s">
        <v>386</v>
      </c>
      <c r="L23" s="59" t="s">
        <v>387</v>
      </c>
      <c r="M23" s="59" t="s">
        <v>388</v>
      </c>
    </row>
    <row r="24" spans="1:13">
      <c r="A24" s="214">
        <v>5895100055</v>
      </c>
      <c r="B24" s="211" t="s">
        <v>418</v>
      </c>
      <c r="C24" s="212">
        <v>112</v>
      </c>
      <c r="D24" s="212">
        <v>140</v>
      </c>
      <c r="E24" s="196"/>
      <c r="F24" s="196"/>
      <c r="G24" s="196"/>
      <c r="H24" s="197" t="s">
        <v>391</v>
      </c>
      <c r="I24" s="198"/>
      <c r="J24" s="198"/>
      <c r="K24" s="198"/>
      <c r="L24" s="198"/>
      <c r="M24" s="198"/>
    </row>
    <row r="25" spans="1:13">
      <c r="A25" s="198" t="s">
        <v>419</v>
      </c>
      <c r="B25" s="199" t="s">
        <v>420</v>
      </c>
      <c r="C25" s="200">
        <f>D25*0.8</f>
        <v>144</v>
      </c>
      <c r="D25" s="200">
        <v>180</v>
      </c>
      <c r="E25" s="198"/>
      <c r="F25" s="198"/>
      <c r="G25" s="198"/>
      <c r="H25" s="201" t="s">
        <v>391</v>
      </c>
      <c r="I25" s="198"/>
      <c r="J25" s="198"/>
      <c r="K25" s="198"/>
      <c r="L25" s="198"/>
      <c r="M25" s="198"/>
    </row>
    <row r="26" spans="1:13">
      <c r="A26" t="s">
        <v>421</v>
      </c>
      <c r="B26" s="60" t="s">
        <v>422</v>
      </c>
      <c r="C26" s="200">
        <f t="shared" ref="C26:C30" si="2">D26*0.8</f>
        <v>360</v>
      </c>
      <c r="D26" s="61">
        <v>450</v>
      </c>
      <c r="E26" s="62" t="s">
        <v>391</v>
      </c>
      <c r="F26" s="62" t="s">
        <v>391</v>
      </c>
      <c r="G26" s="62" t="s">
        <v>391</v>
      </c>
    </row>
    <row r="27" spans="1:13">
      <c r="A27" t="s">
        <v>423</v>
      </c>
      <c r="B27" s="60" t="s">
        <v>424</v>
      </c>
      <c r="C27" s="200">
        <f t="shared" si="2"/>
        <v>360</v>
      </c>
      <c r="D27" s="61">
        <v>450</v>
      </c>
      <c r="E27" s="62" t="s">
        <v>391</v>
      </c>
      <c r="F27" s="62" t="s">
        <v>391</v>
      </c>
      <c r="G27" s="62" t="s">
        <v>391</v>
      </c>
    </row>
    <row r="28" spans="1:13">
      <c r="A28" t="s">
        <v>425</v>
      </c>
      <c r="B28" s="60" t="s">
        <v>426</v>
      </c>
      <c r="C28" s="200">
        <f t="shared" si="2"/>
        <v>120</v>
      </c>
      <c r="D28" s="61">
        <v>150</v>
      </c>
      <c r="E28" s="62" t="s">
        <v>391</v>
      </c>
      <c r="F28" s="62" t="s">
        <v>391</v>
      </c>
      <c r="G28" s="62" t="s">
        <v>391</v>
      </c>
    </row>
    <row r="29" spans="1:13">
      <c r="A29" t="s">
        <v>427</v>
      </c>
      <c r="B29" s="60" t="s">
        <v>428</v>
      </c>
      <c r="C29" s="200">
        <f t="shared" si="2"/>
        <v>8</v>
      </c>
      <c r="D29" s="61">
        <v>10</v>
      </c>
      <c r="E29" s="62" t="s">
        <v>391</v>
      </c>
      <c r="F29" s="62" t="s">
        <v>391</v>
      </c>
    </row>
    <row r="30" spans="1:13">
      <c r="A30" t="s">
        <v>93</v>
      </c>
      <c r="B30" s="60" t="s">
        <v>429</v>
      </c>
      <c r="C30" s="200">
        <f t="shared" si="2"/>
        <v>150.24</v>
      </c>
      <c r="D30" s="61">
        <v>187.8</v>
      </c>
      <c r="E30" s="62" t="s">
        <v>391</v>
      </c>
      <c r="F30" s="62" t="s">
        <v>391</v>
      </c>
      <c r="G30" s="62" t="s">
        <v>391</v>
      </c>
    </row>
    <row r="31" spans="1:13">
      <c r="A31" s="258" t="s">
        <v>430</v>
      </c>
      <c r="B31" s="258"/>
      <c r="C31" s="59" t="s">
        <v>377</v>
      </c>
      <c r="D31" s="59" t="s">
        <v>380</v>
      </c>
      <c r="E31" s="59" t="s">
        <v>381</v>
      </c>
      <c r="F31" s="59" t="s">
        <v>382</v>
      </c>
      <c r="G31" s="59" t="s">
        <v>1138</v>
      </c>
      <c r="H31" s="59" t="s">
        <v>383</v>
      </c>
      <c r="I31" s="59" t="s">
        <v>384</v>
      </c>
      <c r="J31" s="59" t="s">
        <v>385</v>
      </c>
      <c r="K31" s="59" t="s">
        <v>386</v>
      </c>
      <c r="L31" s="59" t="s">
        <v>387</v>
      </c>
      <c r="M31" s="59" t="s">
        <v>388</v>
      </c>
    </row>
    <row r="32" spans="1:13">
      <c r="A32" s="99">
        <v>5890015059</v>
      </c>
      <c r="B32" s="60" t="s">
        <v>431</v>
      </c>
      <c r="C32" s="61">
        <f>D32*0.8</f>
        <v>92</v>
      </c>
      <c r="D32" s="61">
        <v>115</v>
      </c>
      <c r="H32" s="62" t="s">
        <v>391</v>
      </c>
    </row>
    <row r="33" spans="1:13">
      <c r="A33" s="99">
        <v>5895100051</v>
      </c>
      <c r="B33" s="60" t="s">
        <v>432</v>
      </c>
      <c r="C33" s="61">
        <f t="shared" ref="C33:C37" si="3">D33*0.8</f>
        <v>68</v>
      </c>
      <c r="D33" s="61">
        <v>85</v>
      </c>
      <c r="H33" s="62" t="s">
        <v>391</v>
      </c>
    </row>
    <row r="34" spans="1:13">
      <c r="A34" t="s">
        <v>433</v>
      </c>
      <c r="B34" s="60" t="s">
        <v>434</v>
      </c>
      <c r="C34" s="61">
        <f t="shared" si="3"/>
        <v>332</v>
      </c>
      <c r="D34" s="61">
        <v>415</v>
      </c>
      <c r="E34" s="62" t="s">
        <v>391</v>
      </c>
      <c r="F34" s="62" t="s">
        <v>391</v>
      </c>
      <c r="G34" s="62" t="s">
        <v>391</v>
      </c>
      <c r="K34" s="62" t="s">
        <v>391</v>
      </c>
    </row>
    <row r="35" spans="1:13">
      <c r="A35" t="s">
        <v>97</v>
      </c>
      <c r="B35" s="60" t="s">
        <v>435</v>
      </c>
      <c r="C35" s="61">
        <f t="shared" si="3"/>
        <v>131.6</v>
      </c>
      <c r="D35" s="61">
        <v>164.5</v>
      </c>
      <c r="E35" s="62" t="s">
        <v>391</v>
      </c>
      <c r="F35" s="62" t="s">
        <v>391</v>
      </c>
      <c r="G35" s="62" t="s">
        <v>391</v>
      </c>
    </row>
    <row r="36" spans="1:13">
      <c r="A36" t="s">
        <v>436</v>
      </c>
      <c r="B36" s="60" t="s">
        <v>437</v>
      </c>
      <c r="C36" s="61">
        <f t="shared" si="3"/>
        <v>402.16</v>
      </c>
      <c r="D36" s="61">
        <v>502.7</v>
      </c>
      <c r="E36" s="62" t="s">
        <v>391</v>
      </c>
      <c r="F36" s="62" t="s">
        <v>391</v>
      </c>
      <c r="G36" s="62" t="s">
        <v>391</v>
      </c>
    </row>
    <row r="37" spans="1:13">
      <c r="A37" t="s">
        <v>438</v>
      </c>
      <c r="B37" s="60" t="s">
        <v>439</v>
      </c>
      <c r="C37" s="61">
        <f t="shared" si="3"/>
        <v>352.16</v>
      </c>
      <c r="D37" s="61">
        <v>440.2</v>
      </c>
      <c r="E37" s="62" t="s">
        <v>391</v>
      </c>
      <c r="F37" s="62" t="s">
        <v>391</v>
      </c>
      <c r="G37" s="62" t="s">
        <v>391</v>
      </c>
    </row>
    <row r="38" spans="1:13">
      <c r="A38" s="258" t="s">
        <v>440</v>
      </c>
      <c r="B38" s="258"/>
      <c r="C38" s="59" t="s">
        <v>377</v>
      </c>
      <c r="D38" s="59" t="s">
        <v>380</v>
      </c>
      <c r="E38" s="59" t="s">
        <v>381</v>
      </c>
      <c r="F38" s="59" t="s">
        <v>382</v>
      </c>
      <c r="G38" s="59" t="s">
        <v>1138</v>
      </c>
      <c r="H38" s="59" t="s">
        <v>383</v>
      </c>
      <c r="I38" s="59" t="s">
        <v>384</v>
      </c>
      <c r="J38" s="59" t="s">
        <v>385</v>
      </c>
      <c r="K38" s="59" t="s">
        <v>386</v>
      </c>
      <c r="L38" s="59" t="s">
        <v>387</v>
      </c>
      <c r="M38" s="59" t="s">
        <v>388</v>
      </c>
    </row>
    <row r="39" spans="1:13">
      <c r="A39" t="s">
        <v>441</v>
      </c>
      <c r="B39" s="60" t="s">
        <v>442</v>
      </c>
      <c r="C39" s="61">
        <f>D39*0.8</f>
        <v>112</v>
      </c>
      <c r="D39" s="61">
        <v>140</v>
      </c>
      <c r="M39" s="62" t="s">
        <v>391</v>
      </c>
    </row>
    <row r="40" spans="1:13">
      <c r="A40" t="s">
        <v>174</v>
      </c>
      <c r="B40" s="60" t="s">
        <v>443</v>
      </c>
      <c r="C40" s="61">
        <f>D40*0.8</f>
        <v>116</v>
      </c>
      <c r="D40" s="61">
        <v>145</v>
      </c>
      <c r="J40" s="62" t="s">
        <v>391</v>
      </c>
      <c r="L40" s="62" t="s">
        <v>391</v>
      </c>
    </row>
    <row r="41" spans="1:13">
      <c r="A41" s="210" t="s">
        <v>444</v>
      </c>
      <c r="B41" s="211" t="s">
        <v>445</v>
      </c>
      <c r="C41" s="212">
        <v>232</v>
      </c>
      <c r="D41" s="212">
        <v>290</v>
      </c>
      <c r="E41" s="196"/>
      <c r="F41" s="196"/>
      <c r="G41" s="196"/>
      <c r="H41" s="196"/>
      <c r="I41" s="196"/>
      <c r="J41" s="196"/>
      <c r="K41" s="196"/>
      <c r="L41" s="196"/>
      <c r="M41" s="197" t="s">
        <v>391</v>
      </c>
    </row>
    <row r="42" spans="1:13">
      <c r="A42" t="s">
        <v>446</v>
      </c>
      <c r="B42" s="60" t="s">
        <v>447</v>
      </c>
      <c r="C42" s="61">
        <f>D42*0.8</f>
        <v>360</v>
      </c>
      <c r="D42" s="61">
        <v>450</v>
      </c>
      <c r="J42" s="62" t="s">
        <v>391</v>
      </c>
      <c r="L42" s="62" t="s">
        <v>391</v>
      </c>
    </row>
    <row r="43" spans="1:13">
      <c r="A43" s="213" t="s">
        <v>448</v>
      </c>
      <c r="B43" s="211" t="s">
        <v>449</v>
      </c>
      <c r="C43" s="212">
        <v>232</v>
      </c>
      <c r="D43" s="212">
        <v>290</v>
      </c>
      <c r="E43" s="196"/>
      <c r="F43" s="196"/>
      <c r="G43" s="196"/>
      <c r="H43" s="196"/>
      <c r="I43" s="196"/>
      <c r="J43" s="196"/>
      <c r="K43" s="196"/>
      <c r="L43" s="196"/>
      <c r="M43" s="197" t="s">
        <v>391</v>
      </c>
    </row>
    <row r="44" spans="1:13">
      <c r="A44" t="s">
        <v>450</v>
      </c>
      <c r="B44" s="60" t="s">
        <v>451</v>
      </c>
      <c r="C44" s="61">
        <f>D44*0.8</f>
        <v>360</v>
      </c>
      <c r="D44" s="61">
        <v>450</v>
      </c>
      <c r="L44" s="62" t="s">
        <v>391</v>
      </c>
    </row>
    <row r="45" spans="1:13">
      <c r="A45" s="198" t="s">
        <v>252</v>
      </c>
      <c r="B45" s="199" t="s">
        <v>452</v>
      </c>
      <c r="C45" s="61">
        <f t="shared" ref="C45:C46" si="4">D45*0.8</f>
        <v>47.120000000000005</v>
      </c>
      <c r="D45" s="200">
        <v>58.9</v>
      </c>
      <c r="E45" s="198"/>
      <c r="F45" s="198"/>
      <c r="G45" s="198"/>
      <c r="H45" s="198"/>
      <c r="I45" s="201" t="s">
        <v>391</v>
      </c>
      <c r="J45" s="198"/>
      <c r="K45" s="201" t="s">
        <v>391</v>
      </c>
      <c r="L45" s="198"/>
      <c r="M45" s="198"/>
    </row>
    <row r="46" spans="1:13">
      <c r="A46" t="s">
        <v>253</v>
      </c>
      <c r="B46" s="60" t="s">
        <v>453</v>
      </c>
      <c r="C46" s="61">
        <f t="shared" si="4"/>
        <v>85.360000000000014</v>
      </c>
      <c r="D46" s="61">
        <v>106.7</v>
      </c>
      <c r="I46" s="62" t="s">
        <v>391</v>
      </c>
      <c r="K46" s="62" t="s">
        <v>391</v>
      </c>
    </row>
    <row r="47" spans="1:13">
      <c r="A47" s="258" t="s">
        <v>454</v>
      </c>
      <c r="B47" s="258"/>
      <c r="C47" s="59" t="s">
        <v>377</v>
      </c>
      <c r="D47" s="59" t="s">
        <v>380</v>
      </c>
      <c r="E47" s="59" t="s">
        <v>381</v>
      </c>
      <c r="F47" s="59" t="s">
        <v>382</v>
      </c>
      <c r="G47" s="59" t="s">
        <v>1138</v>
      </c>
      <c r="H47" s="59" t="s">
        <v>383</v>
      </c>
      <c r="I47" s="59" t="s">
        <v>384</v>
      </c>
      <c r="J47" s="59" t="s">
        <v>385</v>
      </c>
      <c r="K47" s="59" t="s">
        <v>386</v>
      </c>
      <c r="L47" s="59" t="s">
        <v>387</v>
      </c>
      <c r="M47" s="59" t="s">
        <v>388</v>
      </c>
    </row>
    <row r="48" spans="1:13">
      <c r="A48" t="s">
        <v>455</v>
      </c>
      <c r="B48" s="60" t="s">
        <v>456</v>
      </c>
      <c r="C48" s="61">
        <f>D48*0.8</f>
        <v>384</v>
      </c>
      <c r="D48" s="61">
        <v>480</v>
      </c>
      <c r="M48" s="62" t="s">
        <v>391</v>
      </c>
    </row>
    <row r="49" spans="1:13">
      <c r="A49" t="s">
        <v>290</v>
      </c>
      <c r="B49" s="60" t="s">
        <v>457</v>
      </c>
      <c r="C49" s="61">
        <f t="shared" ref="C49:C51" si="5">D49*0.8</f>
        <v>384</v>
      </c>
      <c r="D49" s="61">
        <v>480</v>
      </c>
      <c r="J49" s="62" t="s">
        <v>391</v>
      </c>
      <c r="L49" s="62" t="s">
        <v>391</v>
      </c>
    </row>
    <row r="50" spans="1:13">
      <c r="A50" t="s">
        <v>292</v>
      </c>
      <c r="B50" s="60" t="s">
        <v>458</v>
      </c>
      <c r="C50" s="61">
        <f t="shared" si="5"/>
        <v>172.16</v>
      </c>
      <c r="D50" s="61">
        <v>215.2</v>
      </c>
      <c r="I50" s="62" t="s">
        <v>391</v>
      </c>
      <c r="K50" s="62" t="s">
        <v>391</v>
      </c>
    </row>
    <row r="51" spans="1:13">
      <c r="A51" t="s">
        <v>291</v>
      </c>
      <c r="B51" s="60" t="s">
        <v>459</v>
      </c>
      <c r="C51" s="61">
        <f t="shared" si="5"/>
        <v>77.600000000000009</v>
      </c>
      <c r="D51" s="61">
        <v>97</v>
      </c>
      <c r="I51" s="62" t="s">
        <v>391</v>
      </c>
      <c r="K51" s="62" t="s">
        <v>391</v>
      </c>
    </row>
    <row r="52" spans="1:13">
      <c r="A52" s="258" t="s">
        <v>460</v>
      </c>
      <c r="B52" s="258"/>
      <c r="C52" s="59" t="s">
        <v>377</v>
      </c>
      <c r="D52" s="59" t="s">
        <v>380</v>
      </c>
      <c r="E52" s="59" t="s">
        <v>381</v>
      </c>
      <c r="F52" s="59" t="s">
        <v>382</v>
      </c>
      <c r="G52" s="59" t="s">
        <v>1138</v>
      </c>
      <c r="H52" s="59" t="s">
        <v>383</v>
      </c>
      <c r="I52" s="59" t="s">
        <v>384</v>
      </c>
      <c r="J52" s="59" t="s">
        <v>385</v>
      </c>
      <c r="K52" s="59" t="s">
        <v>386</v>
      </c>
      <c r="L52" s="59" t="s">
        <v>387</v>
      </c>
      <c r="M52" s="59" t="s">
        <v>388</v>
      </c>
    </row>
    <row r="53" spans="1:13">
      <c r="A53" s="99">
        <v>2500151005</v>
      </c>
      <c r="B53" s="60" t="s">
        <v>461</v>
      </c>
      <c r="C53" s="61">
        <f>D53*0.8</f>
        <v>64</v>
      </c>
      <c r="D53" s="61">
        <v>80</v>
      </c>
      <c r="J53" s="62" t="s">
        <v>391</v>
      </c>
      <c r="L53" s="62" t="s">
        <v>391</v>
      </c>
    </row>
    <row r="54" spans="1:13">
      <c r="A54" s="99">
        <v>2500151006</v>
      </c>
      <c r="B54" s="60" t="s">
        <v>462</v>
      </c>
      <c r="C54" s="61">
        <f t="shared" ref="C54:C59" si="6">D54*0.8</f>
        <v>64</v>
      </c>
      <c r="D54" s="61">
        <v>80</v>
      </c>
      <c r="J54" s="62" t="s">
        <v>391</v>
      </c>
      <c r="L54" s="62" t="s">
        <v>391</v>
      </c>
    </row>
    <row r="55" spans="1:13">
      <c r="A55" t="s">
        <v>106</v>
      </c>
      <c r="B55" s="60" t="s">
        <v>463</v>
      </c>
      <c r="C55" s="61">
        <f t="shared" si="6"/>
        <v>56.800000000000004</v>
      </c>
      <c r="D55" s="61">
        <v>71</v>
      </c>
      <c r="I55" s="62" t="s">
        <v>391</v>
      </c>
      <c r="J55" s="62" t="s">
        <v>391</v>
      </c>
      <c r="K55" s="62" t="s">
        <v>391</v>
      </c>
    </row>
    <row r="56" spans="1:13">
      <c r="A56" t="s">
        <v>107</v>
      </c>
      <c r="B56" s="60" t="s">
        <v>464</v>
      </c>
      <c r="C56" s="61">
        <f t="shared" si="6"/>
        <v>33.04</v>
      </c>
      <c r="D56" s="61">
        <v>41.3</v>
      </c>
      <c r="I56" s="62" t="s">
        <v>391</v>
      </c>
    </row>
    <row r="57" spans="1:13">
      <c r="A57" t="s">
        <v>239</v>
      </c>
      <c r="B57" s="60" t="s">
        <v>465</v>
      </c>
      <c r="C57" s="61">
        <f t="shared" si="6"/>
        <v>54.160000000000004</v>
      </c>
      <c r="D57" s="61">
        <v>67.7</v>
      </c>
      <c r="I57" s="62" t="s">
        <v>391</v>
      </c>
      <c r="J57" s="62" t="s">
        <v>391</v>
      </c>
      <c r="K57" s="62" t="s">
        <v>391</v>
      </c>
    </row>
    <row r="58" spans="1:13">
      <c r="A58" t="s">
        <v>312</v>
      </c>
      <c r="B58" s="60" t="s">
        <v>466</v>
      </c>
      <c r="C58" s="61">
        <f t="shared" si="6"/>
        <v>44</v>
      </c>
      <c r="D58" s="61">
        <v>55</v>
      </c>
      <c r="I58" s="62" t="s">
        <v>391</v>
      </c>
      <c r="K58" s="62" t="s">
        <v>391</v>
      </c>
    </row>
    <row r="59" spans="1:13">
      <c r="A59" t="s">
        <v>289</v>
      </c>
      <c r="B59" s="60" t="s">
        <v>467</v>
      </c>
      <c r="C59" s="61">
        <f t="shared" si="6"/>
        <v>22.400000000000002</v>
      </c>
      <c r="D59" s="61">
        <v>28</v>
      </c>
      <c r="I59" s="62" t="s">
        <v>391</v>
      </c>
      <c r="K59" s="62" t="s">
        <v>391</v>
      </c>
    </row>
    <row r="60" spans="1:13">
      <c r="A60" s="258" t="s">
        <v>468</v>
      </c>
      <c r="B60" s="258"/>
      <c r="C60" s="59" t="s">
        <v>377</v>
      </c>
      <c r="D60" s="59" t="s">
        <v>380</v>
      </c>
      <c r="E60" s="59" t="s">
        <v>381</v>
      </c>
      <c r="F60" s="59" t="s">
        <v>382</v>
      </c>
      <c r="G60" s="59" t="s">
        <v>1138</v>
      </c>
      <c r="H60" s="59" t="s">
        <v>383</v>
      </c>
      <c r="I60" s="59" t="s">
        <v>384</v>
      </c>
      <c r="J60" s="59" t="s">
        <v>385</v>
      </c>
      <c r="K60" s="59" t="s">
        <v>386</v>
      </c>
      <c r="L60" s="59" t="s">
        <v>387</v>
      </c>
      <c r="M60" s="59" t="s">
        <v>388</v>
      </c>
    </row>
    <row r="61" spans="1:13">
      <c r="A61">
        <v>5010017107</v>
      </c>
      <c r="B61" s="60" t="s">
        <v>469</v>
      </c>
      <c r="C61" s="61">
        <f>D61*0.8</f>
        <v>24</v>
      </c>
      <c r="D61" s="61">
        <v>30</v>
      </c>
      <c r="H61" s="62" t="s">
        <v>391</v>
      </c>
    </row>
    <row r="62" spans="1:13">
      <c r="A62">
        <v>5010017110</v>
      </c>
      <c r="B62" s="60" t="s">
        <v>470</v>
      </c>
      <c r="C62" s="61">
        <f t="shared" ref="C62:C84" si="7">D62*0.8</f>
        <v>36</v>
      </c>
      <c r="D62" s="61">
        <v>45</v>
      </c>
      <c r="H62" s="62" t="s">
        <v>391</v>
      </c>
    </row>
    <row r="63" spans="1:13">
      <c r="A63">
        <v>5010105012</v>
      </c>
      <c r="B63" s="60" t="s">
        <v>471</v>
      </c>
      <c r="C63" s="61">
        <f t="shared" si="7"/>
        <v>24</v>
      </c>
      <c r="D63" s="61">
        <v>30</v>
      </c>
      <c r="H63" s="62" t="s">
        <v>391</v>
      </c>
    </row>
    <row r="64" spans="1:13">
      <c r="A64">
        <v>5010105013</v>
      </c>
      <c r="B64" s="60" t="s">
        <v>472</v>
      </c>
      <c r="C64" s="61">
        <f t="shared" si="7"/>
        <v>24</v>
      </c>
      <c r="D64" s="61">
        <v>30</v>
      </c>
      <c r="H64" s="62" t="s">
        <v>391</v>
      </c>
    </row>
    <row r="65" spans="1:8">
      <c r="A65">
        <v>5010105073</v>
      </c>
      <c r="B65" s="60" t="s">
        <v>473</v>
      </c>
      <c r="C65" s="61">
        <f t="shared" si="7"/>
        <v>24</v>
      </c>
      <c r="D65" s="61">
        <v>30</v>
      </c>
      <c r="H65" s="62" t="s">
        <v>391</v>
      </c>
    </row>
    <row r="66" spans="1:8">
      <c r="A66">
        <v>5010900400</v>
      </c>
      <c r="B66" s="60" t="s">
        <v>474</v>
      </c>
      <c r="C66" s="61">
        <f t="shared" si="7"/>
        <v>56</v>
      </c>
      <c r="D66" s="61">
        <v>70</v>
      </c>
      <c r="H66" s="62" t="s">
        <v>391</v>
      </c>
    </row>
    <row r="67" spans="1:8">
      <c r="A67" t="s">
        <v>55</v>
      </c>
      <c r="B67" s="60" t="s">
        <v>475</v>
      </c>
      <c r="C67" s="61">
        <f t="shared" si="7"/>
        <v>14.8</v>
      </c>
      <c r="D67" s="61">
        <v>18.5</v>
      </c>
      <c r="E67" s="62" t="s">
        <v>391</v>
      </c>
      <c r="F67" s="62" t="s">
        <v>391</v>
      </c>
      <c r="G67" s="62" t="s">
        <v>391</v>
      </c>
    </row>
    <row r="68" spans="1:8">
      <c r="A68" t="s">
        <v>57</v>
      </c>
      <c r="B68" s="60" t="s">
        <v>476</v>
      </c>
      <c r="C68" s="61">
        <f t="shared" si="7"/>
        <v>14.8</v>
      </c>
      <c r="D68" s="61">
        <v>18.5</v>
      </c>
      <c r="E68" s="62" t="s">
        <v>391</v>
      </c>
      <c r="F68" s="62" t="s">
        <v>391</v>
      </c>
      <c r="G68" s="62" t="s">
        <v>391</v>
      </c>
    </row>
    <row r="69" spans="1:8">
      <c r="A69" t="s">
        <v>59</v>
      </c>
      <c r="B69" s="60" t="s">
        <v>477</v>
      </c>
      <c r="C69" s="61">
        <f t="shared" si="7"/>
        <v>14.8</v>
      </c>
      <c r="D69" s="61">
        <v>18.5</v>
      </c>
      <c r="E69" s="62" t="s">
        <v>391</v>
      </c>
      <c r="F69" s="62" t="s">
        <v>391</v>
      </c>
      <c r="G69" s="62" t="s">
        <v>391</v>
      </c>
    </row>
    <row r="70" spans="1:8">
      <c r="A70" t="s">
        <v>61</v>
      </c>
      <c r="B70" s="60" t="s">
        <v>478</v>
      </c>
      <c r="C70" s="61">
        <f t="shared" si="7"/>
        <v>14.8</v>
      </c>
      <c r="D70" s="61">
        <v>18.5</v>
      </c>
      <c r="E70" s="62" t="s">
        <v>391</v>
      </c>
      <c r="F70" s="62" t="s">
        <v>391</v>
      </c>
      <c r="G70" s="62" t="s">
        <v>391</v>
      </c>
    </row>
    <row r="71" spans="1:8">
      <c r="A71" t="s">
        <v>63</v>
      </c>
      <c r="B71" s="60" t="s">
        <v>479</v>
      </c>
      <c r="C71" s="61">
        <f t="shared" si="7"/>
        <v>14.8</v>
      </c>
      <c r="D71" s="61">
        <v>18.5</v>
      </c>
      <c r="E71" s="62" t="s">
        <v>391</v>
      </c>
      <c r="F71" s="62" t="s">
        <v>391</v>
      </c>
      <c r="G71" s="62" t="s">
        <v>391</v>
      </c>
    </row>
    <row r="72" spans="1:8">
      <c r="A72" t="s">
        <v>65</v>
      </c>
      <c r="B72" s="60" t="s">
        <v>480</v>
      </c>
      <c r="C72" s="61">
        <f t="shared" si="7"/>
        <v>14.8</v>
      </c>
      <c r="D72" s="61">
        <v>18.5</v>
      </c>
      <c r="E72" s="62" t="s">
        <v>391</v>
      </c>
      <c r="F72" s="62" t="s">
        <v>391</v>
      </c>
      <c r="G72" s="62" t="s">
        <v>391</v>
      </c>
    </row>
    <row r="73" spans="1:8">
      <c r="A73" t="s">
        <v>67</v>
      </c>
      <c r="B73" s="60" t="s">
        <v>481</v>
      </c>
      <c r="C73" s="61">
        <f t="shared" si="7"/>
        <v>30.960000000000004</v>
      </c>
      <c r="D73" s="61">
        <v>38.700000000000003</v>
      </c>
      <c r="E73" s="62" t="s">
        <v>391</v>
      </c>
      <c r="F73" s="62" t="s">
        <v>391</v>
      </c>
      <c r="G73" s="62" t="s">
        <v>391</v>
      </c>
    </row>
    <row r="74" spans="1:8">
      <c r="A74" t="s">
        <v>43</v>
      </c>
      <c r="B74" s="60" t="s">
        <v>482</v>
      </c>
      <c r="C74" s="61">
        <f t="shared" si="7"/>
        <v>14.8</v>
      </c>
      <c r="D74" s="61">
        <v>18.5</v>
      </c>
      <c r="E74" s="62" t="s">
        <v>391</v>
      </c>
      <c r="F74" s="62" t="s">
        <v>391</v>
      </c>
      <c r="G74" s="62" t="s">
        <v>391</v>
      </c>
    </row>
    <row r="75" spans="1:8">
      <c r="A75" t="s">
        <v>45</v>
      </c>
      <c r="B75" s="60" t="s">
        <v>483</v>
      </c>
      <c r="C75" s="61">
        <f t="shared" si="7"/>
        <v>14.8</v>
      </c>
      <c r="D75" s="61">
        <v>18.5</v>
      </c>
      <c r="E75" s="62" t="s">
        <v>391</v>
      </c>
      <c r="F75" s="62" t="s">
        <v>391</v>
      </c>
      <c r="G75" s="62" t="s">
        <v>391</v>
      </c>
    </row>
    <row r="76" spans="1:8">
      <c r="A76" t="s">
        <v>47</v>
      </c>
      <c r="B76" s="60" t="s">
        <v>484</v>
      </c>
      <c r="C76" s="61">
        <f t="shared" si="7"/>
        <v>14.8</v>
      </c>
      <c r="D76" s="61">
        <v>18.5</v>
      </c>
      <c r="E76" s="62" t="s">
        <v>391</v>
      </c>
      <c r="F76" s="62" t="s">
        <v>391</v>
      </c>
      <c r="G76" s="62" t="s">
        <v>391</v>
      </c>
    </row>
    <row r="77" spans="1:8">
      <c r="A77" t="s">
        <v>49</v>
      </c>
      <c r="B77" s="60" t="s">
        <v>485</v>
      </c>
      <c r="C77" s="61">
        <f t="shared" si="7"/>
        <v>14.8</v>
      </c>
      <c r="D77" s="61">
        <v>18.5</v>
      </c>
      <c r="E77" s="62" t="s">
        <v>391</v>
      </c>
      <c r="F77" s="62" t="s">
        <v>391</v>
      </c>
      <c r="G77" s="62" t="s">
        <v>391</v>
      </c>
    </row>
    <row r="78" spans="1:8">
      <c r="A78" t="s">
        <v>51</v>
      </c>
      <c r="B78" s="60" t="s">
        <v>486</v>
      </c>
      <c r="C78" s="61">
        <f t="shared" si="7"/>
        <v>14.8</v>
      </c>
      <c r="D78" s="61">
        <v>18.5</v>
      </c>
      <c r="E78" s="62" t="s">
        <v>391</v>
      </c>
      <c r="F78" s="62" t="s">
        <v>391</v>
      </c>
      <c r="G78" s="62" t="s">
        <v>391</v>
      </c>
    </row>
    <row r="79" spans="1:8">
      <c r="A79" t="s">
        <v>53</v>
      </c>
      <c r="B79" s="60" t="s">
        <v>487</v>
      </c>
      <c r="C79" s="61">
        <f t="shared" si="7"/>
        <v>14.8</v>
      </c>
      <c r="D79" s="61">
        <v>18.5</v>
      </c>
      <c r="E79" s="62" t="s">
        <v>391</v>
      </c>
      <c r="F79" s="62" t="s">
        <v>391</v>
      </c>
      <c r="G79" s="62" t="s">
        <v>391</v>
      </c>
    </row>
    <row r="80" spans="1:8">
      <c r="A80" t="s">
        <v>310</v>
      </c>
      <c r="B80" s="60" t="s">
        <v>488</v>
      </c>
      <c r="C80" s="61">
        <f t="shared" si="7"/>
        <v>37.839999999999996</v>
      </c>
      <c r="D80" s="61">
        <v>47.3</v>
      </c>
      <c r="E80" s="62" t="s">
        <v>391</v>
      </c>
      <c r="F80" s="62" t="s">
        <v>391</v>
      </c>
      <c r="G80" s="62" t="s">
        <v>391</v>
      </c>
    </row>
    <row r="81" spans="1:13">
      <c r="A81" t="s">
        <v>339</v>
      </c>
      <c r="B81" s="60" t="s">
        <v>489</v>
      </c>
      <c r="C81" s="61">
        <f t="shared" si="7"/>
        <v>33.200000000000003</v>
      </c>
      <c r="D81" s="61">
        <v>41.5</v>
      </c>
      <c r="E81" s="62" t="s">
        <v>391</v>
      </c>
      <c r="F81" s="62" t="s">
        <v>391</v>
      </c>
      <c r="G81" s="62" t="s">
        <v>391</v>
      </c>
    </row>
    <row r="82" spans="1:13">
      <c r="A82" t="s">
        <v>99</v>
      </c>
      <c r="B82" s="60" t="s">
        <v>490</v>
      </c>
      <c r="C82" s="61">
        <f t="shared" si="7"/>
        <v>31.439999999999998</v>
      </c>
      <c r="D82" s="61">
        <v>39.299999999999997</v>
      </c>
      <c r="E82" s="62" t="s">
        <v>391</v>
      </c>
      <c r="F82" s="62" t="s">
        <v>391</v>
      </c>
      <c r="G82" s="62" t="s">
        <v>391</v>
      </c>
    </row>
    <row r="83" spans="1:13">
      <c r="A83" t="s">
        <v>101</v>
      </c>
      <c r="B83" s="60" t="s">
        <v>491</v>
      </c>
      <c r="C83" s="61">
        <f t="shared" si="7"/>
        <v>22.560000000000002</v>
      </c>
      <c r="D83" s="61">
        <v>28.2</v>
      </c>
      <c r="E83" s="62" t="s">
        <v>391</v>
      </c>
      <c r="F83" s="62" t="s">
        <v>391</v>
      </c>
      <c r="G83" s="62" t="s">
        <v>391</v>
      </c>
    </row>
    <row r="84" spans="1:13">
      <c r="A84" s="215" t="s">
        <v>1144</v>
      </c>
      <c r="B84" s="216" t="s">
        <v>1145</v>
      </c>
      <c r="C84" s="217">
        <f t="shared" si="7"/>
        <v>83.2</v>
      </c>
      <c r="D84" s="217">
        <v>104</v>
      </c>
      <c r="G84" s="62" t="s">
        <v>391</v>
      </c>
    </row>
    <row r="85" spans="1:13">
      <c r="A85" s="258" t="s">
        <v>492</v>
      </c>
      <c r="B85" s="258"/>
      <c r="C85" s="59" t="s">
        <v>377</v>
      </c>
      <c r="D85" s="59" t="s">
        <v>380</v>
      </c>
      <c r="E85" s="59" t="s">
        <v>381</v>
      </c>
      <c r="F85" s="59" t="s">
        <v>382</v>
      </c>
      <c r="G85" s="59" t="s">
        <v>1138</v>
      </c>
      <c r="H85" s="59" t="s">
        <v>383</v>
      </c>
      <c r="I85" s="59" t="s">
        <v>384</v>
      </c>
      <c r="J85" s="59" t="s">
        <v>385</v>
      </c>
      <c r="K85" s="59" t="s">
        <v>386</v>
      </c>
      <c r="L85" s="59" t="s">
        <v>387</v>
      </c>
      <c r="M85" s="59" t="s">
        <v>388</v>
      </c>
    </row>
    <row r="86" spans="1:13">
      <c r="A86" s="202">
        <v>5010012060</v>
      </c>
      <c r="B86" s="199" t="s">
        <v>493</v>
      </c>
      <c r="C86" s="200">
        <f>D86*0.8</f>
        <v>252</v>
      </c>
      <c r="D86" s="200">
        <v>315</v>
      </c>
      <c r="E86" s="196"/>
      <c r="F86" s="196"/>
      <c r="G86" s="196"/>
      <c r="H86" s="196"/>
      <c r="I86" s="196"/>
      <c r="J86" s="196"/>
      <c r="K86" s="196"/>
      <c r="L86" s="201" t="s">
        <v>391</v>
      </c>
      <c r="M86" s="201" t="s">
        <v>391</v>
      </c>
    </row>
    <row r="87" spans="1:13">
      <c r="A87" t="s">
        <v>494</v>
      </c>
      <c r="B87" s="60" t="s">
        <v>495</v>
      </c>
      <c r="C87" s="200">
        <f t="shared" ref="C87:C92" si="8">D87*0.8</f>
        <v>80</v>
      </c>
      <c r="D87" s="61">
        <v>100</v>
      </c>
      <c r="I87" s="62" t="s">
        <v>391</v>
      </c>
      <c r="J87" s="62" t="s">
        <v>391</v>
      </c>
      <c r="K87" s="62" t="s">
        <v>391</v>
      </c>
    </row>
    <row r="88" spans="1:13">
      <c r="A88" t="s">
        <v>496</v>
      </c>
      <c r="B88" s="60" t="s">
        <v>497</v>
      </c>
      <c r="C88" s="200">
        <f t="shared" si="8"/>
        <v>64</v>
      </c>
      <c r="D88" s="61">
        <v>80</v>
      </c>
    </row>
    <row r="89" spans="1:13">
      <c r="A89" t="s">
        <v>498</v>
      </c>
      <c r="B89" s="60" t="s">
        <v>499</v>
      </c>
      <c r="C89" s="200">
        <f t="shared" si="8"/>
        <v>224</v>
      </c>
      <c r="D89" s="61">
        <v>280</v>
      </c>
    </row>
    <row r="90" spans="1:13">
      <c r="A90" t="s">
        <v>500</v>
      </c>
      <c r="B90" s="60" t="s">
        <v>501</v>
      </c>
      <c r="C90" s="200">
        <f t="shared" si="8"/>
        <v>96</v>
      </c>
      <c r="D90" s="61">
        <v>120</v>
      </c>
      <c r="I90" s="62" t="s">
        <v>391</v>
      </c>
      <c r="J90" s="62" t="s">
        <v>391</v>
      </c>
      <c r="K90" s="62" t="s">
        <v>391</v>
      </c>
    </row>
    <row r="91" spans="1:13" ht="17.25">
      <c r="A91" s="63" t="s">
        <v>304</v>
      </c>
      <c r="B91" s="64" t="s">
        <v>502</v>
      </c>
      <c r="C91" s="200">
        <f t="shared" si="8"/>
        <v>37.6</v>
      </c>
      <c r="D91" s="61">
        <v>47</v>
      </c>
      <c r="I91" s="62" t="s">
        <v>503</v>
      </c>
      <c r="J91" s="62" t="s">
        <v>503</v>
      </c>
      <c r="K91" s="62" t="s">
        <v>503</v>
      </c>
    </row>
    <row r="92" spans="1:13">
      <c r="A92" s="215" t="s">
        <v>1146</v>
      </c>
      <c r="B92" s="216" t="s">
        <v>1147</v>
      </c>
      <c r="C92" s="217">
        <f t="shared" si="8"/>
        <v>117.60000000000001</v>
      </c>
      <c r="D92" s="217">
        <v>147</v>
      </c>
      <c r="I92" s="62" t="s">
        <v>391</v>
      </c>
      <c r="J92" s="62" t="s">
        <v>391</v>
      </c>
      <c r="K92" s="62" t="s">
        <v>391</v>
      </c>
    </row>
    <row r="93" spans="1:13">
      <c r="A93" s="258" t="s">
        <v>504</v>
      </c>
      <c r="B93" s="258"/>
      <c r="C93" s="59" t="s">
        <v>377</v>
      </c>
      <c r="D93" s="59" t="s">
        <v>380</v>
      </c>
      <c r="E93" s="59" t="s">
        <v>381</v>
      </c>
      <c r="F93" s="59" t="s">
        <v>382</v>
      </c>
      <c r="G93" s="59" t="s">
        <v>1138</v>
      </c>
      <c r="H93" s="59" t="s">
        <v>383</v>
      </c>
      <c r="I93" s="59" t="s">
        <v>384</v>
      </c>
      <c r="J93" s="59" t="s">
        <v>385</v>
      </c>
      <c r="K93" s="59" t="s">
        <v>386</v>
      </c>
      <c r="L93" s="59" t="s">
        <v>387</v>
      </c>
      <c r="M93" s="59" t="s">
        <v>388</v>
      </c>
    </row>
    <row r="94" spans="1:13">
      <c r="A94" s="214">
        <v>5010012011</v>
      </c>
      <c r="B94" s="211" t="s">
        <v>505</v>
      </c>
      <c r="C94" s="212">
        <v>72</v>
      </c>
      <c r="D94" s="212">
        <v>90</v>
      </c>
      <c r="E94" s="196"/>
      <c r="F94" s="196"/>
      <c r="G94" s="196"/>
      <c r="H94" s="196"/>
      <c r="I94" s="196"/>
      <c r="J94" s="196"/>
      <c r="K94" s="196"/>
      <c r="L94" s="197" t="s">
        <v>391</v>
      </c>
      <c r="M94" s="197" t="s">
        <v>391</v>
      </c>
    </row>
    <row r="95" spans="1:13">
      <c r="A95" s="99">
        <v>5010012020</v>
      </c>
      <c r="B95" s="60" t="s">
        <v>506</v>
      </c>
      <c r="C95" s="61">
        <f>D95*0.8</f>
        <v>68</v>
      </c>
      <c r="D95" s="61">
        <v>85</v>
      </c>
      <c r="I95" s="62" t="s">
        <v>391</v>
      </c>
      <c r="J95" s="62" t="s">
        <v>391</v>
      </c>
      <c r="K95" s="62" t="s">
        <v>391</v>
      </c>
      <c r="L95" s="62" t="s">
        <v>391</v>
      </c>
      <c r="M95" s="62" t="s">
        <v>391</v>
      </c>
    </row>
    <row r="96" spans="1:13">
      <c r="A96" s="99">
        <v>5010012021</v>
      </c>
      <c r="B96" s="60" t="s">
        <v>507</v>
      </c>
      <c r="C96" s="61">
        <f t="shared" ref="C96:C97" si="9">D96*0.8</f>
        <v>83.2</v>
      </c>
      <c r="D96" s="61">
        <v>104</v>
      </c>
      <c r="I96" s="62" t="s">
        <v>391</v>
      </c>
      <c r="J96" s="62" t="s">
        <v>391</v>
      </c>
      <c r="K96" s="62" t="s">
        <v>391</v>
      </c>
      <c r="L96" s="62" t="s">
        <v>391</v>
      </c>
      <c r="M96" s="62" t="s">
        <v>391</v>
      </c>
    </row>
    <row r="97" spans="1:13">
      <c r="A97" s="202">
        <v>5010012037</v>
      </c>
      <c r="B97" s="199" t="s">
        <v>508</v>
      </c>
      <c r="C97" s="61">
        <f t="shared" si="9"/>
        <v>64</v>
      </c>
      <c r="D97" s="200">
        <v>80</v>
      </c>
      <c r="E97" s="196"/>
      <c r="F97" s="196"/>
      <c r="G97" s="196"/>
      <c r="H97" s="196"/>
      <c r="I97" s="196"/>
      <c r="J97" s="196"/>
      <c r="K97" s="196"/>
      <c r="L97" s="201" t="s">
        <v>391</v>
      </c>
      <c r="M97" s="201" t="s">
        <v>391</v>
      </c>
    </row>
    <row r="98" spans="1:13">
      <c r="A98" s="214">
        <v>5010012070</v>
      </c>
      <c r="B98" s="211" t="s">
        <v>509</v>
      </c>
      <c r="C98" s="212">
        <v>176</v>
      </c>
      <c r="D98" s="212">
        <v>220</v>
      </c>
      <c r="E98" s="196"/>
      <c r="F98" s="196"/>
      <c r="G98" s="196"/>
      <c r="H98" s="196"/>
      <c r="I98" s="196"/>
      <c r="J98" s="196"/>
      <c r="K98" s="196"/>
      <c r="L98" s="197" t="s">
        <v>391</v>
      </c>
      <c r="M98" s="197" t="s">
        <v>391</v>
      </c>
    </row>
    <row r="99" spans="1:13">
      <c r="A99" t="s">
        <v>510</v>
      </c>
      <c r="B99" s="60" t="s">
        <v>511</v>
      </c>
      <c r="C99" s="61">
        <f>D99*0.8</f>
        <v>84</v>
      </c>
      <c r="D99" s="61">
        <v>105</v>
      </c>
      <c r="I99" s="62" t="s">
        <v>391</v>
      </c>
      <c r="J99" s="62" t="s">
        <v>391</v>
      </c>
      <c r="K99" s="62" t="s">
        <v>391</v>
      </c>
    </row>
    <row r="100" spans="1:13">
      <c r="A100" t="s">
        <v>512</v>
      </c>
      <c r="B100" s="60" t="s">
        <v>513</v>
      </c>
      <c r="C100" s="61">
        <f t="shared" ref="C100:C101" si="10">D100*0.8</f>
        <v>92</v>
      </c>
      <c r="D100" s="61">
        <v>115</v>
      </c>
      <c r="I100" s="62" t="s">
        <v>391</v>
      </c>
      <c r="J100" s="62" t="s">
        <v>391</v>
      </c>
      <c r="K100" s="62" t="s">
        <v>391</v>
      </c>
      <c r="L100" s="62" t="s">
        <v>391</v>
      </c>
      <c r="M100" s="62" t="s">
        <v>391</v>
      </c>
    </row>
    <row r="101" spans="1:13">
      <c r="A101" t="s">
        <v>514</v>
      </c>
      <c r="B101" s="60" t="s">
        <v>515</v>
      </c>
      <c r="C101" s="61">
        <f t="shared" si="10"/>
        <v>25.960000000000004</v>
      </c>
      <c r="D101" s="61">
        <v>32.450000000000003</v>
      </c>
      <c r="I101" s="62" t="s">
        <v>391</v>
      </c>
      <c r="J101" s="62" t="s">
        <v>391</v>
      </c>
      <c r="K101" s="62" t="s">
        <v>391</v>
      </c>
    </row>
    <row r="102" spans="1:13">
      <c r="A102" s="258" t="s">
        <v>516</v>
      </c>
      <c r="B102" s="258"/>
      <c r="C102" s="59" t="s">
        <v>377</v>
      </c>
      <c r="D102" s="59" t="s">
        <v>380</v>
      </c>
      <c r="E102" s="59" t="s">
        <v>381</v>
      </c>
      <c r="F102" s="59" t="s">
        <v>382</v>
      </c>
      <c r="G102" s="59" t="s">
        <v>1138</v>
      </c>
      <c r="H102" s="59" t="s">
        <v>383</v>
      </c>
      <c r="I102" s="59" t="s">
        <v>384</v>
      </c>
      <c r="J102" s="59" t="s">
        <v>385</v>
      </c>
      <c r="K102" s="59" t="s">
        <v>386</v>
      </c>
      <c r="L102" s="59" t="s">
        <v>387</v>
      </c>
      <c r="M102" s="59" t="s">
        <v>388</v>
      </c>
    </row>
    <row r="103" spans="1:13">
      <c r="A103" t="s">
        <v>517</v>
      </c>
      <c r="B103" s="60" t="s">
        <v>518</v>
      </c>
      <c r="C103" s="61">
        <f>D103*0.8</f>
        <v>120</v>
      </c>
      <c r="D103" s="61">
        <v>150</v>
      </c>
      <c r="I103" s="62" t="s">
        <v>391</v>
      </c>
      <c r="J103" s="62" t="s">
        <v>391</v>
      </c>
      <c r="K103" s="62" t="s">
        <v>391</v>
      </c>
      <c r="L103" s="62" t="s">
        <v>391</v>
      </c>
    </row>
    <row r="104" spans="1:13">
      <c r="A104" t="s">
        <v>519</v>
      </c>
      <c r="B104" s="60" t="s">
        <v>520</v>
      </c>
      <c r="C104" s="61">
        <f t="shared" ref="C104:C105" si="11">D104*0.8</f>
        <v>112</v>
      </c>
      <c r="D104" s="61">
        <v>140</v>
      </c>
      <c r="I104" s="62" t="s">
        <v>391</v>
      </c>
      <c r="J104" s="62" t="s">
        <v>391</v>
      </c>
      <c r="K104" s="62" t="s">
        <v>391</v>
      </c>
    </row>
    <row r="105" spans="1:13">
      <c r="A105" s="99">
        <v>8361125006</v>
      </c>
      <c r="B105" s="60" t="s">
        <v>521</v>
      </c>
      <c r="C105" s="61">
        <f t="shared" si="11"/>
        <v>420</v>
      </c>
      <c r="D105" s="61">
        <v>525</v>
      </c>
      <c r="I105" s="62" t="s">
        <v>391</v>
      </c>
    </row>
    <row r="106" spans="1:13">
      <c r="A106" s="258" t="s">
        <v>522</v>
      </c>
      <c r="B106" s="258"/>
      <c r="C106" s="59" t="s">
        <v>377</v>
      </c>
      <c r="D106" s="59" t="s">
        <v>380</v>
      </c>
      <c r="E106" s="59" t="s">
        <v>381</v>
      </c>
      <c r="F106" s="59" t="s">
        <v>382</v>
      </c>
      <c r="G106" s="59" t="s">
        <v>1138</v>
      </c>
      <c r="H106" s="59" t="s">
        <v>383</v>
      </c>
      <c r="I106" s="59" t="s">
        <v>384</v>
      </c>
      <c r="J106" s="59" t="s">
        <v>385</v>
      </c>
      <c r="K106" s="59" t="s">
        <v>386</v>
      </c>
      <c r="L106" s="59" t="s">
        <v>387</v>
      </c>
      <c r="M106" s="59" t="s">
        <v>388</v>
      </c>
    </row>
    <row r="107" spans="1:13">
      <c r="A107">
        <v>5084600609</v>
      </c>
      <c r="B107" s="60" t="s">
        <v>523</v>
      </c>
      <c r="C107" s="61">
        <f>D107*0.8</f>
        <v>60</v>
      </c>
      <c r="D107" s="61">
        <v>75</v>
      </c>
      <c r="H107" s="62" t="s">
        <v>391</v>
      </c>
    </row>
    <row r="108" spans="1:13">
      <c r="A108">
        <v>5084600610</v>
      </c>
      <c r="B108" s="60" t="s">
        <v>524</v>
      </c>
      <c r="C108" s="61">
        <f t="shared" ref="C108:C128" si="12">D108*0.8</f>
        <v>56</v>
      </c>
      <c r="D108" s="61">
        <v>70</v>
      </c>
      <c r="H108" s="62" t="s">
        <v>391</v>
      </c>
    </row>
    <row r="109" spans="1:13">
      <c r="A109">
        <v>5084600611</v>
      </c>
      <c r="B109" s="60" t="s">
        <v>525</v>
      </c>
      <c r="C109" s="61">
        <f t="shared" si="12"/>
        <v>60</v>
      </c>
      <c r="D109" s="61">
        <v>75</v>
      </c>
      <c r="H109" s="62" t="s">
        <v>391</v>
      </c>
    </row>
    <row r="110" spans="1:13">
      <c r="A110">
        <v>5084600612</v>
      </c>
      <c r="B110" s="60" t="s">
        <v>526</v>
      </c>
      <c r="C110" s="61">
        <f t="shared" si="12"/>
        <v>60</v>
      </c>
      <c r="D110" s="61">
        <v>75</v>
      </c>
      <c r="H110" s="62" t="s">
        <v>391</v>
      </c>
    </row>
    <row r="111" spans="1:13">
      <c r="A111">
        <v>5084600652</v>
      </c>
      <c r="B111" s="60" t="s">
        <v>527</v>
      </c>
      <c r="C111" s="61">
        <f t="shared" si="12"/>
        <v>56</v>
      </c>
      <c r="D111" s="61">
        <v>70</v>
      </c>
      <c r="H111" s="62" t="s">
        <v>391</v>
      </c>
    </row>
    <row r="112" spans="1:13">
      <c r="A112">
        <v>5084600655</v>
      </c>
      <c r="B112" s="60" t="s">
        <v>528</v>
      </c>
      <c r="C112" s="61">
        <f t="shared" si="12"/>
        <v>48</v>
      </c>
      <c r="D112" s="61">
        <v>60</v>
      </c>
      <c r="H112" s="62" t="s">
        <v>391</v>
      </c>
    </row>
    <row r="113" spans="1:7">
      <c r="A113" t="s">
        <v>86</v>
      </c>
      <c r="B113" s="60" t="s">
        <v>529</v>
      </c>
      <c r="C113" s="61">
        <f t="shared" si="12"/>
        <v>39.840000000000003</v>
      </c>
      <c r="D113" s="61">
        <v>49.8</v>
      </c>
      <c r="F113" s="62" t="s">
        <v>391</v>
      </c>
    </row>
    <row r="114" spans="1:7">
      <c r="A114" t="s">
        <v>103</v>
      </c>
      <c r="B114" s="60" t="s">
        <v>530</v>
      </c>
      <c r="C114" s="61">
        <f t="shared" si="12"/>
        <v>23.76</v>
      </c>
      <c r="D114" s="61">
        <v>29.7</v>
      </c>
      <c r="F114" s="62" t="s">
        <v>391</v>
      </c>
    </row>
    <row r="115" spans="1:7">
      <c r="A115" t="s">
        <v>531</v>
      </c>
      <c r="B115" s="60" t="s">
        <v>532</v>
      </c>
      <c r="C115" s="61">
        <f t="shared" si="12"/>
        <v>60</v>
      </c>
      <c r="D115" s="61">
        <v>75</v>
      </c>
      <c r="E115" s="62" t="s">
        <v>391</v>
      </c>
    </row>
    <row r="116" spans="1:7">
      <c r="A116" t="s">
        <v>533</v>
      </c>
      <c r="B116" s="60" t="s">
        <v>534</v>
      </c>
      <c r="C116" s="61">
        <f t="shared" si="12"/>
        <v>60</v>
      </c>
      <c r="D116" s="61">
        <v>75</v>
      </c>
      <c r="E116" s="62" t="s">
        <v>391</v>
      </c>
    </row>
    <row r="117" spans="1:7">
      <c r="A117" t="s">
        <v>535</v>
      </c>
      <c r="B117" s="60" t="s">
        <v>536</v>
      </c>
      <c r="C117" s="61">
        <f t="shared" si="12"/>
        <v>56</v>
      </c>
      <c r="D117" s="61">
        <v>70</v>
      </c>
      <c r="E117" s="62" t="s">
        <v>391</v>
      </c>
    </row>
    <row r="118" spans="1:7">
      <c r="A118" s="215" t="s">
        <v>1084</v>
      </c>
      <c r="B118" s="216" t="s">
        <v>1148</v>
      </c>
      <c r="C118" s="217">
        <f t="shared" si="12"/>
        <v>60</v>
      </c>
      <c r="D118" s="217">
        <v>75</v>
      </c>
      <c r="G118" s="62" t="s">
        <v>391</v>
      </c>
    </row>
    <row r="119" spans="1:7">
      <c r="A119" s="215" t="s">
        <v>1092</v>
      </c>
      <c r="B119" s="216" t="s">
        <v>1149</v>
      </c>
      <c r="C119" s="217">
        <f t="shared" si="12"/>
        <v>60</v>
      </c>
      <c r="D119" s="217">
        <v>75</v>
      </c>
      <c r="G119" s="62" t="s">
        <v>391</v>
      </c>
    </row>
    <row r="120" spans="1:7">
      <c r="A120" s="215" t="s">
        <v>1150</v>
      </c>
      <c r="B120" s="216" t="s">
        <v>1151</v>
      </c>
      <c r="C120" s="217">
        <f t="shared" si="12"/>
        <v>60</v>
      </c>
      <c r="D120" s="217">
        <v>75</v>
      </c>
      <c r="G120" s="62" t="s">
        <v>391</v>
      </c>
    </row>
    <row r="121" spans="1:7">
      <c r="A121" s="215" t="s">
        <v>1090</v>
      </c>
      <c r="B121" s="216" t="s">
        <v>1152</v>
      </c>
      <c r="C121" s="217">
        <f t="shared" si="12"/>
        <v>60</v>
      </c>
      <c r="D121" s="217">
        <v>75</v>
      </c>
      <c r="G121" s="62" t="s">
        <v>391</v>
      </c>
    </row>
    <row r="122" spans="1:7">
      <c r="A122" s="215" t="s">
        <v>1094</v>
      </c>
      <c r="B122" s="216" t="s">
        <v>1153</v>
      </c>
      <c r="C122" s="217">
        <f t="shared" si="12"/>
        <v>60</v>
      </c>
      <c r="D122" s="217">
        <v>75</v>
      </c>
      <c r="G122" s="62" t="s">
        <v>391</v>
      </c>
    </row>
    <row r="123" spans="1:7">
      <c r="A123" t="s">
        <v>537</v>
      </c>
      <c r="B123" s="60" t="s">
        <v>538</v>
      </c>
      <c r="C123" s="61">
        <f t="shared" si="12"/>
        <v>60</v>
      </c>
      <c r="D123" s="61">
        <v>75</v>
      </c>
      <c r="E123" s="62" t="s">
        <v>391</v>
      </c>
    </row>
    <row r="124" spans="1:7">
      <c r="A124" t="s">
        <v>261</v>
      </c>
      <c r="B124" s="60" t="s">
        <v>539</v>
      </c>
      <c r="C124" s="61">
        <f t="shared" si="12"/>
        <v>60</v>
      </c>
      <c r="D124" s="61">
        <v>75</v>
      </c>
      <c r="E124" s="62" t="s">
        <v>391</v>
      </c>
    </row>
    <row r="125" spans="1:7">
      <c r="A125" t="s">
        <v>540</v>
      </c>
      <c r="B125" s="60" t="s">
        <v>541</v>
      </c>
      <c r="C125" s="61">
        <f t="shared" si="12"/>
        <v>60</v>
      </c>
      <c r="D125" s="61">
        <v>75</v>
      </c>
      <c r="E125" s="62" t="s">
        <v>391</v>
      </c>
    </row>
    <row r="126" spans="1:7">
      <c r="A126" t="s">
        <v>268</v>
      </c>
      <c r="B126" s="60" t="s">
        <v>542</v>
      </c>
      <c r="C126" s="61">
        <f t="shared" si="12"/>
        <v>60</v>
      </c>
      <c r="D126" s="61">
        <v>75</v>
      </c>
      <c r="E126" s="62" t="s">
        <v>391</v>
      </c>
    </row>
    <row r="127" spans="1:7">
      <c r="A127" t="s">
        <v>543</v>
      </c>
      <c r="B127" s="60" t="s">
        <v>544</v>
      </c>
      <c r="C127" s="61">
        <f t="shared" si="12"/>
        <v>56</v>
      </c>
      <c r="D127" s="61">
        <v>70</v>
      </c>
      <c r="E127" s="62" t="s">
        <v>391</v>
      </c>
    </row>
    <row r="128" spans="1:7">
      <c r="A128" t="s">
        <v>263</v>
      </c>
      <c r="B128" s="60" t="s">
        <v>545</v>
      </c>
      <c r="C128" s="61">
        <f t="shared" si="12"/>
        <v>56</v>
      </c>
      <c r="D128" s="61">
        <v>70</v>
      </c>
      <c r="E128" s="62" t="s">
        <v>391</v>
      </c>
    </row>
    <row r="129" spans="1:13">
      <c r="A129" s="258" t="s">
        <v>546</v>
      </c>
      <c r="B129" s="258"/>
      <c r="C129" s="59" t="s">
        <v>377</v>
      </c>
      <c r="D129" s="59" t="s">
        <v>380</v>
      </c>
      <c r="E129" s="59" t="s">
        <v>381</v>
      </c>
      <c r="F129" s="59" t="s">
        <v>382</v>
      </c>
      <c r="G129" s="59" t="s">
        <v>1138</v>
      </c>
      <c r="H129" s="59" t="s">
        <v>383</v>
      </c>
      <c r="I129" s="59" t="s">
        <v>384</v>
      </c>
      <c r="J129" s="59" t="s">
        <v>385</v>
      </c>
      <c r="K129" s="59" t="s">
        <v>386</v>
      </c>
      <c r="L129" s="59" t="s">
        <v>387</v>
      </c>
      <c r="M129" s="59" t="s">
        <v>388</v>
      </c>
    </row>
    <row r="130" spans="1:13">
      <c r="A130" s="99">
        <v>5084600100</v>
      </c>
      <c r="B130" s="60" t="s">
        <v>547</v>
      </c>
      <c r="C130" s="61">
        <f>D130*0.8</f>
        <v>56</v>
      </c>
      <c r="D130" s="61">
        <v>70</v>
      </c>
      <c r="E130" s="62" t="s">
        <v>391</v>
      </c>
      <c r="G130" s="62" t="s">
        <v>391</v>
      </c>
      <c r="H130" s="62" t="s">
        <v>391</v>
      </c>
    </row>
    <row r="131" spans="1:13">
      <c r="A131" s="2" t="s">
        <v>548</v>
      </c>
      <c r="B131" s="60" t="s">
        <v>549</v>
      </c>
      <c r="C131" s="61">
        <f t="shared" ref="C131:C143" si="13">D131*0.8</f>
        <v>9.6000000000000014</v>
      </c>
      <c r="D131" s="61">
        <v>12</v>
      </c>
      <c r="H131" s="62" t="s">
        <v>391</v>
      </c>
    </row>
    <row r="132" spans="1:13">
      <c r="A132" s="218" t="s">
        <v>550</v>
      </c>
      <c r="B132" s="60" t="s">
        <v>551</v>
      </c>
      <c r="C132" s="61">
        <f t="shared" si="13"/>
        <v>40</v>
      </c>
      <c r="D132" s="61">
        <v>50</v>
      </c>
      <c r="H132" s="62" t="s">
        <v>391</v>
      </c>
    </row>
    <row r="133" spans="1:13">
      <c r="A133" t="s">
        <v>82</v>
      </c>
      <c r="B133" s="60" t="s">
        <v>552</v>
      </c>
      <c r="C133" s="61">
        <f t="shared" si="13"/>
        <v>23.76</v>
      </c>
      <c r="D133" s="61">
        <v>29.7</v>
      </c>
      <c r="F133" s="62" t="s">
        <v>391</v>
      </c>
    </row>
    <row r="134" spans="1:13">
      <c r="A134" t="s">
        <v>84</v>
      </c>
      <c r="B134" s="60" t="s">
        <v>553</v>
      </c>
      <c r="C134" s="61">
        <f t="shared" si="13"/>
        <v>33.200000000000003</v>
      </c>
      <c r="D134" s="61">
        <v>41.5</v>
      </c>
      <c r="F134" s="62" t="s">
        <v>391</v>
      </c>
    </row>
    <row r="135" spans="1:13">
      <c r="A135" t="s">
        <v>83</v>
      </c>
      <c r="B135" s="60" t="s">
        <v>554</v>
      </c>
      <c r="C135" s="61">
        <f t="shared" si="13"/>
        <v>19.840000000000003</v>
      </c>
      <c r="D135" s="61">
        <v>24.8</v>
      </c>
      <c r="F135" s="62" t="s">
        <v>391</v>
      </c>
    </row>
    <row r="136" spans="1:13">
      <c r="A136" t="s">
        <v>555</v>
      </c>
      <c r="B136" s="60" t="s">
        <v>556</v>
      </c>
      <c r="C136" s="61">
        <f t="shared" si="13"/>
        <v>9.6000000000000014</v>
      </c>
      <c r="D136" s="61">
        <v>12</v>
      </c>
      <c r="E136" s="62" t="s">
        <v>391</v>
      </c>
    </row>
    <row r="137" spans="1:13">
      <c r="A137" t="s">
        <v>557</v>
      </c>
      <c r="B137" s="60" t="s">
        <v>558</v>
      </c>
      <c r="C137" s="61">
        <f t="shared" si="13"/>
        <v>9.6000000000000014</v>
      </c>
      <c r="D137" s="61">
        <v>12</v>
      </c>
      <c r="E137" s="62" t="s">
        <v>391</v>
      </c>
      <c r="F137" s="62" t="s">
        <v>391</v>
      </c>
    </row>
    <row r="138" spans="1:13">
      <c r="A138" t="s">
        <v>267</v>
      </c>
      <c r="B138" s="60" t="s">
        <v>559</v>
      </c>
      <c r="C138" s="61">
        <f t="shared" si="13"/>
        <v>20</v>
      </c>
      <c r="D138" s="61">
        <v>25</v>
      </c>
      <c r="E138" s="62" t="s">
        <v>391</v>
      </c>
      <c r="G138" s="62" t="s">
        <v>391</v>
      </c>
    </row>
    <row r="139" spans="1:13">
      <c r="A139" t="s">
        <v>271</v>
      </c>
      <c r="B139" s="60" t="s">
        <v>560</v>
      </c>
      <c r="C139" s="61">
        <f t="shared" si="13"/>
        <v>20</v>
      </c>
      <c r="D139" s="61">
        <v>25</v>
      </c>
      <c r="E139" s="62" t="s">
        <v>391</v>
      </c>
      <c r="G139" s="62" t="s">
        <v>391</v>
      </c>
    </row>
    <row r="140" spans="1:13">
      <c r="A140" t="s">
        <v>269</v>
      </c>
      <c r="B140" s="60" t="s">
        <v>561</v>
      </c>
      <c r="C140" s="61">
        <f t="shared" si="13"/>
        <v>20</v>
      </c>
      <c r="D140" s="61">
        <v>25</v>
      </c>
      <c r="E140" s="62" t="s">
        <v>391</v>
      </c>
      <c r="G140" s="62" t="s">
        <v>391</v>
      </c>
    </row>
    <row r="141" spans="1:13">
      <c r="A141" t="s">
        <v>562</v>
      </c>
      <c r="B141" s="60" t="s">
        <v>563</v>
      </c>
      <c r="C141" s="61">
        <f t="shared" si="13"/>
        <v>20</v>
      </c>
      <c r="D141" s="61">
        <v>25</v>
      </c>
      <c r="E141" s="62" t="s">
        <v>391</v>
      </c>
      <c r="G141" s="62" t="s">
        <v>391</v>
      </c>
    </row>
    <row r="142" spans="1:13">
      <c r="A142" t="s">
        <v>564</v>
      </c>
      <c r="B142" s="60" t="s">
        <v>565</v>
      </c>
      <c r="C142" s="61">
        <f t="shared" si="13"/>
        <v>80</v>
      </c>
      <c r="D142" s="61">
        <v>100</v>
      </c>
      <c r="E142" s="62" t="s">
        <v>391</v>
      </c>
      <c r="F142" s="62" t="s">
        <v>391</v>
      </c>
      <c r="H142" s="62" t="s">
        <v>391</v>
      </c>
    </row>
    <row r="143" spans="1:13">
      <c r="A143" t="s">
        <v>566</v>
      </c>
      <c r="B143" s="60" t="s">
        <v>567</v>
      </c>
      <c r="C143" s="61">
        <f t="shared" si="13"/>
        <v>9.6000000000000014</v>
      </c>
      <c r="D143" s="61">
        <v>12</v>
      </c>
      <c r="H143" s="62" t="s">
        <v>391</v>
      </c>
    </row>
    <row r="144" spans="1:13">
      <c r="A144" s="258" t="s">
        <v>568</v>
      </c>
      <c r="B144" s="258"/>
      <c r="C144" s="59" t="s">
        <v>377</v>
      </c>
      <c r="D144" s="59" t="s">
        <v>380</v>
      </c>
      <c r="E144" s="59" t="s">
        <v>381</v>
      </c>
      <c r="F144" s="59" t="s">
        <v>382</v>
      </c>
      <c r="G144" s="59" t="s">
        <v>1138</v>
      </c>
      <c r="H144" s="59" t="s">
        <v>383</v>
      </c>
      <c r="I144" s="59" t="s">
        <v>384</v>
      </c>
      <c r="J144" s="59" t="s">
        <v>385</v>
      </c>
      <c r="K144" s="59" t="s">
        <v>386</v>
      </c>
      <c r="L144" s="59" t="s">
        <v>387</v>
      </c>
      <c r="M144" s="59" t="s">
        <v>388</v>
      </c>
    </row>
    <row r="145" spans="1:13">
      <c r="A145" t="s">
        <v>569</v>
      </c>
      <c r="B145" s="60" t="s">
        <v>570</v>
      </c>
      <c r="C145" s="61">
        <f>D145*0.8</f>
        <v>16</v>
      </c>
      <c r="D145" s="61">
        <v>20</v>
      </c>
      <c r="E145" s="62" t="s">
        <v>391</v>
      </c>
      <c r="F145" s="62" t="s">
        <v>391</v>
      </c>
      <c r="G145" s="62" t="s">
        <v>391</v>
      </c>
      <c r="H145" s="62" t="s">
        <v>391</v>
      </c>
    </row>
    <row r="146" spans="1:13">
      <c r="A146" t="s">
        <v>571</v>
      </c>
      <c r="B146" s="60" t="s">
        <v>572</v>
      </c>
      <c r="C146" s="61">
        <f>D146*0.8</f>
        <v>60</v>
      </c>
      <c r="D146" s="61">
        <v>75</v>
      </c>
      <c r="E146" s="62" t="s">
        <v>391</v>
      </c>
      <c r="F146" s="62" t="s">
        <v>391</v>
      </c>
      <c r="G146" s="62" t="s">
        <v>391</v>
      </c>
      <c r="H146" s="62" t="s">
        <v>391</v>
      </c>
    </row>
    <row r="147" spans="1:13">
      <c r="A147" s="258" t="s">
        <v>573</v>
      </c>
      <c r="B147" s="258"/>
      <c r="C147" s="59" t="s">
        <v>377</v>
      </c>
      <c r="D147" s="59" t="s">
        <v>380</v>
      </c>
      <c r="E147" s="59" t="s">
        <v>381</v>
      </c>
      <c r="F147" s="59" t="s">
        <v>382</v>
      </c>
      <c r="G147" s="59" t="s">
        <v>1138</v>
      </c>
      <c r="H147" s="59" t="s">
        <v>383</v>
      </c>
      <c r="I147" s="59" t="s">
        <v>384</v>
      </c>
      <c r="J147" s="59" t="s">
        <v>385</v>
      </c>
      <c r="K147" s="59" t="s">
        <v>386</v>
      </c>
      <c r="L147" s="59" t="s">
        <v>387</v>
      </c>
      <c r="M147" s="59" t="s">
        <v>388</v>
      </c>
    </row>
    <row r="148" spans="1:13">
      <c r="A148" t="s">
        <v>574</v>
      </c>
      <c r="B148" s="60" t="s">
        <v>575</v>
      </c>
      <c r="C148" s="61">
        <f>D148*0.8</f>
        <v>12</v>
      </c>
      <c r="D148" s="61">
        <v>15</v>
      </c>
      <c r="H148" s="62" t="s">
        <v>391</v>
      </c>
    </row>
    <row r="149" spans="1:13">
      <c r="A149" t="s">
        <v>80</v>
      </c>
      <c r="B149" s="60" t="s">
        <v>576</v>
      </c>
      <c r="C149" s="61">
        <f>D149*0.8</f>
        <v>12.56</v>
      </c>
      <c r="D149" s="61">
        <v>15.7</v>
      </c>
      <c r="E149" s="62" t="s">
        <v>391</v>
      </c>
      <c r="F149" s="62" t="s">
        <v>391</v>
      </c>
      <c r="G149" s="62" t="s">
        <v>391</v>
      </c>
    </row>
    <row r="150" spans="1:13">
      <c r="A150" s="258" t="s">
        <v>577</v>
      </c>
      <c r="B150" s="258"/>
      <c r="C150" s="59" t="s">
        <v>377</v>
      </c>
      <c r="D150" s="59" t="s">
        <v>380</v>
      </c>
      <c r="E150" s="59" t="s">
        <v>381</v>
      </c>
      <c r="F150" s="59" t="s">
        <v>382</v>
      </c>
      <c r="G150" s="59" t="s">
        <v>1138</v>
      </c>
      <c r="H150" s="59" t="s">
        <v>383</v>
      </c>
      <c r="I150" s="59" t="s">
        <v>384</v>
      </c>
      <c r="J150" s="59" t="s">
        <v>385</v>
      </c>
      <c r="K150" s="59" t="s">
        <v>386</v>
      </c>
      <c r="L150" s="59" t="s">
        <v>387</v>
      </c>
      <c r="M150" s="59" t="s">
        <v>388</v>
      </c>
    </row>
    <row r="151" spans="1:13">
      <c r="A151" s="99">
        <v>5875700471</v>
      </c>
      <c r="B151" s="60" t="s">
        <v>578</v>
      </c>
      <c r="C151" s="61">
        <f>D151*0.8</f>
        <v>136</v>
      </c>
      <c r="D151" s="61">
        <v>170</v>
      </c>
      <c r="H151" s="62" t="s">
        <v>391</v>
      </c>
    </row>
    <row r="152" spans="1:13">
      <c r="A152" t="s">
        <v>579</v>
      </c>
      <c r="B152" s="60" t="s">
        <v>580</v>
      </c>
      <c r="C152" s="61">
        <f t="shared" ref="C152:C159" si="14">D152*0.8</f>
        <v>164</v>
      </c>
      <c r="D152" s="61">
        <v>205</v>
      </c>
      <c r="H152" s="62" t="s">
        <v>391</v>
      </c>
    </row>
    <row r="153" spans="1:13">
      <c r="A153" t="s">
        <v>1139</v>
      </c>
      <c r="B153" s="60" t="s">
        <v>581</v>
      </c>
      <c r="C153" s="61">
        <f t="shared" si="14"/>
        <v>106.08</v>
      </c>
      <c r="D153" s="61">
        <v>132.6</v>
      </c>
      <c r="E153" s="62" t="s">
        <v>391</v>
      </c>
      <c r="F153" s="62" t="s">
        <v>391</v>
      </c>
      <c r="G153" s="62" t="s">
        <v>391</v>
      </c>
    </row>
    <row r="154" spans="1:13">
      <c r="A154" t="s">
        <v>69</v>
      </c>
      <c r="B154" s="60" t="s">
        <v>582</v>
      </c>
      <c r="C154" s="61">
        <f t="shared" si="14"/>
        <v>125.2</v>
      </c>
      <c r="D154" s="61">
        <v>156.5</v>
      </c>
      <c r="E154" s="62" t="s">
        <v>391</v>
      </c>
      <c r="F154" s="62" t="s">
        <v>391</v>
      </c>
      <c r="G154" s="62" t="s">
        <v>391</v>
      </c>
    </row>
    <row r="155" spans="1:13">
      <c r="A155" t="s">
        <v>71</v>
      </c>
      <c r="B155" s="60" t="s">
        <v>583</v>
      </c>
      <c r="C155" s="61">
        <f t="shared" si="14"/>
        <v>162</v>
      </c>
      <c r="D155" s="61">
        <v>202.5</v>
      </c>
      <c r="E155" s="62" t="s">
        <v>391</v>
      </c>
      <c r="F155" s="62" t="s">
        <v>391</v>
      </c>
      <c r="G155" s="62" t="s">
        <v>391</v>
      </c>
    </row>
    <row r="156" spans="1:13">
      <c r="A156" t="s">
        <v>258</v>
      </c>
      <c r="B156" s="60" t="s">
        <v>584</v>
      </c>
      <c r="C156" s="61">
        <f t="shared" si="14"/>
        <v>188.48000000000002</v>
      </c>
      <c r="D156" s="61">
        <v>235.6</v>
      </c>
      <c r="E156" s="62" t="s">
        <v>391</v>
      </c>
      <c r="F156" s="62" t="s">
        <v>391</v>
      </c>
      <c r="G156" s="62" t="s">
        <v>391</v>
      </c>
    </row>
    <row r="157" spans="1:13">
      <c r="A157" t="s">
        <v>257</v>
      </c>
      <c r="B157" s="60" t="s">
        <v>585</v>
      </c>
      <c r="C157" s="61">
        <f t="shared" si="14"/>
        <v>271.04000000000002</v>
      </c>
      <c r="D157" s="61">
        <v>338.8</v>
      </c>
      <c r="E157" s="62" t="s">
        <v>391</v>
      </c>
      <c r="F157" s="62" t="s">
        <v>391</v>
      </c>
      <c r="G157" s="62" t="s">
        <v>391</v>
      </c>
    </row>
    <row r="158" spans="1:13" ht="30">
      <c r="A158" t="s">
        <v>1070</v>
      </c>
      <c r="B158" s="60" t="s">
        <v>1143</v>
      </c>
      <c r="C158" s="61">
        <f t="shared" si="14"/>
        <v>271.04000000000002</v>
      </c>
      <c r="D158" s="61">
        <v>338.8</v>
      </c>
      <c r="E158" s="62" t="s">
        <v>391</v>
      </c>
      <c r="F158" s="62" t="s">
        <v>391</v>
      </c>
      <c r="G158" s="62" t="s">
        <v>391</v>
      </c>
    </row>
    <row r="159" spans="1:13">
      <c r="A159" t="s">
        <v>586</v>
      </c>
      <c r="B159" s="60" t="s">
        <v>587</v>
      </c>
      <c r="C159" s="61">
        <f t="shared" si="14"/>
        <v>129.6</v>
      </c>
      <c r="D159" s="61">
        <v>162</v>
      </c>
      <c r="E159" s="62" t="s">
        <v>391</v>
      </c>
      <c r="F159" s="62" t="s">
        <v>391</v>
      </c>
      <c r="G159" s="62" t="s">
        <v>391</v>
      </c>
    </row>
    <row r="160" spans="1:13">
      <c r="A160" s="258" t="s">
        <v>588</v>
      </c>
      <c r="B160" s="258"/>
      <c r="C160" s="59" t="s">
        <v>377</v>
      </c>
      <c r="D160" s="59" t="s">
        <v>380</v>
      </c>
      <c r="E160" s="59" t="s">
        <v>381</v>
      </c>
      <c r="F160" s="59" t="s">
        <v>382</v>
      </c>
      <c r="G160" s="59" t="s">
        <v>1138</v>
      </c>
      <c r="H160" s="59" t="s">
        <v>383</v>
      </c>
      <c r="I160" s="59" t="s">
        <v>384</v>
      </c>
      <c r="J160" s="59" t="s">
        <v>385</v>
      </c>
      <c r="K160" s="59" t="s">
        <v>386</v>
      </c>
      <c r="L160" s="59" t="s">
        <v>387</v>
      </c>
      <c r="M160" s="59" t="s">
        <v>388</v>
      </c>
    </row>
    <row r="161" spans="1:13">
      <c r="A161">
        <v>5630600237</v>
      </c>
      <c r="B161" s="60" t="s">
        <v>589</v>
      </c>
      <c r="C161" s="61">
        <f>D161*0.8</f>
        <v>120</v>
      </c>
      <c r="D161" s="61">
        <v>150</v>
      </c>
      <c r="H161" s="62" t="s">
        <v>391</v>
      </c>
    </row>
    <row r="162" spans="1:13">
      <c r="A162" s="210">
        <v>5630600361</v>
      </c>
      <c r="B162" s="211" t="s">
        <v>590</v>
      </c>
      <c r="C162" s="212">
        <v>520</v>
      </c>
      <c r="D162" s="212">
        <v>650</v>
      </c>
      <c r="E162" s="196"/>
      <c r="F162" s="196"/>
      <c r="G162" s="196"/>
      <c r="H162" s="197" t="s">
        <v>391</v>
      </c>
      <c r="I162" s="196"/>
      <c r="J162" s="196"/>
      <c r="K162" s="196"/>
      <c r="L162" s="196"/>
      <c r="M162" s="196"/>
    </row>
    <row r="163" spans="1:13">
      <c r="A163">
        <v>5630600365</v>
      </c>
      <c r="B163" s="60" t="s">
        <v>591</v>
      </c>
      <c r="C163" s="61">
        <f>D163*0.8</f>
        <v>520</v>
      </c>
      <c r="D163" s="61">
        <v>650</v>
      </c>
      <c r="H163" s="62" t="s">
        <v>391</v>
      </c>
    </row>
    <row r="164" spans="1:13">
      <c r="A164" t="s">
        <v>592</v>
      </c>
      <c r="B164" s="60" t="s">
        <v>593</v>
      </c>
      <c r="C164" s="61">
        <f t="shared" ref="C164:C172" si="15">D164*0.8</f>
        <v>320</v>
      </c>
      <c r="D164" s="61">
        <v>400</v>
      </c>
      <c r="H164" s="62" t="s">
        <v>391</v>
      </c>
    </row>
    <row r="165" spans="1:13">
      <c r="A165" t="s">
        <v>594</v>
      </c>
      <c r="B165" s="60" t="s">
        <v>595</v>
      </c>
      <c r="C165" s="61">
        <f t="shared" si="15"/>
        <v>54</v>
      </c>
      <c r="D165" s="61">
        <v>67.5</v>
      </c>
      <c r="E165" s="62" t="s">
        <v>391</v>
      </c>
      <c r="F165" s="62" t="s">
        <v>391</v>
      </c>
      <c r="G165" s="62" t="s">
        <v>391</v>
      </c>
    </row>
    <row r="166" spans="1:13">
      <c r="A166" t="s">
        <v>74</v>
      </c>
      <c r="B166" s="60" t="s">
        <v>596</v>
      </c>
      <c r="C166" s="61">
        <f t="shared" si="15"/>
        <v>72.160000000000011</v>
      </c>
      <c r="D166" s="61">
        <v>90.2</v>
      </c>
      <c r="E166" s="62" t="s">
        <v>391</v>
      </c>
      <c r="F166" s="62" t="s">
        <v>391</v>
      </c>
      <c r="G166" s="62" t="s">
        <v>391</v>
      </c>
    </row>
    <row r="167" spans="1:13">
      <c r="A167" t="s">
        <v>250</v>
      </c>
      <c r="B167" s="60" t="s">
        <v>597</v>
      </c>
      <c r="C167" s="61">
        <f t="shared" si="15"/>
        <v>658.40000000000009</v>
      </c>
      <c r="D167" s="61">
        <v>823</v>
      </c>
      <c r="E167" s="62" t="s">
        <v>391</v>
      </c>
      <c r="F167" s="62" t="s">
        <v>391</v>
      </c>
      <c r="G167" s="62" t="s">
        <v>391</v>
      </c>
    </row>
    <row r="168" spans="1:13">
      <c r="A168" t="s">
        <v>73</v>
      </c>
      <c r="B168" s="60" t="s">
        <v>598</v>
      </c>
      <c r="C168" s="61">
        <f t="shared" si="15"/>
        <v>114.96</v>
      </c>
      <c r="D168" s="61">
        <v>143.69999999999999</v>
      </c>
      <c r="E168" s="62" t="s">
        <v>391</v>
      </c>
      <c r="F168" s="62" t="s">
        <v>391</v>
      </c>
      <c r="G168" s="62" t="s">
        <v>391</v>
      </c>
    </row>
    <row r="169" spans="1:13">
      <c r="A169" t="s">
        <v>77</v>
      </c>
      <c r="B169" s="60" t="s">
        <v>599</v>
      </c>
      <c r="C169" s="61">
        <f t="shared" si="15"/>
        <v>142.96</v>
      </c>
      <c r="D169" s="61">
        <v>178.7</v>
      </c>
      <c r="E169" s="62" t="s">
        <v>391</v>
      </c>
      <c r="F169" s="62" t="s">
        <v>391</v>
      </c>
      <c r="G169" s="62" t="s">
        <v>391</v>
      </c>
    </row>
    <row r="170" spans="1:13">
      <c r="A170" t="s">
        <v>600</v>
      </c>
      <c r="B170" s="60" t="s">
        <v>601</v>
      </c>
      <c r="C170" s="61">
        <f t="shared" si="15"/>
        <v>6.4</v>
      </c>
      <c r="D170" s="61">
        <v>8</v>
      </c>
      <c r="E170" s="62" t="s">
        <v>391</v>
      </c>
      <c r="F170" s="62" t="s">
        <v>391</v>
      </c>
      <c r="G170" s="62" t="s">
        <v>391</v>
      </c>
    </row>
    <row r="171" spans="1:13">
      <c r="A171" t="s">
        <v>305</v>
      </c>
      <c r="B171" s="60" t="s">
        <v>602</v>
      </c>
      <c r="C171" s="61">
        <f t="shared" si="15"/>
        <v>271.04000000000002</v>
      </c>
      <c r="D171" s="61">
        <v>338.8</v>
      </c>
      <c r="E171" s="62" t="s">
        <v>391</v>
      </c>
      <c r="F171" s="62" t="s">
        <v>391</v>
      </c>
      <c r="G171" s="62" t="s">
        <v>391</v>
      </c>
    </row>
    <row r="172" spans="1:13">
      <c r="A172" t="s">
        <v>603</v>
      </c>
      <c r="B172" s="60" t="s">
        <v>604</v>
      </c>
      <c r="C172" s="61">
        <f t="shared" si="15"/>
        <v>20</v>
      </c>
      <c r="D172" s="61">
        <v>25</v>
      </c>
    </row>
    <row r="173" spans="1:13">
      <c r="A173" s="258" t="s">
        <v>605</v>
      </c>
      <c r="B173" s="258"/>
      <c r="C173" s="59" t="s">
        <v>377</v>
      </c>
      <c r="D173" s="59" t="s">
        <v>380</v>
      </c>
      <c r="E173" s="59" t="s">
        <v>381</v>
      </c>
      <c r="F173" s="59" t="s">
        <v>382</v>
      </c>
      <c r="G173" s="59" t="s">
        <v>1138</v>
      </c>
      <c r="H173" s="59" t="s">
        <v>383</v>
      </c>
      <c r="I173" s="59" t="s">
        <v>384</v>
      </c>
      <c r="J173" s="59" t="s">
        <v>385</v>
      </c>
      <c r="K173" s="59" t="s">
        <v>386</v>
      </c>
      <c r="L173" s="59" t="s">
        <v>387</v>
      </c>
      <c r="M173" s="59" t="s">
        <v>388</v>
      </c>
    </row>
    <row r="174" spans="1:13">
      <c r="A174" s="99">
        <v>2515000007</v>
      </c>
      <c r="B174" s="60" t="s">
        <v>606</v>
      </c>
      <c r="C174" s="61">
        <f>D174*0.8</f>
        <v>320</v>
      </c>
      <c r="D174" s="61">
        <v>400</v>
      </c>
      <c r="L174" s="62" t="s">
        <v>391</v>
      </c>
      <c r="M174" s="62" t="s">
        <v>391</v>
      </c>
    </row>
    <row r="175" spans="1:13">
      <c r="A175" s="99">
        <v>5975357792</v>
      </c>
      <c r="B175" s="60" t="s">
        <v>607</v>
      </c>
      <c r="C175" s="61">
        <f t="shared" ref="C175:C191" si="16">D175*0.8</f>
        <v>32</v>
      </c>
      <c r="D175" s="61">
        <v>40</v>
      </c>
      <c r="H175" s="62" t="s">
        <v>391</v>
      </c>
    </row>
    <row r="176" spans="1:13">
      <c r="A176" t="s">
        <v>608</v>
      </c>
      <c r="B176" s="60" t="s">
        <v>609</v>
      </c>
      <c r="C176" s="61">
        <f t="shared" si="16"/>
        <v>136</v>
      </c>
      <c r="D176" s="61">
        <v>170</v>
      </c>
      <c r="J176" s="62" t="s">
        <v>391</v>
      </c>
      <c r="K176" s="62" t="s">
        <v>391</v>
      </c>
    </row>
    <row r="177" spans="1:13" ht="17.25">
      <c r="A177" s="65" t="s">
        <v>610</v>
      </c>
      <c r="B177" s="64" t="s">
        <v>611</v>
      </c>
      <c r="C177" s="61">
        <f t="shared" si="16"/>
        <v>68</v>
      </c>
      <c r="D177" s="61">
        <v>85</v>
      </c>
      <c r="I177" s="62" t="s">
        <v>612</v>
      </c>
      <c r="J177" s="62" t="s">
        <v>612</v>
      </c>
      <c r="K177" s="62" t="s">
        <v>612</v>
      </c>
      <c r="L177" s="62" t="s">
        <v>612</v>
      </c>
      <c r="M177" s="62" t="s">
        <v>612</v>
      </c>
    </row>
    <row r="178" spans="1:13" ht="17.25">
      <c r="A178" t="s">
        <v>613</v>
      </c>
      <c r="B178" s="64" t="s">
        <v>614</v>
      </c>
      <c r="C178" s="61">
        <f t="shared" si="16"/>
        <v>9.6000000000000014</v>
      </c>
      <c r="D178" s="61">
        <v>12</v>
      </c>
      <c r="I178" s="62" t="s">
        <v>612</v>
      </c>
      <c r="J178" s="62" t="s">
        <v>612</v>
      </c>
      <c r="K178" s="62" t="s">
        <v>612</v>
      </c>
      <c r="L178" s="62" t="s">
        <v>612</v>
      </c>
      <c r="M178" s="62" t="s">
        <v>612</v>
      </c>
    </row>
    <row r="179" spans="1:13">
      <c r="A179" t="s">
        <v>232</v>
      </c>
      <c r="B179" s="60" t="s">
        <v>615</v>
      </c>
      <c r="C179" s="61">
        <f t="shared" si="16"/>
        <v>132</v>
      </c>
      <c r="D179" s="61">
        <v>165</v>
      </c>
      <c r="I179" s="62" t="s">
        <v>391</v>
      </c>
    </row>
    <row r="180" spans="1:13">
      <c r="A180" t="s">
        <v>241</v>
      </c>
      <c r="B180" s="60" t="s">
        <v>616</v>
      </c>
      <c r="C180" s="61">
        <f t="shared" si="16"/>
        <v>291.60000000000002</v>
      </c>
      <c r="D180" s="61">
        <v>364.5</v>
      </c>
      <c r="I180" s="62" t="s">
        <v>391</v>
      </c>
    </row>
    <row r="181" spans="1:13">
      <c r="A181" t="s">
        <v>348</v>
      </c>
      <c r="B181" s="60" t="s">
        <v>617</v>
      </c>
      <c r="C181" s="61">
        <f t="shared" si="16"/>
        <v>896</v>
      </c>
      <c r="D181" s="61">
        <v>1120</v>
      </c>
    </row>
    <row r="182" spans="1:13">
      <c r="A182" s="215" t="s">
        <v>817</v>
      </c>
      <c r="B182" s="216" t="s">
        <v>1154</v>
      </c>
      <c r="C182" s="217">
        <f t="shared" si="16"/>
        <v>167.92000000000002</v>
      </c>
      <c r="D182" s="217">
        <v>209.9</v>
      </c>
      <c r="I182" s="62" t="s">
        <v>391</v>
      </c>
      <c r="K182" s="62" t="s">
        <v>391</v>
      </c>
    </row>
    <row r="183" spans="1:13">
      <c r="A183" t="s">
        <v>251</v>
      </c>
      <c r="B183" s="60" t="s">
        <v>618</v>
      </c>
      <c r="C183" s="61">
        <f t="shared" si="16"/>
        <v>63.360000000000007</v>
      </c>
      <c r="D183" s="61">
        <v>79.2</v>
      </c>
    </row>
    <row r="184" spans="1:13">
      <c r="A184" s="215" t="s">
        <v>195</v>
      </c>
      <c r="B184" s="216" t="s">
        <v>1155</v>
      </c>
      <c r="C184" s="217">
        <f t="shared" si="16"/>
        <v>40.56</v>
      </c>
      <c r="D184" s="217">
        <v>50.7</v>
      </c>
      <c r="I184" s="62" t="s">
        <v>391</v>
      </c>
    </row>
    <row r="185" spans="1:13">
      <c r="A185" t="s">
        <v>354</v>
      </c>
      <c r="B185" s="60" t="s">
        <v>619</v>
      </c>
      <c r="C185" s="61">
        <f t="shared" si="16"/>
        <v>165.04000000000002</v>
      </c>
      <c r="D185" s="61">
        <v>206.3</v>
      </c>
      <c r="I185" s="62" t="s">
        <v>391</v>
      </c>
      <c r="J185" s="62" t="s">
        <v>391</v>
      </c>
    </row>
    <row r="186" spans="1:13">
      <c r="A186" t="s">
        <v>111</v>
      </c>
      <c r="B186" s="60" t="s">
        <v>620</v>
      </c>
      <c r="C186" s="61">
        <f t="shared" si="16"/>
        <v>156</v>
      </c>
      <c r="D186" s="61">
        <v>195</v>
      </c>
      <c r="I186" s="62" t="s">
        <v>391</v>
      </c>
      <c r="J186" s="62" t="s">
        <v>391</v>
      </c>
      <c r="K186" s="62" t="s">
        <v>391</v>
      </c>
    </row>
    <row r="187" spans="1:13">
      <c r="A187" t="s">
        <v>196</v>
      </c>
      <c r="B187" s="60" t="s">
        <v>621</v>
      </c>
      <c r="C187" s="61">
        <f t="shared" si="16"/>
        <v>210.4</v>
      </c>
      <c r="D187" s="61">
        <v>263</v>
      </c>
      <c r="I187" s="62" t="s">
        <v>391</v>
      </c>
      <c r="K187" s="62" t="s">
        <v>391</v>
      </c>
    </row>
    <row r="188" spans="1:13">
      <c r="A188" t="s">
        <v>622</v>
      </c>
      <c r="B188" s="60" t="s">
        <v>623</v>
      </c>
      <c r="C188" s="61">
        <f t="shared" si="16"/>
        <v>428.8</v>
      </c>
      <c r="D188" s="61">
        <v>536</v>
      </c>
      <c r="L188" s="62" t="s">
        <v>391</v>
      </c>
    </row>
    <row r="189" spans="1:13">
      <c r="A189" t="s">
        <v>624</v>
      </c>
      <c r="B189" s="60" t="s">
        <v>625</v>
      </c>
      <c r="C189" s="61">
        <f t="shared" si="16"/>
        <v>2000</v>
      </c>
      <c r="D189" s="61">
        <v>2500</v>
      </c>
    </row>
    <row r="190" spans="1:13">
      <c r="A190" t="s">
        <v>626</v>
      </c>
      <c r="B190" s="60" t="s">
        <v>627</v>
      </c>
      <c r="C190" s="61">
        <f t="shared" si="16"/>
        <v>600</v>
      </c>
      <c r="D190" s="61">
        <v>750</v>
      </c>
    </row>
    <row r="191" spans="1:13">
      <c r="A191" t="s">
        <v>628</v>
      </c>
      <c r="B191" s="60" t="s">
        <v>629</v>
      </c>
      <c r="C191" s="61">
        <f t="shared" si="16"/>
        <v>68</v>
      </c>
      <c r="D191" s="61">
        <v>85</v>
      </c>
      <c r="I191" s="62" t="s">
        <v>391</v>
      </c>
      <c r="J191" s="62" t="s">
        <v>391</v>
      </c>
      <c r="K191" s="62" t="s">
        <v>391</v>
      </c>
      <c r="L191" s="62" t="s">
        <v>391</v>
      </c>
    </row>
    <row r="192" spans="1:13">
      <c r="A192" s="258" t="s">
        <v>630</v>
      </c>
      <c r="B192" s="258"/>
      <c r="C192" s="59" t="s">
        <v>377</v>
      </c>
      <c r="D192" s="59" t="s">
        <v>380</v>
      </c>
      <c r="E192" s="59" t="s">
        <v>381</v>
      </c>
      <c r="F192" s="59" t="s">
        <v>382</v>
      </c>
      <c r="G192" s="59" t="s">
        <v>1138</v>
      </c>
      <c r="H192" s="59" t="s">
        <v>383</v>
      </c>
      <c r="I192" s="59" t="s">
        <v>384</v>
      </c>
      <c r="J192" s="59" t="s">
        <v>385</v>
      </c>
      <c r="K192" s="59" t="s">
        <v>386</v>
      </c>
      <c r="L192" s="59" t="s">
        <v>387</v>
      </c>
      <c r="M192" s="59" t="s">
        <v>388</v>
      </c>
    </row>
    <row r="193" spans="1:13">
      <c r="A193" t="s">
        <v>631</v>
      </c>
      <c r="B193" s="60" t="s">
        <v>632</v>
      </c>
      <c r="C193" s="61">
        <f>D193*0.8</f>
        <v>200</v>
      </c>
      <c r="D193" s="61">
        <v>250</v>
      </c>
      <c r="E193" s="62" t="s">
        <v>391</v>
      </c>
      <c r="F193" s="62" t="s">
        <v>391</v>
      </c>
      <c r="G193" s="62" t="s">
        <v>391</v>
      </c>
    </row>
    <row r="194" spans="1:13">
      <c r="A194" s="258" t="s">
        <v>633</v>
      </c>
      <c r="B194" s="258"/>
      <c r="C194" s="59" t="s">
        <v>377</v>
      </c>
      <c r="D194" s="59" t="s">
        <v>380</v>
      </c>
      <c r="E194" s="59" t="s">
        <v>381</v>
      </c>
      <c r="F194" s="59" t="s">
        <v>382</v>
      </c>
      <c r="G194" s="59" t="s">
        <v>1138</v>
      </c>
      <c r="H194" s="59" t="s">
        <v>383</v>
      </c>
      <c r="I194" s="59" t="s">
        <v>384</v>
      </c>
      <c r="J194" s="59" t="s">
        <v>385</v>
      </c>
      <c r="K194" s="59" t="s">
        <v>386</v>
      </c>
      <c r="L194" s="59" t="s">
        <v>387</v>
      </c>
      <c r="M194" s="59" t="s">
        <v>388</v>
      </c>
    </row>
    <row r="195" spans="1:13">
      <c r="A195" t="s">
        <v>634</v>
      </c>
      <c r="B195" s="60" t="s">
        <v>635</v>
      </c>
      <c r="C195" s="61">
        <f>D195*0.8</f>
        <v>304</v>
      </c>
      <c r="D195" s="61">
        <v>380</v>
      </c>
      <c r="E195" s="62" t="s">
        <v>391</v>
      </c>
      <c r="F195" s="62" t="s">
        <v>391</v>
      </c>
      <c r="G195" s="62" t="s">
        <v>391</v>
      </c>
      <c r="H195" s="62" t="s">
        <v>391</v>
      </c>
      <c r="I195" s="62" t="s">
        <v>391</v>
      </c>
      <c r="J195" s="62" t="s">
        <v>391</v>
      </c>
      <c r="K195" s="62" t="s">
        <v>391</v>
      </c>
      <c r="L195" s="62" t="s">
        <v>391</v>
      </c>
      <c r="M195" s="62" t="s">
        <v>391</v>
      </c>
    </row>
    <row r="196" spans="1:13">
      <c r="A196" t="s">
        <v>636</v>
      </c>
      <c r="B196" s="60" t="s">
        <v>637</v>
      </c>
      <c r="C196" s="61">
        <f t="shared" ref="C196:C208" si="17">D196*0.8</f>
        <v>436</v>
      </c>
      <c r="D196" s="61">
        <v>545</v>
      </c>
      <c r="E196" s="62" t="s">
        <v>391</v>
      </c>
      <c r="F196" s="62" t="s">
        <v>391</v>
      </c>
      <c r="G196" s="62" t="s">
        <v>391</v>
      </c>
      <c r="H196" s="62" t="s">
        <v>391</v>
      </c>
      <c r="I196" s="62" t="s">
        <v>391</v>
      </c>
      <c r="J196" s="62" t="s">
        <v>391</v>
      </c>
      <c r="K196" s="62" t="s">
        <v>391</v>
      </c>
      <c r="L196" s="62" t="s">
        <v>391</v>
      </c>
      <c r="M196" s="62" t="s">
        <v>391</v>
      </c>
    </row>
    <row r="197" spans="1:13">
      <c r="A197" t="s">
        <v>638</v>
      </c>
      <c r="B197" s="60" t="s">
        <v>639</v>
      </c>
      <c r="C197" s="61">
        <f t="shared" si="17"/>
        <v>348</v>
      </c>
      <c r="D197" s="61">
        <v>435</v>
      </c>
      <c r="E197" s="62" t="s">
        <v>391</v>
      </c>
      <c r="F197" s="62" t="s">
        <v>391</v>
      </c>
      <c r="G197" s="62" t="s">
        <v>391</v>
      </c>
      <c r="H197" s="62" t="s">
        <v>391</v>
      </c>
      <c r="I197" s="62" t="s">
        <v>391</v>
      </c>
      <c r="J197" s="62" t="s">
        <v>391</v>
      </c>
      <c r="K197" s="62" t="s">
        <v>391</v>
      </c>
      <c r="L197" s="62" t="s">
        <v>391</v>
      </c>
      <c r="M197" s="62" t="s">
        <v>391</v>
      </c>
    </row>
    <row r="198" spans="1:13">
      <c r="A198" t="s">
        <v>640</v>
      </c>
      <c r="B198" s="60" t="s">
        <v>641</v>
      </c>
      <c r="C198" s="61">
        <f t="shared" si="17"/>
        <v>216</v>
      </c>
      <c r="D198" s="61">
        <v>270</v>
      </c>
      <c r="E198" s="62" t="s">
        <v>391</v>
      </c>
      <c r="F198" s="62" t="s">
        <v>391</v>
      </c>
      <c r="G198" s="62" t="s">
        <v>391</v>
      </c>
      <c r="H198" s="62" t="s">
        <v>391</v>
      </c>
      <c r="I198" s="62" t="s">
        <v>391</v>
      </c>
      <c r="J198" s="62" t="s">
        <v>391</v>
      </c>
      <c r="K198" s="62" t="s">
        <v>391</v>
      </c>
      <c r="L198" s="62" t="s">
        <v>391</v>
      </c>
      <c r="M198" s="62" t="s">
        <v>391</v>
      </c>
    </row>
    <row r="199" spans="1:13">
      <c r="A199" t="s">
        <v>642</v>
      </c>
      <c r="B199" s="60" t="s">
        <v>643</v>
      </c>
      <c r="C199" s="61">
        <f t="shared" si="17"/>
        <v>152</v>
      </c>
      <c r="D199" s="61">
        <v>190</v>
      </c>
      <c r="E199" s="62" t="s">
        <v>391</v>
      </c>
      <c r="F199" s="62" t="s">
        <v>391</v>
      </c>
      <c r="G199" s="62" t="s">
        <v>391</v>
      </c>
      <c r="H199" s="62" t="s">
        <v>391</v>
      </c>
      <c r="I199" s="62" t="s">
        <v>391</v>
      </c>
      <c r="J199" s="62" t="s">
        <v>391</v>
      </c>
      <c r="K199" s="62" t="s">
        <v>391</v>
      </c>
      <c r="L199" s="62" t="s">
        <v>391</v>
      </c>
      <c r="M199" s="62" t="s">
        <v>391</v>
      </c>
    </row>
    <row r="200" spans="1:13">
      <c r="A200" t="s">
        <v>644</v>
      </c>
      <c r="B200" s="60" t="s">
        <v>645</v>
      </c>
      <c r="C200" s="61">
        <f t="shared" si="17"/>
        <v>436</v>
      </c>
      <c r="D200" s="61">
        <v>545</v>
      </c>
      <c r="E200" s="62" t="s">
        <v>391</v>
      </c>
      <c r="F200" s="62" t="s">
        <v>391</v>
      </c>
      <c r="G200" s="62" t="s">
        <v>391</v>
      </c>
      <c r="H200" s="62" t="s">
        <v>391</v>
      </c>
      <c r="I200" s="62" t="s">
        <v>391</v>
      </c>
      <c r="J200" s="62" t="s">
        <v>391</v>
      </c>
      <c r="K200" s="62" t="s">
        <v>391</v>
      </c>
      <c r="L200" s="62" t="s">
        <v>391</v>
      </c>
      <c r="M200" s="62" t="s">
        <v>391</v>
      </c>
    </row>
    <row r="201" spans="1:13">
      <c r="A201" t="s">
        <v>646</v>
      </c>
      <c r="B201" s="60" t="s">
        <v>647</v>
      </c>
      <c r="C201" s="61">
        <f t="shared" si="17"/>
        <v>196</v>
      </c>
      <c r="D201" s="61">
        <v>245</v>
      </c>
      <c r="H201" s="62" t="s">
        <v>391</v>
      </c>
    </row>
    <row r="202" spans="1:13">
      <c r="A202" t="s">
        <v>648</v>
      </c>
      <c r="B202" s="60" t="s">
        <v>649</v>
      </c>
      <c r="C202" s="61">
        <f t="shared" si="17"/>
        <v>740</v>
      </c>
      <c r="D202" s="61">
        <v>925</v>
      </c>
    </row>
    <row r="203" spans="1:13">
      <c r="A203" t="s">
        <v>650</v>
      </c>
      <c r="B203" s="60" t="s">
        <v>651</v>
      </c>
      <c r="C203" s="61">
        <f t="shared" si="17"/>
        <v>6400</v>
      </c>
      <c r="D203" s="61">
        <v>8000</v>
      </c>
      <c r="E203" s="62" t="s">
        <v>391</v>
      </c>
      <c r="F203" s="62" t="s">
        <v>391</v>
      </c>
      <c r="G203" s="62" t="s">
        <v>391</v>
      </c>
      <c r="H203" s="62" t="s">
        <v>391</v>
      </c>
      <c r="I203" s="62" t="s">
        <v>391</v>
      </c>
      <c r="J203" s="62" t="s">
        <v>391</v>
      </c>
      <c r="K203" s="62" t="s">
        <v>391</v>
      </c>
      <c r="L203" s="62" t="s">
        <v>391</v>
      </c>
      <c r="M203" s="62" t="s">
        <v>391</v>
      </c>
    </row>
    <row r="204" spans="1:13">
      <c r="A204" t="s">
        <v>652</v>
      </c>
      <c r="B204" s="60" t="s">
        <v>653</v>
      </c>
      <c r="C204" s="61">
        <f t="shared" si="17"/>
        <v>168</v>
      </c>
      <c r="D204" s="61">
        <v>210</v>
      </c>
      <c r="E204" s="62" t="s">
        <v>391</v>
      </c>
      <c r="F204" s="62" t="s">
        <v>391</v>
      </c>
      <c r="G204" s="62" t="s">
        <v>391</v>
      </c>
    </row>
    <row r="205" spans="1:13">
      <c r="A205" t="s">
        <v>654</v>
      </c>
      <c r="B205" s="60" t="s">
        <v>655</v>
      </c>
      <c r="C205" s="61">
        <f t="shared" si="17"/>
        <v>142.4</v>
      </c>
      <c r="D205" s="61">
        <v>178</v>
      </c>
      <c r="E205" s="62" t="s">
        <v>391</v>
      </c>
      <c r="F205" s="62" t="s">
        <v>391</v>
      </c>
    </row>
    <row r="206" spans="1:13">
      <c r="A206" t="s">
        <v>656</v>
      </c>
      <c r="B206" s="60" t="s">
        <v>657</v>
      </c>
      <c r="C206" s="61">
        <f t="shared" si="17"/>
        <v>142.96</v>
      </c>
      <c r="D206" s="61">
        <v>178.7</v>
      </c>
      <c r="K206" s="62" t="s">
        <v>391</v>
      </c>
    </row>
    <row r="207" spans="1:13">
      <c r="A207" t="s">
        <v>658</v>
      </c>
      <c r="B207" s="60" t="s">
        <v>659</v>
      </c>
      <c r="C207" s="61">
        <f t="shared" si="17"/>
        <v>24</v>
      </c>
      <c r="D207" s="61">
        <v>30</v>
      </c>
      <c r="I207" s="62" t="s">
        <v>391</v>
      </c>
      <c r="J207" s="62" t="s">
        <v>391</v>
      </c>
      <c r="K207" s="62" t="s">
        <v>391</v>
      </c>
      <c r="L207" s="62" t="s">
        <v>391</v>
      </c>
      <c r="M207" s="62" t="s">
        <v>391</v>
      </c>
    </row>
    <row r="208" spans="1:13">
      <c r="A208" t="s">
        <v>660</v>
      </c>
      <c r="B208" s="60" t="s">
        <v>661</v>
      </c>
      <c r="C208" s="61">
        <f t="shared" si="17"/>
        <v>28</v>
      </c>
      <c r="D208" s="61">
        <v>35</v>
      </c>
      <c r="I208" s="62" t="s">
        <v>391</v>
      </c>
      <c r="J208" s="62" t="s">
        <v>391</v>
      </c>
      <c r="K208" s="62" t="s">
        <v>391</v>
      </c>
      <c r="L208" s="62" t="s">
        <v>391</v>
      </c>
    </row>
    <row r="209" spans="1:13">
      <c r="A209" s="258" t="s">
        <v>662</v>
      </c>
      <c r="B209" s="258"/>
      <c r="C209" s="59" t="s">
        <v>377</v>
      </c>
      <c r="D209" s="59" t="s">
        <v>380</v>
      </c>
      <c r="E209" s="59" t="s">
        <v>381</v>
      </c>
      <c r="F209" s="59" t="s">
        <v>382</v>
      </c>
      <c r="G209" s="59" t="s">
        <v>1138</v>
      </c>
      <c r="H209" s="59" t="s">
        <v>383</v>
      </c>
      <c r="I209" s="59" t="s">
        <v>384</v>
      </c>
      <c r="J209" s="59" t="s">
        <v>385</v>
      </c>
      <c r="K209" s="59" t="s">
        <v>386</v>
      </c>
      <c r="L209" s="59" t="s">
        <v>387</v>
      </c>
      <c r="M209" s="59" t="s">
        <v>388</v>
      </c>
    </row>
    <row r="210" spans="1:13">
      <c r="A210" t="s">
        <v>663</v>
      </c>
      <c r="B210" s="60" t="s">
        <v>664</v>
      </c>
      <c r="C210" s="61">
        <f>D210*0.8</f>
        <v>320</v>
      </c>
      <c r="D210" s="61">
        <v>400</v>
      </c>
      <c r="H210" s="62" t="s">
        <v>391</v>
      </c>
    </row>
    <row r="211" spans="1:13">
      <c r="A211" t="s">
        <v>665</v>
      </c>
      <c r="B211" s="60" t="s">
        <v>666</v>
      </c>
      <c r="C211" s="61">
        <f t="shared" ref="C211:C212" si="18">D211*0.8</f>
        <v>320</v>
      </c>
      <c r="D211" s="61">
        <v>400</v>
      </c>
      <c r="J211" s="62" t="s">
        <v>391</v>
      </c>
      <c r="L211" s="62" t="s">
        <v>391</v>
      </c>
    </row>
    <row r="212" spans="1:13">
      <c r="A212" t="s">
        <v>667</v>
      </c>
      <c r="B212" s="60" t="s">
        <v>668</v>
      </c>
      <c r="C212" s="61">
        <f t="shared" si="18"/>
        <v>320</v>
      </c>
      <c r="D212" s="61">
        <v>400</v>
      </c>
      <c r="I212" s="62" t="s">
        <v>391</v>
      </c>
      <c r="K212" s="62" t="s">
        <v>391</v>
      </c>
    </row>
    <row r="213" spans="1:13">
      <c r="A213" s="214">
        <v>23500095005</v>
      </c>
      <c r="B213" s="211" t="s">
        <v>669</v>
      </c>
      <c r="C213" s="212">
        <v>320</v>
      </c>
      <c r="D213" s="212">
        <v>400</v>
      </c>
      <c r="E213" s="197" t="s">
        <v>391</v>
      </c>
      <c r="F213" s="197" t="s">
        <v>391</v>
      </c>
      <c r="H213" s="196"/>
      <c r="I213" s="196"/>
      <c r="J213" s="196"/>
      <c r="K213" s="196"/>
      <c r="L213" s="196"/>
      <c r="M213" s="196"/>
    </row>
    <row r="214" spans="1:13">
      <c r="A214" t="s">
        <v>670</v>
      </c>
      <c r="B214" s="60" t="s">
        <v>671</v>
      </c>
      <c r="C214" s="61">
        <f>D214*0.8</f>
        <v>1920</v>
      </c>
      <c r="D214" s="61">
        <v>2400</v>
      </c>
      <c r="E214" s="62" t="s">
        <v>391</v>
      </c>
      <c r="F214" s="62" t="s">
        <v>391</v>
      </c>
      <c r="H214" s="62" t="s">
        <v>391</v>
      </c>
      <c r="I214" s="62" t="s">
        <v>391</v>
      </c>
      <c r="J214" s="62" t="s">
        <v>391</v>
      </c>
      <c r="K214" s="62" t="s">
        <v>391</v>
      </c>
      <c r="L214" s="62" t="s">
        <v>391</v>
      </c>
      <c r="M214" s="62" t="s">
        <v>391</v>
      </c>
    </row>
    <row r="215" spans="1:13">
      <c r="A215" s="215" t="s">
        <v>1156</v>
      </c>
      <c r="B215" s="216" t="s">
        <v>1157</v>
      </c>
      <c r="C215" s="217">
        <f t="shared" ref="C215:C225" si="19">D215*0.8</f>
        <v>1920</v>
      </c>
      <c r="D215" s="217">
        <v>2400</v>
      </c>
      <c r="E215" s="62" t="s">
        <v>391</v>
      </c>
      <c r="F215" s="62" t="s">
        <v>391</v>
      </c>
      <c r="G215" s="62" t="s">
        <v>391</v>
      </c>
      <c r="H215" s="62" t="s">
        <v>391</v>
      </c>
      <c r="I215" s="62" t="s">
        <v>391</v>
      </c>
      <c r="J215" s="62" t="s">
        <v>391</v>
      </c>
      <c r="K215" s="62" t="s">
        <v>391</v>
      </c>
      <c r="L215" s="62" t="s">
        <v>391</v>
      </c>
      <c r="M215" s="62" t="s">
        <v>391</v>
      </c>
    </row>
    <row r="216" spans="1:13">
      <c r="A216" s="99">
        <v>5855000932</v>
      </c>
      <c r="B216" s="60" t="s">
        <v>672</v>
      </c>
      <c r="C216" s="61">
        <f t="shared" si="19"/>
        <v>240</v>
      </c>
      <c r="D216" s="61">
        <v>300</v>
      </c>
      <c r="H216" s="62" t="s">
        <v>391</v>
      </c>
    </row>
    <row r="217" spans="1:13">
      <c r="A217" s="99">
        <v>5855000938</v>
      </c>
      <c r="B217" s="60" t="s">
        <v>673</v>
      </c>
      <c r="C217" s="61">
        <f t="shared" si="19"/>
        <v>240</v>
      </c>
      <c r="D217" s="61">
        <v>300</v>
      </c>
      <c r="M217" s="62" t="s">
        <v>391</v>
      </c>
    </row>
    <row r="218" spans="1:13">
      <c r="A218" t="s">
        <v>674</v>
      </c>
      <c r="B218" s="60" t="s">
        <v>675</v>
      </c>
      <c r="C218" s="61">
        <f t="shared" si="19"/>
        <v>240</v>
      </c>
      <c r="D218" s="61">
        <v>300</v>
      </c>
      <c r="J218" s="62" t="s">
        <v>391</v>
      </c>
      <c r="L218" s="62" t="s">
        <v>391</v>
      </c>
    </row>
    <row r="219" spans="1:13">
      <c r="A219" s="215" t="s">
        <v>1158</v>
      </c>
      <c r="B219" s="216" t="s">
        <v>1159</v>
      </c>
      <c r="C219" s="217">
        <f t="shared" si="19"/>
        <v>480</v>
      </c>
      <c r="D219" s="217">
        <v>600</v>
      </c>
      <c r="E219" s="62" t="s">
        <v>391</v>
      </c>
      <c r="F219" s="62" t="s">
        <v>391</v>
      </c>
      <c r="G219" s="62" t="s">
        <v>391</v>
      </c>
      <c r="I219" s="62" t="s">
        <v>391</v>
      </c>
      <c r="K219" s="62" t="s">
        <v>391</v>
      </c>
    </row>
    <row r="220" spans="1:13">
      <c r="A220" t="s">
        <v>676</v>
      </c>
      <c r="B220" s="60" t="s">
        <v>677</v>
      </c>
      <c r="C220" s="61">
        <f t="shared" si="19"/>
        <v>252</v>
      </c>
      <c r="D220" s="61">
        <v>315</v>
      </c>
      <c r="I220" s="62" t="s">
        <v>391</v>
      </c>
      <c r="K220" s="62" t="s">
        <v>391</v>
      </c>
    </row>
    <row r="221" spans="1:13">
      <c r="A221" t="s">
        <v>678</v>
      </c>
      <c r="B221" s="60" t="s">
        <v>679</v>
      </c>
      <c r="C221" s="61">
        <f t="shared" si="19"/>
        <v>316.16000000000003</v>
      </c>
      <c r="D221" s="61">
        <v>395.2</v>
      </c>
      <c r="I221" s="62" t="s">
        <v>391</v>
      </c>
      <c r="J221" s="62" t="s">
        <v>391</v>
      </c>
      <c r="K221" s="62" t="s">
        <v>391</v>
      </c>
    </row>
    <row r="222" spans="1:13">
      <c r="A222" t="s">
        <v>680</v>
      </c>
      <c r="B222" s="60" t="s">
        <v>681</v>
      </c>
      <c r="C222" s="61">
        <f t="shared" si="19"/>
        <v>252</v>
      </c>
      <c r="D222" s="61">
        <v>315</v>
      </c>
      <c r="E222" s="62" t="s">
        <v>391</v>
      </c>
      <c r="F222" s="62" t="s">
        <v>391</v>
      </c>
      <c r="G222" s="62" t="s">
        <v>391</v>
      </c>
    </row>
    <row r="223" spans="1:13">
      <c r="A223" t="s">
        <v>682</v>
      </c>
      <c r="B223" s="60" t="s">
        <v>683</v>
      </c>
      <c r="C223" s="61">
        <f t="shared" si="19"/>
        <v>316.16000000000003</v>
      </c>
      <c r="D223" s="61">
        <v>395.2</v>
      </c>
      <c r="E223" s="62" t="s">
        <v>391</v>
      </c>
      <c r="F223" s="62" t="s">
        <v>391</v>
      </c>
      <c r="G223" s="62" t="s">
        <v>391</v>
      </c>
    </row>
    <row r="224" spans="1:13" ht="17.25">
      <c r="A224" t="s">
        <v>306</v>
      </c>
      <c r="B224" s="64" t="s">
        <v>684</v>
      </c>
      <c r="C224" s="61">
        <f t="shared" si="19"/>
        <v>765.84</v>
      </c>
      <c r="D224" s="61">
        <v>957.3</v>
      </c>
      <c r="E224" s="62" t="s">
        <v>391</v>
      </c>
      <c r="F224" s="62" t="s">
        <v>685</v>
      </c>
      <c r="I224" s="62" t="s">
        <v>391</v>
      </c>
      <c r="J224" s="62" t="s">
        <v>391</v>
      </c>
      <c r="K224" s="62" t="s">
        <v>391</v>
      </c>
    </row>
    <row r="225" spans="1:13">
      <c r="A225" t="s">
        <v>686</v>
      </c>
      <c r="B225" s="60" t="s">
        <v>687</v>
      </c>
      <c r="C225" s="61">
        <f t="shared" si="19"/>
        <v>240</v>
      </c>
      <c r="D225" s="61">
        <v>300</v>
      </c>
      <c r="H225" s="62" t="s">
        <v>391</v>
      </c>
    </row>
    <row r="226" spans="1:13">
      <c r="A226" s="258" t="s">
        <v>688</v>
      </c>
      <c r="B226" s="258"/>
      <c r="C226" s="59" t="s">
        <v>377</v>
      </c>
      <c r="D226" s="59" t="s">
        <v>380</v>
      </c>
      <c r="E226" s="59" t="s">
        <v>381</v>
      </c>
      <c r="F226" s="59" t="s">
        <v>382</v>
      </c>
      <c r="G226" s="59" t="s">
        <v>1138</v>
      </c>
      <c r="H226" s="59" t="s">
        <v>383</v>
      </c>
      <c r="I226" s="59" t="s">
        <v>384</v>
      </c>
      <c r="J226" s="59" t="s">
        <v>385</v>
      </c>
      <c r="K226" s="59" t="s">
        <v>386</v>
      </c>
      <c r="L226" s="59" t="s">
        <v>387</v>
      </c>
      <c r="M226" s="59" t="s">
        <v>388</v>
      </c>
    </row>
    <row r="227" spans="1:13">
      <c r="A227" s="99">
        <v>8321000002</v>
      </c>
      <c r="B227" s="60" t="s">
        <v>689</v>
      </c>
      <c r="C227" s="61">
        <f>D227*0.8</f>
        <v>436</v>
      </c>
      <c r="D227" s="61">
        <v>545</v>
      </c>
      <c r="H227" s="62" t="s">
        <v>391</v>
      </c>
      <c r="L227" s="62" t="s">
        <v>391</v>
      </c>
      <c r="M227" s="62" t="s">
        <v>391</v>
      </c>
    </row>
    <row r="228" spans="1:13">
      <c r="A228" t="s">
        <v>690</v>
      </c>
      <c r="B228" s="60" t="s">
        <v>691</v>
      </c>
      <c r="C228" s="61">
        <f t="shared" ref="C228:C247" si="20">D228*0.8</f>
        <v>480</v>
      </c>
      <c r="D228" s="61">
        <v>600</v>
      </c>
      <c r="E228" s="62" t="s">
        <v>391</v>
      </c>
      <c r="F228" s="62" t="s">
        <v>391</v>
      </c>
      <c r="G228" s="62" t="s">
        <v>391</v>
      </c>
      <c r="H228" s="62" t="s">
        <v>391</v>
      </c>
      <c r="I228" s="62" t="s">
        <v>391</v>
      </c>
      <c r="J228" s="62" t="s">
        <v>391</v>
      </c>
      <c r="K228" s="62" t="s">
        <v>391</v>
      </c>
      <c r="L228" s="62" t="s">
        <v>391</v>
      </c>
      <c r="M228" s="62" t="s">
        <v>391</v>
      </c>
    </row>
    <row r="229" spans="1:13">
      <c r="A229" t="s">
        <v>692</v>
      </c>
      <c r="B229" s="60" t="s">
        <v>693</v>
      </c>
      <c r="C229" s="61">
        <f t="shared" si="20"/>
        <v>480</v>
      </c>
      <c r="D229" s="61">
        <v>600</v>
      </c>
      <c r="E229" s="62" t="s">
        <v>391</v>
      </c>
      <c r="F229" s="62" t="s">
        <v>391</v>
      </c>
      <c r="G229" s="62" t="s">
        <v>391</v>
      </c>
      <c r="H229" s="62" t="s">
        <v>391</v>
      </c>
      <c r="I229" s="62" t="s">
        <v>391</v>
      </c>
      <c r="J229" s="62" t="s">
        <v>391</v>
      </c>
      <c r="K229" s="62" t="s">
        <v>391</v>
      </c>
      <c r="L229" s="62" t="s">
        <v>391</v>
      </c>
      <c r="M229" s="62" t="s">
        <v>391</v>
      </c>
    </row>
    <row r="230" spans="1:13">
      <c r="A230" t="s">
        <v>694</v>
      </c>
      <c r="B230" s="60" t="s">
        <v>695</v>
      </c>
      <c r="C230" s="61">
        <f t="shared" si="20"/>
        <v>480</v>
      </c>
      <c r="D230" s="61">
        <v>600</v>
      </c>
      <c r="E230" s="62" t="s">
        <v>391</v>
      </c>
      <c r="F230" s="62" t="s">
        <v>391</v>
      </c>
      <c r="G230" s="62" t="s">
        <v>391</v>
      </c>
      <c r="H230" s="62" t="s">
        <v>391</v>
      </c>
      <c r="I230" s="62" t="s">
        <v>391</v>
      </c>
      <c r="J230" s="62" t="s">
        <v>391</v>
      </c>
      <c r="K230" s="62" t="s">
        <v>391</v>
      </c>
      <c r="L230" s="62" t="s">
        <v>391</v>
      </c>
      <c r="M230" s="62" t="s">
        <v>391</v>
      </c>
    </row>
    <row r="231" spans="1:13">
      <c r="A231" t="s">
        <v>696</v>
      </c>
      <c r="B231" s="60" t="s">
        <v>697</v>
      </c>
      <c r="C231" s="61">
        <f t="shared" si="20"/>
        <v>480</v>
      </c>
      <c r="D231" s="61">
        <v>600</v>
      </c>
      <c r="E231" s="62" t="s">
        <v>391</v>
      </c>
      <c r="F231" s="62" t="s">
        <v>391</v>
      </c>
      <c r="G231" s="62" t="s">
        <v>391</v>
      </c>
      <c r="H231" s="62" t="s">
        <v>391</v>
      </c>
      <c r="I231" s="62" t="s">
        <v>391</v>
      </c>
      <c r="J231" s="62" t="s">
        <v>391</v>
      </c>
      <c r="K231" s="62" t="s">
        <v>391</v>
      </c>
      <c r="L231" s="62" t="s">
        <v>391</v>
      </c>
      <c r="M231" s="62" t="s">
        <v>391</v>
      </c>
    </row>
    <row r="232" spans="1:13">
      <c r="A232" t="s">
        <v>698</v>
      </c>
      <c r="B232" s="60" t="s">
        <v>699</v>
      </c>
      <c r="C232" s="61">
        <f t="shared" si="20"/>
        <v>676</v>
      </c>
      <c r="D232" s="61">
        <v>845</v>
      </c>
    </row>
    <row r="233" spans="1:13" ht="17.25">
      <c r="A233" t="s">
        <v>700</v>
      </c>
      <c r="B233" s="64" t="s">
        <v>701</v>
      </c>
      <c r="C233" s="61">
        <f t="shared" si="20"/>
        <v>436</v>
      </c>
      <c r="D233" s="61">
        <v>545</v>
      </c>
      <c r="E233" s="62" t="s">
        <v>391</v>
      </c>
      <c r="F233" s="62" t="s">
        <v>685</v>
      </c>
      <c r="G233" s="62" t="s">
        <v>685</v>
      </c>
      <c r="H233" s="62" t="s">
        <v>391</v>
      </c>
      <c r="I233" s="62" t="s">
        <v>391</v>
      </c>
      <c r="J233" s="62" t="s">
        <v>391</v>
      </c>
      <c r="K233" s="62" t="s">
        <v>391</v>
      </c>
      <c r="L233" s="62" t="s">
        <v>391</v>
      </c>
      <c r="M233" s="62" t="s">
        <v>391</v>
      </c>
    </row>
    <row r="234" spans="1:13" ht="17.25">
      <c r="A234" t="s">
        <v>702</v>
      </c>
      <c r="B234" s="64" t="s">
        <v>703</v>
      </c>
      <c r="C234" s="61">
        <f t="shared" si="20"/>
        <v>480</v>
      </c>
      <c r="D234" s="61">
        <v>600</v>
      </c>
      <c r="E234" s="62" t="s">
        <v>391</v>
      </c>
      <c r="F234" s="62" t="s">
        <v>685</v>
      </c>
      <c r="G234" s="62" t="s">
        <v>685</v>
      </c>
      <c r="H234" s="62" t="s">
        <v>391</v>
      </c>
      <c r="I234" s="62" t="s">
        <v>391</v>
      </c>
      <c r="J234" s="62" t="s">
        <v>391</v>
      </c>
      <c r="K234" s="62" t="s">
        <v>391</v>
      </c>
      <c r="L234" s="62" t="s">
        <v>391</v>
      </c>
      <c r="M234" s="62" t="s">
        <v>391</v>
      </c>
    </row>
    <row r="235" spans="1:13" ht="17.25">
      <c r="A235" t="s">
        <v>704</v>
      </c>
      <c r="B235" s="64" t="s">
        <v>705</v>
      </c>
      <c r="C235" s="61">
        <f t="shared" si="20"/>
        <v>652</v>
      </c>
      <c r="D235" s="61">
        <v>815</v>
      </c>
      <c r="E235" s="62" t="s">
        <v>391</v>
      </c>
      <c r="F235" s="62" t="s">
        <v>685</v>
      </c>
      <c r="G235" s="62" t="s">
        <v>685</v>
      </c>
      <c r="H235" s="62" t="s">
        <v>391</v>
      </c>
      <c r="I235" s="62" t="s">
        <v>391</v>
      </c>
      <c r="J235" s="62" t="s">
        <v>391</v>
      </c>
      <c r="K235" s="62" t="s">
        <v>391</v>
      </c>
      <c r="L235" s="62" t="s">
        <v>391</v>
      </c>
      <c r="M235" s="62" t="s">
        <v>391</v>
      </c>
    </row>
    <row r="236" spans="1:13">
      <c r="A236" t="s">
        <v>706</v>
      </c>
      <c r="B236" s="60" t="s">
        <v>707</v>
      </c>
      <c r="C236" s="61">
        <f t="shared" si="20"/>
        <v>44</v>
      </c>
      <c r="D236" s="61">
        <v>55</v>
      </c>
      <c r="E236" s="62" t="s">
        <v>391</v>
      </c>
      <c r="F236" s="62" t="s">
        <v>391</v>
      </c>
      <c r="G236" s="62" t="s">
        <v>391</v>
      </c>
      <c r="H236" s="62" t="s">
        <v>391</v>
      </c>
      <c r="I236" s="62" t="s">
        <v>391</v>
      </c>
      <c r="J236" s="62" t="s">
        <v>391</v>
      </c>
      <c r="K236" s="62" t="s">
        <v>391</v>
      </c>
      <c r="L236" s="62" t="s">
        <v>391</v>
      </c>
      <c r="M236" s="62" t="s">
        <v>391</v>
      </c>
    </row>
    <row r="237" spans="1:13">
      <c r="A237" t="s">
        <v>708</v>
      </c>
      <c r="B237" s="60" t="s">
        <v>709</v>
      </c>
      <c r="C237" s="61">
        <f t="shared" si="20"/>
        <v>696</v>
      </c>
      <c r="D237" s="61">
        <v>870</v>
      </c>
      <c r="E237" s="62" t="s">
        <v>391</v>
      </c>
      <c r="F237" s="62" t="s">
        <v>391</v>
      </c>
      <c r="G237" s="62" t="s">
        <v>391</v>
      </c>
      <c r="H237" s="62" t="s">
        <v>391</v>
      </c>
      <c r="I237" s="62" t="s">
        <v>391</v>
      </c>
      <c r="J237" s="62" t="s">
        <v>391</v>
      </c>
      <c r="K237" s="62" t="s">
        <v>391</v>
      </c>
      <c r="L237" s="62" t="s">
        <v>391</v>
      </c>
      <c r="M237" s="62" t="s">
        <v>391</v>
      </c>
    </row>
    <row r="238" spans="1:13">
      <c r="A238" t="s">
        <v>710</v>
      </c>
      <c r="B238" s="60" t="s">
        <v>711</v>
      </c>
      <c r="C238" s="61">
        <f t="shared" si="20"/>
        <v>216</v>
      </c>
      <c r="D238" s="61">
        <v>270</v>
      </c>
      <c r="E238" s="62" t="s">
        <v>391</v>
      </c>
      <c r="F238" s="62" t="s">
        <v>391</v>
      </c>
      <c r="G238" s="62" t="s">
        <v>391</v>
      </c>
      <c r="H238" s="62" t="s">
        <v>391</v>
      </c>
      <c r="I238" s="62" t="s">
        <v>391</v>
      </c>
      <c r="J238" s="62" t="s">
        <v>391</v>
      </c>
      <c r="K238" s="62" t="s">
        <v>391</v>
      </c>
      <c r="L238" s="62" t="s">
        <v>391</v>
      </c>
      <c r="M238" s="62" t="s">
        <v>391</v>
      </c>
    </row>
    <row r="239" spans="1:13" ht="17.25">
      <c r="A239" t="s">
        <v>712</v>
      </c>
      <c r="B239" s="64" t="s">
        <v>713</v>
      </c>
      <c r="C239" s="61">
        <f t="shared" si="20"/>
        <v>172</v>
      </c>
      <c r="D239" s="61">
        <v>215</v>
      </c>
      <c r="I239" s="62" t="s">
        <v>612</v>
      </c>
      <c r="J239" s="62" t="s">
        <v>612</v>
      </c>
      <c r="K239" s="62" t="s">
        <v>612</v>
      </c>
      <c r="L239" s="62" t="s">
        <v>612</v>
      </c>
      <c r="M239" s="62" t="s">
        <v>612</v>
      </c>
    </row>
    <row r="240" spans="1:13">
      <c r="A240" t="s">
        <v>714</v>
      </c>
      <c r="B240" s="60" t="s">
        <v>715</v>
      </c>
      <c r="C240" s="61">
        <f t="shared" si="20"/>
        <v>260</v>
      </c>
      <c r="D240" s="61">
        <v>325</v>
      </c>
      <c r="E240" s="62" t="s">
        <v>391</v>
      </c>
      <c r="F240" s="62" t="s">
        <v>391</v>
      </c>
      <c r="G240" s="62" t="s">
        <v>391</v>
      </c>
      <c r="H240" s="62" t="s">
        <v>391</v>
      </c>
      <c r="I240" s="62" t="s">
        <v>391</v>
      </c>
      <c r="J240" s="62" t="s">
        <v>391</v>
      </c>
      <c r="K240" s="62" t="s">
        <v>391</v>
      </c>
      <c r="L240" s="62" t="s">
        <v>391</v>
      </c>
      <c r="M240" s="62" t="s">
        <v>391</v>
      </c>
    </row>
    <row r="241" spans="1:13">
      <c r="A241" t="s">
        <v>716</v>
      </c>
      <c r="B241" s="60" t="s">
        <v>717</v>
      </c>
      <c r="C241" s="61">
        <f t="shared" si="20"/>
        <v>216</v>
      </c>
      <c r="D241" s="61">
        <v>270</v>
      </c>
      <c r="E241" s="62" t="s">
        <v>391</v>
      </c>
      <c r="F241" s="62" t="s">
        <v>391</v>
      </c>
      <c r="G241" s="62" t="s">
        <v>391</v>
      </c>
      <c r="H241" s="62" t="s">
        <v>391</v>
      </c>
      <c r="I241" s="62" t="s">
        <v>391</v>
      </c>
      <c r="J241" s="62" t="s">
        <v>391</v>
      </c>
      <c r="K241" s="62" t="s">
        <v>391</v>
      </c>
      <c r="L241" s="62" t="s">
        <v>391</v>
      </c>
      <c r="M241" s="62" t="s">
        <v>391</v>
      </c>
    </row>
    <row r="242" spans="1:13">
      <c r="A242" t="s">
        <v>718</v>
      </c>
      <c r="B242" s="60" t="s">
        <v>719</v>
      </c>
      <c r="C242" s="61">
        <f t="shared" si="20"/>
        <v>216</v>
      </c>
      <c r="D242" s="61">
        <v>270</v>
      </c>
      <c r="E242" s="62" t="s">
        <v>391</v>
      </c>
      <c r="F242" s="62" t="s">
        <v>391</v>
      </c>
      <c r="G242" s="62" t="s">
        <v>391</v>
      </c>
      <c r="H242" s="62" t="s">
        <v>391</v>
      </c>
      <c r="I242" s="62" t="s">
        <v>391</v>
      </c>
      <c r="J242" s="62" t="s">
        <v>391</v>
      </c>
      <c r="K242" s="62" t="s">
        <v>391</v>
      </c>
      <c r="L242" s="62" t="s">
        <v>391</v>
      </c>
      <c r="M242" s="62" t="s">
        <v>391</v>
      </c>
    </row>
    <row r="243" spans="1:13" ht="17.25">
      <c r="A243" t="s">
        <v>720</v>
      </c>
      <c r="B243" s="64" t="s">
        <v>721</v>
      </c>
      <c r="C243" s="61">
        <f t="shared" si="20"/>
        <v>172</v>
      </c>
      <c r="D243" s="61">
        <v>215</v>
      </c>
      <c r="E243" s="62" t="s">
        <v>391</v>
      </c>
      <c r="F243" s="62" t="s">
        <v>503</v>
      </c>
      <c r="G243" s="62" t="s">
        <v>503</v>
      </c>
      <c r="H243" s="62" t="s">
        <v>391</v>
      </c>
      <c r="I243" s="62" t="s">
        <v>391</v>
      </c>
      <c r="J243" s="62" t="s">
        <v>391</v>
      </c>
      <c r="K243" s="62" t="s">
        <v>391</v>
      </c>
      <c r="L243" s="62" t="s">
        <v>391</v>
      </c>
      <c r="M243" s="62" t="s">
        <v>391</v>
      </c>
    </row>
    <row r="244" spans="1:13" ht="17.25">
      <c r="A244" t="s">
        <v>722</v>
      </c>
      <c r="B244" s="64" t="s">
        <v>723</v>
      </c>
      <c r="C244" s="61">
        <f t="shared" si="20"/>
        <v>88</v>
      </c>
      <c r="D244" s="61">
        <v>110</v>
      </c>
      <c r="E244" s="62" t="s">
        <v>391</v>
      </c>
      <c r="F244" s="62" t="s">
        <v>685</v>
      </c>
      <c r="G244" s="62" t="s">
        <v>685</v>
      </c>
      <c r="H244" s="62" t="s">
        <v>391</v>
      </c>
      <c r="I244" s="62" t="s">
        <v>391</v>
      </c>
      <c r="J244" s="62" t="s">
        <v>391</v>
      </c>
      <c r="K244" s="62" t="s">
        <v>391</v>
      </c>
      <c r="L244" s="62" t="s">
        <v>391</v>
      </c>
      <c r="M244" s="62" t="s">
        <v>391</v>
      </c>
    </row>
    <row r="245" spans="1:13">
      <c r="A245" t="s">
        <v>724</v>
      </c>
      <c r="B245" s="60" t="s">
        <v>725</v>
      </c>
      <c r="C245" s="61">
        <f t="shared" si="20"/>
        <v>88</v>
      </c>
      <c r="D245" s="61">
        <v>110</v>
      </c>
      <c r="E245" s="62" t="s">
        <v>391</v>
      </c>
      <c r="F245" s="62" t="s">
        <v>391</v>
      </c>
      <c r="G245" s="62" t="s">
        <v>391</v>
      </c>
      <c r="H245" s="62" t="s">
        <v>391</v>
      </c>
      <c r="I245" s="62" t="s">
        <v>391</v>
      </c>
      <c r="J245" s="62" t="s">
        <v>391</v>
      </c>
      <c r="K245" s="62" t="s">
        <v>391</v>
      </c>
      <c r="L245" s="62" t="s">
        <v>391</v>
      </c>
      <c r="M245" s="62" t="s">
        <v>391</v>
      </c>
    </row>
    <row r="246" spans="1:13">
      <c r="A246" t="s">
        <v>726</v>
      </c>
      <c r="B246" s="60" t="s">
        <v>727</v>
      </c>
      <c r="C246" s="61">
        <f t="shared" si="20"/>
        <v>260</v>
      </c>
      <c r="D246" s="61">
        <v>325</v>
      </c>
      <c r="E246" s="62" t="s">
        <v>391</v>
      </c>
      <c r="F246" s="62" t="s">
        <v>391</v>
      </c>
      <c r="G246" s="62" t="s">
        <v>391</v>
      </c>
      <c r="H246" s="62" t="s">
        <v>391</v>
      </c>
      <c r="I246" s="62" t="s">
        <v>391</v>
      </c>
      <c r="J246" s="62" t="s">
        <v>391</v>
      </c>
      <c r="K246" s="62" t="s">
        <v>391</v>
      </c>
      <c r="L246" s="62" t="s">
        <v>391</v>
      </c>
      <c r="M246" s="62" t="s">
        <v>391</v>
      </c>
    </row>
    <row r="247" spans="1:13">
      <c r="A247" t="s">
        <v>728</v>
      </c>
      <c r="B247" s="60" t="s">
        <v>729</v>
      </c>
      <c r="C247" s="61">
        <f t="shared" si="20"/>
        <v>348</v>
      </c>
      <c r="D247" s="61">
        <v>435</v>
      </c>
      <c r="E247" s="62" t="s">
        <v>391</v>
      </c>
      <c r="F247" s="62" t="s">
        <v>391</v>
      </c>
      <c r="G247" s="62" t="s">
        <v>391</v>
      </c>
      <c r="H247" s="62" t="s">
        <v>391</v>
      </c>
      <c r="I247" s="62" t="s">
        <v>391</v>
      </c>
      <c r="J247" s="62" t="s">
        <v>391</v>
      </c>
      <c r="K247" s="62" t="s">
        <v>391</v>
      </c>
      <c r="L247" s="62" t="s">
        <v>391</v>
      </c>
      <c r="M247" s="62" t="s">
        <v>391</v>
      </c>
    </row>
    <row r="248" spans="1:13">
      <c r="A248" t="s">
        <v>730</v>
      </c>
      <c r="B248" s="60" t="s">
        <v>731</v>
      </c>
      <c r="C248" s="61">
        <v>0</v>
      </c>
      <c r="D248" s="61">
        <v>0</v>
      </c>
      <c r="E248" s="62" t="s">
        <v>391</v>
      </c>
      <c r="F248" s="62" t="s">
        <v>391</v>
      </c>
      <c r="G248" s="62" t="s">
        <v>391</v>
      </c>
      <c r="H248" s="62" t="s">
        <v>391</v>
      </c>
      <c r="I248" s="62" t="s">
        <v>391</v>
      </c>
      <c r="J248" s="62" t="s">
        <v>391</v>
      </c>
      <c r="K248" s="62" t="s">
        <v>391</v>
      </c>
      <c r="L248" s="62" t="s">
        <v>391</v>
      </c>
      <c r="M248" s="62" t="s">
        <v>391</v>
      </c>
    </row>
    <row r="249" spans="1:13">
      <c r="A249" t="s">
        <v>732</v>
      </c>
      <c r="B249" s="60" t="s">
        <v>733</v>
      </c>
      <c r="C249" s="61">
        <f>D249*0.8</f>
        <v>260</v>
      </c>
      <c r="D249" s="61">
        <v>325</v>
      </c>
      <c r="E249" s="62" t="s">
        <v>391</v>
      </c>
      <c r="F249" s="62" t="s">
        <v>391</v>
      </c>
      <c r="G249" s="62" t="s">
        <v>391</v>
      </c>
      <c r="H249" s="62" t="s">
        <v>391</v>
      </c>
      <c r="I249" s="62" t="s">
        <v>391</v>
      </c>
      <c r="J249" s="62" t="s">
        <v>391</v>
      </c>
      <c r="K249" s="62" t="s">
        <v>391</v>
      </c>
      <c r="L249" s="62" t="s">
        <v>391</v>
      </c>
      <c r="M249" s="62" t="s">
        <v>391</v>
      </c>
    </row>
    <row r="250" spans="1:13">
      <c r="A250" t="s">
        <v>734</v>
      </c>
      <c r="B250" s="60" t="s">
        <v>735</v>
      </c>
      <c r="C250" s="61">
        <f t="shared" ref="C250:C251" si="21">D250*0.8</f>
        <v>520</v>
      </c>
      <c r="D250" s="61">
        <v>650</v>
      </c>
      <c r="E250" s="62" t="s">
        <v>391</v>
      </c>
      <c r="I250" s="62" t="s">
        <v>391</v>
      </c>
      <c r="J250" s="62" t="s">
        <v>391</v>
      </c>
    </row>
    <row r="251" spans="1:13">
      <c r="A251" s="99">
        <v>8326000013</v>
      </c>
      <c r="B251" s="60" t="s">
        <v>736</v>
      </c>
      <c r="C251" s="61">
        <f t="shared" si="21"/>
        <v>520</v>
      </c>
      <c r="D251" s="61">
        <v>650</v>
      </c>
      <c r="E251" s="62" t="s">
        <v>391</v>
      </c>
      <c r="F251" s="62" t="s">
        <v>391</v>
      </c>
      <c r="G251" s="62" t="s">
        <v>391</v>
      </c>
      <c r="H251" s="62" t="s">
        <v>391</v>
      </c>
      <c r="I251" s="62" t="s">
        <v>391</v>
      </c>
      <c r="J251" s="62" t="s">
        <v>391</v>
      </c>
      <c r="K251" s="62" t="s">
        <v>391</v>
      </c>
      <c r="L251" s="62" t="s">
        <v>391</v>
      </c>
      <c r="M251" s="62" t="s">
        <v>391</v>
      </c>
    </row>
    <row r="252" spans="1:13">
      <c r="A252" t="s">
        <v>737</v>
      </c>
      <c r="B252" s="60" t="s">
        <v>738</v>
      </c>
      <c r="C252" s="61">
        <v>0</v>
      </c>
      <c r="D252" s="61">
        <v>0</v>
      </c>
      <c r="E252" s="62" t="s">
        <v>391</v>
      </c>
      <c r="F252" s="62" t="s">
        <v>391</v>
      </c>
      <c r="G252" s="62" t="s">
        <v>391</v>
      </c>
      <c r="H252" s="62" t="s">
        <v>391</v>
      </c>
      <c r="I252" s="62" t="s">
        <v>391</v>
      </c>
      <c r="J252" s="62" t="s">
        <v>391</v>
      </c>
      <c r="K252" s="62" t="s">
        <v>391</v>
      </c>
      <c r="L252" s="62" t="s">
        <v>391</v>
      </c>
      <c r="M252" s="62" t="s">
        <v>391</v>
      </c>
    </row>
    <row r="253" spans="1:13">
      <c r="A253" t="s">
        <v>739</v>
      </c>
      <c r="B253" s="60" t="s">
        <v>740</v>
      </c>
      <c r="C253" s="61">
        <f>D253*0.8</f>
        <v>96</v>
      </c>
      <c r="D253" s="61">
        <v>120</v>
      </c>
      <c r="E253" s="62" t="s">
        <v>391</v>
      </c>
      <c r="F253" s="62" t="s">
        <v>391</v>
      </c>
      <c r="G253" s="62" t="s">
        <v>391</v>
      </c>
      <c r="H253" s="62" t="s">
        <v>391</v>
      </c>
      <c r="I253" s="62" t="s">
        <v>391</v>
      </c>
      <c r="J253" s="62" t="s">
        <v>391</v>
      </c>
      <c r="K253" s="62" t="s">
        <v>391</v>
      </c>
      <c r="L253" s="62" t="s">
        <v>391</v>
      </c>
      <c r="M253" s="62" t="s">
        <v>391</v>
      </c>
    </row>
    <row r="254" spans="1:13">
      <c r="A254" t="s">
        <v>741</v>
      </c>
      <c r="B254" s="60" t="s">
        <v>742</v>
      </c>
      <c r="C254" s="61">
        <f t="shared" ref="C254:C266" si="22">D254*0.8</f>
        <v>96</v>
      </c>
      <c r="D254" s="61">
        <v>120</v>
      </c>
      <c r="E254" s="62" t="s">
        <v>391</v>
      </c>
      <c r="F254" s="62" t="s">
        <v>391</v>
      </c>
      <c r="G254" s="62" t="s">
        <v>391</v>
      </c>
      <c r="H254" s="62" t="s">
        <v>391</v>
      </c>
      <c r="I254" s="62" t="s">
        <v>391</v>
      </c>
      <c r="J254" s="62" t="s">
        <v>391</v>
      </c>
      <c r="K254" s="62" t="s">
        <v>391</v>
      </c>
      <c r="L254" s="62" t="s">
        <v>391</v>
      </c>
      <c r="M254" s="62" t="s">
        <v>391</v>
      </c>
    </row>
    <row r="255" spans="1:13">
      <c r="A255" t="s">
        <v>743</v>
      </c>
      <c r="B255" s="60" t="s">
        <v>744</v>
      </c>
      <c r="C255" s="61">
        <f t="shared" si="22"/>
        <v>176</v>
      </c>
      <c r="D255" s="61">
        <v>220</v>
      </c>
      <c r="E255" s="62" t="s">
        <v>391</v>
      </c>
      <c r="F255" s="62" t="s">
        <v>391</v>
      </c>
      <c r="G255" s="62" t="s">
        <v>391</v>
      </c>
      <c r="H255" s="62" t="s">
        <v>391</v>
      </c>
    </row>
    <row r="256" spans="1:13">
      <c r="A256" t="s">
        <v>745</v>
      </c>
      <c r="B256" s="60" t="s">
        <v>746</v>
      </c>
      <c r="C256" s="61">
        <f t="shared" si="22"/>
        <v>176</v>
      </c>
      <c r="D256" s="61">
        <v>220</v>
      </c>
      <c r="I256" s="62" t="s">
        <v>391</v>
      </c>
      <c r="J256" s="62" t="s">
        <v>391</v>
      </c>
      <c r="K256" s="62" t="s">
        <v>391</v>
      </c>
      <c r="L256" s="62" t="s">
        <v>391</v>
      </c>
    </row>
    <row r="257" spans="1:13">
      <c r="A257" t="s">
        <v>747</v>
      </c>
      <c r="B257" s="60" t="s">
        <v>748</v>
      </c>
      <c r="C257" s="61">
        <f t="shared" si="22"/>
        <v>176</v>
      </c>
      <c r="D257" s="61">
        <v>220</v>
      </c>
      <c r="E257" s="62" t="s">
        <v>391</v>
      </c>
      <c r="F257" s="62" t="s">
        <v>391</v>
      </c>
      <c r="G257" s="62" t="s">
        <v>391</v>
      </c>
      <c r="I257" s="62" t="s">
        <v>391</v>
      </c>
      <c r="J257" s="62" t="s">
        <v>391</v>
      </c>
      <c r="K257" s="62" t="s">
        <v>391</v>
      </c>
    </row>
    <row r="258" spans="1:13">
      <c r="A258" t="s">
        <v>749</v>
      </c>
      <c r="B258" s="60" t="s">
        <v>750</v>
      </c>
      <c r="C258" s="61">
        <f t="shared" si="22"/>
        <v>176</v>
      </c>
      <c r="D258" s="61">
        <v>220</v>
      </c>
      <c r="E258" s="62" t="s">
        <v>391</v>
      </c>
      <c r="F258" s="62" t="s">
        <v>391</v>
      </c>
      <c r="G258" s="62" t="s">
        <v>391</v>
      </c>
    </row>
    <row r="259" spans="1:13">
      <c r="A259" t="s">
        <v>751</v>
      </c>
      <c r="B259" s="60" t="s">
        <v>752</v>
      </c>
      <c r="C259" s="61">
        <f t="shared" si="22"/>
        <v>176</v>
      </c>
      <c r="D259" s="61">
        <v>220</v>
      </c>
      <c r="E259" s="62" t="s">
        <v>391</v>
      </c>
      <c r="F259" s="62" t="s">
        <v>391</v>
      </c>
      <c r="G259" s="62" t="s">
        <v>391</v>
      </c>
      <c r="H259" s="62" t="s">
        <v>391</v>
      </c>
      <c r="I259" s="62" t="s">
        <v>391</v>
      </c>
      <c r="J259" s="62" t="s">
        <v>391</v>
      </c>
      <c r="K259" s="62" t="s">
        <v>391</v>
      </c>
      <c r="L259" s="62" t="s">
        <v>391</v>
      </c>
      <c r="M259" s="62" t="s">
        <v>391</v>
      </c>
    </row>
    <row r="260" spans="1:13">
      <c r="A260" t="s">
        <v>753</v>
      </c>
      <c r="B260" s="60" t="s">
        <v>754</v>
      </c>
      <c r="C260" s="61">
        <f t="shared" si="22"/>
        <v>176</v>
      </c>
      <c r="D260" s="61">
        <v>220</v>
      </c>
      <c r="E260" s="62" t="s">
        <v>391</v>
      </c>
      <c r="F260" s="62" t="s">
        <v>391</v>
      </c>
      <c r="G260" s="62" t="s">
        <v>391</v>
      </c>
      <c r="H260" s="62" t="s">
        <v>391</v>
      </c>
      <c r="I260" s="62" t="s">
        <v>391</v>
      </c>
      <c r="J260" s="62" t="s">
        <v>391</v>
      </c>
      <c r="K260" s="62" t="s">
        <v>391</v>
      </c>
      <c r="L260" s="62" t="s">
        <v>391</v>
      </c>
      <c r="M260" s="62" t="s">
        <v>391</v>
      </c>
    </row>
    <row r="261" spans="1:13">
      <c r="A261" t="s">
        <v>755</v>
      </c>
      <c r="B261" s="60" t="s">
        <v>756</v>
      </c>
      <c r="C261" s="61">
        <f t="shared" si="22"/>
        <v>88</v>
      </c>
      <c r="D261" s="61">
        <v>110</v>
      </c>
      <c r="E261" s="62" t="s">
        <v>391</v>
      </c>
      <c r="F261" s="62" t="s">
        <v>391</v>
      </c>
      <c r="G261" s="62" t="s">
        <v>391</v>
      </c>
      <c r="I261" s="62" t="s">
        <v>391</v>
      </c>
      <c r="J261" s="62" t="s">
        <v>391</v>
      </c>
      <c r="K261" s="62" t="s">
        <v>391</v>
      </c>
    </row>
    <row r="262" spans="1:13">
      <c r="A262" t="s">
        <v>757</v>
      </c>
      <c r="B262" s="60" t="s">
        <v>758</v>
      </c>
      <c r="C262" s="61">
        <f t="shared" si="22"/>
        <v>176</v>
      </c>
      <c r="D262" s="61">
        <v>220</v>
      </c>
      <c r="E262" s="62" t="s">
        <v>391</v>
      </c>
      <c r="F262" s="62" t="s">
        <v>391</v>
      </c>
      <c r="G262" s="62" t="s">
        <v>391</v>
      </c>
    </row>
    <row r="263" spans="1:13">
      <c r="A263" t="s">
        <v>759</v>
      </c>
      <c r="B263" s="60" t="s">
        <v>760</v>
      </c>
      <c r="C263" s="61">
        <f t="shared" si="22"/>
        <v>260</v>
      </c>
      <c r="D263" s="61">
        <v>325</v>
      </c>
      <c r="E263" s="62" t="s">
        <v>391</v>
      </c>
      <c r="F263" s="62" t="s">
        <v>391</v>
      </c>
      <c r="G263" s="62" t="s">
        <v>391</v>
      </c>
    </row>
    <row r="264" spans="1:13">
      <c r="A264" t="s">
        <v>761</v>
      </c>
      <c r="B264" s="60" t="s">
        <v>762</v>
      </c>
      <c r="C264" s="61">
        <f t="shared" si="22"/>
        <v>176</v>
      </c>
      <c r="D264" s="61">
        <v>220</v>
      </c>
      <c r="E264" s="62" t="s">
        <v>391</v>
      </c>
      <c r="F264" s="62" t="s">
        <v>391</v>
      </c>
      <c r="G264" s="62" t="s">
        <v>391</v>
      </c>
      <c r="I264" s="62" t="s">
        <v>391</v>
      </c>
      <c r="J264" s="62" t="s">
        <v>391</v>
      </c>
      <c r="K264" s="62" t="s">
        <v>391</v>
      </c>
    </row>
    <row r="265" spans="1:13">
      <c r="A265" t="s">
        <v>763</v>
      </c>
      <c r="B265" s="60" t="s">
        <v>764</v>
      </c>
      <c r="C265" s="61">
        <f t="shared" si="22"/>
        <v>260</v>
      </c>
      <c r="D265" s="61">
        <v>325</v>
      </c>
      <c r="I265" s="62" t="s">
        <v>391</v>
      </c>
      <c r="J265" s="62" t="s">
        <v>391</v>
      </c>
      <c r="K265" s="62" t="s">
        <v>391</v>
      </c>
    </row>
    <row r="266" spans="1:13" ht="17.25">
      <c r="A266" s="99">
        <v>8326000035</v>
      </c>
      <c r="B266" s="64" t="s">
        <v>765</v>
      </c>
      <c r="C266" s="61">
        <f t="shared" si="22"/>
        <v>260</v>
      </c>
      <c r="D266" s="61">
        <v>325</v>
      </c>
      <c r="I266" s="62" t="s">
        <v>766</v>
      </c>
    </row>
    <row r="267" spans="1:13">
      <c r="A267" s="214">
        <v>8327000911</v>
      </c>
      <c r="B267" s="211" t="s">
        <v>767</v>
      </c>
      <c r="C267" s="212">
        <v>800</v>
      </c>
      <c r="D267" s="212">
        <v>1000</v>
      </c>
      <c r="E267" s="196"/>
      <c r="F267" s="196"/>
      <c r="G267" s="196"/>
      <c r="H267" s="197" t="s">
        <v>391</v>
      </c>
      <c r="I267" s="196"/>
      <c r="J267" s="196"/>
      <c r="K267" s="196"/>
      <c r="L267" s="197" t="s">
        <v>391</v>
      </c>
      <c r="M267" s="197" t="s">
        <v>391</v>
      </c>
    </row>
    <row r="268" spans="1:13">
      <c r="A268" s="210" t="s">
        <v>768</v>
      </c>
      <c r="B268" s="211" t="s">
        <v>769</v>
      </c>
      <c r="C268" s="212">
        <v>800</v>
      </c>
      <c r="D268" s="212">
        <v>1000</v>
      </c>
      <c r="E268" s="196"/>
      <c r="F268" s="196"/>
      <c r="G268" s="196"/>
      <c r="H268" s="197" t="s">
        <v>391</v>
      </c>
      <c r="I268" s="196"/>
      <c r="J268" s="196"/>
      <c r="K268" s="196"/>
      <c r="L268" s="197" t="s">
        <v>391</v>
      </c>
      <c r="M268" s="197" t="s">
        <v>391</v>
      </c>
    </row>
    <row r="269" spans="1:13">
      <c r="A269" s="258" t="s">
        <v>770</v>
      </c>
      <c r="B269" s="258"/>
      <c r="C269" s="59" t="s">
        <v>377</v>
      </c>
      <c r="D269" s="59" t="s">
        <v>380</v>
      </c>
      <c r="E269" s="59" t="s">
        <v>381</v>
      </c>
      <c r="F269" s="59" t="s">
        <v>382</v>
      </c>
      <c r="G269" s="59" t="s">
        <v>1138</v>
      </c>
      <c r="H269" s="59" t="s">
        <v>383</v>
      </c>
      <c r="I269" s="59" t="s">
        <v>384</v>
      </c>
      <c r="J269" s="59" t="s">
        <v>385</v>
      </c>
      <c r="K269" s="59" t="s">
        <v>386</v>
      </c>
      <c r="L269" s="59" t="s">
        <v>387</v>
      </c>
      <c r="M269" s="59" t="s">
        <v>388</v>
      </c>
    </row>
    <row r="270" spans="1:13">
      <c r="A270" s="99">
        <v>2990600013</v>
      </c>
      <c r="B270" s="60" t="s">
        <v>771</v>
      </c>
      <c r="C270" s="61">
        <f>D270*0.8</f>
        <v>152</v>
      </c>
      <c r="D270" s="61">
        <v>190</v>
      </c>
      <c r="E270" s="62" t="s">
        <v>391</v>
      </c>
      <c r="F270" s="62" t="s">
        <v>391</v>
      </c>
      <c r="G270" s="62" t="s">
        <v>391</v>
      </c>
      <c r="H270" s="62" t="s">
        <v>391</v>
      </c>
      <c r="I270" s="62" t="s">
        <v>391</v>
      </c>
      <c r="J270" s="62" t="s">
        <v>391</v>
      </c>
      <c r="K270" s="62" t="s">
        <v>391</v>
      </c>
      <c r="L270" s="62" t="s">
        <v>391</v>
      </c>
    </row>
    <row r="271" spans="1:13">
      <c r="A271" t="s">
        <v>772</v>
      </c>
      <c r="B271" s="60" t="s">
        <v>773</v>
      </c>
      <c r="C271" s="61">
        <f>D271*0.8</f>
        <v>88</v>
      </c>
      <c r="D271" s="61">
        <v>110</v>
      </c>
      <c r="E271" s="62" t="s">
        <v>391</v>
      </c>
      <c r="F271" s="62" t="s">
        <v>391</v>
      </c>
      <c r="G271" s="62" t="s">
        <v>391</v>
      </c>
      <c r="H271" s="62" t="s">
        <v>391</v>
      </c>
      <c r="I271" s="62" t="s">
        <v>391</v>
      </c>
      <c r="J271" s="62" t="s">
        <v>391</v>
      </c>
      <c r="K271" s="62" t="s">
        <v>391</v>
      </c>
      <c r="L271" s="62" t="s">
        <v>391</v>
      </c>
    </row>
    <row r="272" spans="1:13">
      <c r="A272" s="258" t="s">
        <v>774</v>
      </c>
      <c r="B272" s="258"/>
      <c r="C272" s="59" t="s">
        <v>377</v>
      </c>
      <c r="D272" s="59" t="s">
        <v>380</v>
      </c>
      <c r="E272" s="59" t="s">
        <v>381</v>
      </c>
      <c r="F272" s="59" t="s">
        <v>382</v>
      </c>
      <c r="G272" s="59" t="s">
        <v>1138</v>
      </c>
      <c r="H272" s="59" t="s">
        <v>383</v>
      </c>
      <c r="I272" s="59" t="s">
        <v>384</v>
      </c>
      <c r="J272" s="59" t="s">
        <v>385</v>
      </c>
      <c r="K272" s="59" t="s">
        <v>386</v>
      </c>
      <c r="L272" s="59" t="s">
        <v>387</v>
      </c>
      <c r="M272" s="59" t="s">
        <v>388</v>
      </c>
    </row>
    <row r="273" spans="1:13">
      <c r="A273" t="s">
        <v>775</v>
      </c>
      <c r="B273" s="60" t="s">
        <v>776</v>
      </c>
      <c r="C273" s="61">
        <f>D273*0.8</f>
        <v>3520</v>
      </c>
      <c r="D273" s="61">
        <v>4400</v>
      </c>
      <c r="E273" s="62" t="s">
        <v>391</v>
      </c>
      <c r="F273" s="62" t="s">
        <v>391</v>
      </c>
      <c r="G273" s="62" t="s">
        <v>391</v>
      </c>
      <c r="H273" s="62" t="s">
        <v>391</v>
      </c>
      <c r="I273" s="62" t="s">
        <v>391</v>
      </c>
      <c r="J273" s="62" t="s">
        <v>391</v>
      </c>
      <c r="K273" s="62" t="s">
        <v>391</v>
      </c>
      <c r="L273" s="62" t="s">
        <v>391</v>
      </c>
      <c r="M273" s="62" t="s">
        <v>391</v>
      </c>
    </row>
    <row r="274" spans="1:13">
      <c r="A274" t="s">
        <v>777</v>
      </c>
      <c r="B274" s="60" t="s">
        <v>778</v>
      </c>
      <c r="C274" s="61">
        <f t="shared" ref="C274:C276" si="23">D274*0.8</f>
        <v>3680</v>
      </c>
      <c r="D274" s="61">
        <v>4600</v>
      </c>
      <c r="E274" s="62" t="s">
        <v>391</v>
      </c>
      <c r="F274" s="62" t="s">
        <v>391</v>
      </c>
      <c r="G274" s="62" t="s">
        <v>391</v>
      </c>
      <c r="H274" s="62" t="s">
        <v>391</v>
      </c>
      <c r="I274" s="62" t="s">
        <v>391</v>
      </c>
      <c r="J274" s="62" t="s">
        <v>391</v>
      </c>
      <c r="K274" s="62" t="s">
        <v>391</v>
      </c>
      <c r="L274" s="62" t="s">
        <v>391</v>
      </c>
      <c r="M274" s="62" t="s">
        <v>391</v>
      </c>
    </row>
    <row r="275" spans="1:13">
      <c r="A275" t="s">
        <v>779</v>
      </c>
      <c r="B275" s="60" t="s">
        <v>780</v>
      </c>
      <c r="C275" s="61">
        <f t="shared" si="23"/>
        <v>5760</v>
      </c>
      <c r="D275" s="61">
        <v>7200</v>
      </c>
      <c r="E275" s="62" t="s">
        <v>391</v>
      </c>
      <c r="F275" s="62" t="s">
        <v>391</v>
      </c>
      <c r="G275" s="62" t="s">
        <v>391</v>
      </c>
      <c r="H275" s="62" t="s">
        <v>391</v>
      </c>
      <c r="I275" s="62" t="s">
        <v>391</v>
      </c>
      <c r="J275" s="62" t="s">
        <v>391</v>
      </c>
      <c r="K275" s="62" t="s">
        <v>391</v>
      </c>
      <c r="L275" s="62" t="s">
        <v>391</v>
      </c>
      <c r="M275" s="62" t="s">
        <v>391</v>
      </c>
    </row>
    <row r="276" spans="1:13">
      <c r="A276" t="s">
        <v>781</v>
      </c>
      <c r="B276" s="60" t="s">
        <v>782</v>
      </c>
      <c r="C276" s="61">
        <f t="shared" si="23"/>
        <v>7840</v>
      </c>
      <c r="D276" s="61">
        <v>9800</v>
      </c>
      <c r="E276" s="62" t="s">
        <v>391</v>
      </c>
      <c r="F276" s="62" t="s">
        <v>391</v>
      </c>
      <c r="G276" s="62" t="s">
        <v>391</v>
      </c>
      <c r="H276" s="62" t="s">
        <v>391</v>
      </c>
      <c r="I276" s="62" t="s">
        <v>391</v>
      </c>
      <c r="J276" s="62" t="s">
        <v>391</v>
      </c>
      <c r="K276" s="62" t="s">
        <v>391</v>
      </c>
      <c r="L276" s="62" t="s">
        <v>391</v>
      </c>
      <c r="M276" s="62" t="s">
        <v>391</v>
      </c>
    </row>
    <row r="277" spans="1:13">
      <c r="A277" s="258" t="s">
        <v>783</v>
      </c>
      <c r="B277" s="258"/>
      <c r="C277" s="59" t="s">
        <v>377</v>
      </c>
      <c r="D277" s="59" t="s">
        <v>380</v>
      </c>
      <c r="E277" s="59" t="s">
        <v>381</v>
      </c>
      <c r="F277" s="59" t="s">
        <v>382</v>
      </c>
      <c r="G277" s="59" t="s">
        <v>1138</v>
      </c>
      <c r="H277" s="59" t="s">
        <v>383</v>
      </c>
      <c r="I277" s="59" t="s">
        <v>384</v>
      </c>
      <c r="J277" s="59" t="s">
        <v>385</v>
      </c>
      <c r="K277" s="59" t="s">
        <v>386</v>
      </c>
      <c r="L277" s="59" t="s">
        <v>387</v>
      </c>
      <c r="M277" s="59" t="s">
        <v>388</v>
      </c>
    </row>
    <row r="278" spans="1:13">
      <c r="A278" t="s">
        <v>784</v>
      </c>
      <c r="B278" s="60" t="s">
        <v>785</v>
      </c>
      <c r="C278" s="61">
        <f>D278*0.8</f>
        <v>88</v>
      </c>
      <c r="D278" s="61">
        <v>110</v>
      </c>
    </row>
    <row r="279" spans="1:13">
      <c r="A279" t="s">
        <v>786</v>
      </c>
      <c r="B279" s="60" t="s">
        <v>787</v>
      </c>
      <c r="C279" s="61">
        <f t="shared" ref="C279:C281" si="24">D279*0.8</f>
        <v>160</v>
      </c>
      <c r="D279" s="61">
        <v>200</v>
      </c>
    </row>
    <row r="280" spans="1:13">
      <c r="A280" t="s">
        <v>788</v>
      </c>
      <c r="B280" s="60" t="s">
        <v>789</v>
      </c>
      <c r="C280" s="61">
        <f t="shared" si="24"/>
        <v>320</v>
      </c>
      <c r="D280" s="61">
        <v>400</v>
      </c>
    </row>
    <row r="281" spans="1:13">
      <c r="A281" t="s">
        <v>790</v>
      </c>
      <c r="B281" s="60" t="s">
        <v>791</v>
      </c>
      <c r="C281" s="61">
        <f t="shared" si="24"/>
        <v>160</v>
      </c>
      <c r="D281" s="61">
        <v>200</v>
      </c>
    </row>
    <row r="282" spans="1:13">
      <c r="A282" s="258" t="s">
        <v>792</v>
      </c>
      <c r="B282" s="258"/>
      <c r="C282" s="59" t="s">
        <v>377</v>
      </c>
      <c r="D282" s="59" t="s">
        <v>380</v>
      </c>
      <c r="E282" s="59" t="s">
        <v>381</v>
      </c>
      <c r="F282" s="59" t="s">
        <v>382</v>
      </c>
      <c r="G282" s="59" t="s">
        <v>1138</v>
      </c>
      <c r="H282" s="59" t="s">
        <v>383</v>
      </c>
      <c r="I282" s="59" t="s">
        <v>384</v>
      </c>
      <c r="J282" s="59" t="s">
        <v>385</v>
      </c>
      <c r="K282" s="59" t="s">
        <v>386</v>
      </c>
      <c r="L282" s="59" t="s">
        <v>387</v>
      </c>
      <c r="M282" s="59" t="s">
        <v>388</v>
      </c>
    </row>
    <row r="283" spans="1:13">
      <c r="A283" t="s">
        <v>793</v>
      </c>
      <c r="B283" s="60" t="s">
        <v>794</v>
      </c>
      <c r="C283" s="61">
        <f>D283*0.8</f>
        <v>12</v>
      </c>
      <c r="D283" s="61">
        <v>15</v>
      </c>
      <c r="H283" s="62" t="s">
        <v>391</v>
      </c>
    </row>
    <row r="284" spans="1:13">
      <c r="A284" t="s">
        <v>795</v>
      </c>
      <c r="B284" s="60" t="s">
        <v>796</v>
      </c>
      <c r="C284" s="61">
        <f>D284*0.8</f>
        <v>12</v>
      </c>
      <c r="D284" s="61">
        <v>15</v>
      </c>
      <c r="H284" s="62" t="s">
        <v>391</v>
      </c>
    </row>
    <row r="285" spans="1:13">
      <c r="A285" s="210" t="s">
        <v>199</v>
      </c>
      <c r="B285" s="211" t="s">
        <v>797</v>
      </c>
      <c r="C285" s="212">
        <v>160</v>
      </c>
      <c r="D285" s="212">
        <v>200</v>
      </c>
      <c r="E285" s="196"/>
      <c r="F285" s="197" t="s">
        <v>391</v>
      </c>
      <c r="G285" s="197" t="s">
        <v>391</v>
      </c>
    </row>
    <row r="286" spans="1:13">
      <c r="A286" t="s">
        <v>200</v>
      </c>
      <c r="B286" s="60" t="s">
        <v>798</v>
      </c>
      <c r="C286" s="61">
        <f>D286*0.8</f>
        <v>160</v>
      </c>
      <c r="D286" s="61">
        <v>200</v>
      </c>
      <c r="F286" s="62" t="s">
        <v>391</v>
      </c>
    </row>
    <row r="287" spans="1:13">
      <c r="A287" t="s">
        <v>799</v>
      </c>
      <c r="B287" s="60" t="s">
        <v>800</v>
      </c>
      <c r="C287" s="61">
        <f t="shared" ref="C287:C292" si="25">D287*0.8</f>
        <v>4</v>
      </c>
      <c r="D287" s="61">
        <v>5</v>
      </c>
      <c r="F287" s="62" t="s">
        <v>391</v>
      </c>
    </row>
    <row r="288" spans="1:13">
      <c r="A288" t="s">
        <v>801</v>
      </c>
      <c r="B288" s="60" t="s">
        <v>802</v>
      </c>
      <c r="C288" s="61">
        <f t="shared" si="25"/>
        <v>4</v>
      </c>
      <c r="D288" s="61">
        <v>5</v>
      </c>
      <c r="E288" s="62" t="s">
        <v>391</v>
      </c>
    </row>
    <row r="289" spans="1:6">
      <c r="A289" t="s">
        <v>803</v>
      </c>
      <c r="B289" s="60" t="s">
        <v>804</v>
      </c>
      <c r="C289" s="61">
        <f t="shared" si="25"/>
        <v>4</v>
      </c>
      <c r="D289" s="61">
        <v>5</v>
      </c>
      <c r="E289" s="62" t="s">
        <v>391</v>
      </c>
      <c r="F289" s="62" t="s">
        <v>391</v>
      </c>
    </row>
    <row r="290" spans="1:6">
      <c r="A290" t="s">
        <v>805</v>
      </c>
      <c r="B290" s="60" t="s">
        <v>806</v>
      </c>
      <c r="C290" s="61">
        <f t="shared" si="25"/>
        <v>5.2</v>
      </c>
      <c r="D290" s="61">
        <v>6.5</v>
      </c>
      <c r="F290" s="62" t="s">
        <v>391</v>
      </c>
    </row>
    <row r="291" spans="1:6">
      <c r="A291" t="s">
        <v>807</v>
      </c>
      <c r="B291" s="60" t="s">
        <v>808</v>
      </c>
      <c r="C291" s="61">
        <f t="shared" si="25"/>
        <v>6.8000000000000007</v>
      </c>
      <c r="D291" s="61">
        <v>8.5</v>
      </c>
      <c r="E291" s="62" t="s">
        <v>391</v>
      </c>
    </row>
    <row r="292" spans="1:6">
      <c r="A292" t="s">
        <v>809</v>
      </c>
      <c r="B292" s="60" t="s">
        <v>810</v>
      </c>
      <c r="C292" s="61">
        <f t="shared" si="25"/>
        <v>3.2</v>
      </c>
      <c r="D292" s="61">
        <v>4</v>
      </c>
      <c r="E292" s="62" t="s">
        <v>391</v>
      </c>
      <c r="F292" s="62" t="s">
        <v>391</v>
      </c>
    </row>
    <row r="294" spans="1:6">
      <c r="A294" s="66" t="s">
        <v>811</v>
      </c>
    </row>
    <row r="295" spans="1:6" ht="51.75" customHeight="1">
      <c r="A295" s="67">
        <v>1</v>
      </c>
      <c r="B295" s="68" t="s">
        <v>812</v>
      </c>
    </row>
    <row r="296" spans="1:6" ht="69" customHeight="1">
      <c r="A296" s="67">
        <v>2</v>
      </c>
      <c r="B296" s="69" t="s">
        <v>813</v>
      </c>
    </row>
    <row r="297" spans="1:6" ht="52.5" customHeight="1">
      <c r="A297" s="67">
        <v>3</v>
      </c>
      <c r="B297" s="68" t="s">
        <v>814</v>
      </c>
    </row>
    <row r="298" spans="1:6" ht="60">
      <c r="A298" s="67">
        <v>4</v>
      </c>
      <c r="B298" s="68" t="s">
        <v>815</v>
      </c>
    </row>
    <row r="299" spans="1:6">
      <c r="B299"/>
    </row>
  </sheetData>
  <mergeCells count="29">
    <mergeCell ref="A269:B269"/>
    <mergeCell ref="A272:B272"/>
    <mergeCell ref="A277:B277"/>
    <mergeCell ref="A282:B282"/>
    <mergeCell ref="A160:B160"/>
    <mergeCell ref="A173:B173"/>
    <mergeCell ref="A192:B192"/>
    <mergeCell ref="A194:B194"/>
    <mergeCell ref="A209:B209"/>
    <mergeCell ref="A226:B226"/>
    <mergeCell ref="A150:B150"/>
    <mergeCell ref="A38:B38"/>
    <mergeCell ref="A47:B47"/>
    <mergeCell ref="A52:B52"/>
    <mergeCell ref="A60:B60"/>
    <mergeCell ref="A85:B85"/>
    <mergeCell ref="A93:B93"/>
    <mergeCell ref="A102:B102"/>
    <mergeCell ref="A106:B106"/>
    <mergeCell ref="A129:B129"/>
    <mergeCell ref="A144:B144"/>
    <mergeCell ref="A147:B147"/>
    <mergeCell ref="A31:B31"/>
    <mergeCell ref="A1:M1"/>
    <mergeCell ref="A3:B3"/>
    <mergeCell ref="A11:B11"/>
    <mergeCell ref="A19:B19"/>
    <mergeCell ref="A23:B23"/>
    <mergeCell ref="A2:B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"/>
    </sheetView>
  </sheetViews>
  <sheetFormatPr defaultColWidth="9.140625" defaultRowHeight="15"/>
  <cols>
    <col min="1" max="1" width="12.85546875" style="2" customWidth="1"/>
    <col min="2" max="2" width="44" style="5" customWidth="1"/>
    <col min="3" max="3" width="15.28515625" style="5" bestFit="1" customWidth="1"/>
    <col min="4" max="4" width="13.85546875" style="2" customWidth="1"/>
    <col min="5" max="16384" width="9.140625" style="2"/>
  </cols>
  <sheetData>
    <row r="1" spans="1:4">
      <c r="A1" s="243" t="s">
        <v>1137</v>
      </c>
      <c r="B1" s="244"/>
      <c r="C1" s="244"/>
      <c r="D1" s="244"/>
    </row>
    <row r="2" spans="1:4">
      <c r="A2" s="261" t="s">
        <v>984</v>
      </c>
      <c r="B2" s="261"/>
      <c r="C2" s="261"/>
      <c r="D2" s="261"/>
    </row>
    <row r="3" spans="1:4">
      <c r="A3" s="88"/>
      <c r="B3" s="89"/>
      <c r="C3" s="90" t="s">
        <v>822</v>
      </c>
      <c r="D3" s="90" t="s">
        <v>821</v>
      </c>
    </row>
    <row r="4" spans="1:4" s="91" customFormat="1" ht="60">
      <c r="A4" s="178" t="s">
        <v>963</v>
      </c>
      <c r="B4" s="179" t="s">
        <v>964</v>
      </c>
      <c r="C4" s="31">
        <f t="shared" ref="C4:C11" si="0">D4*0.8</f>
        <v>12960</v>
      </c>
      <c r="D4" s="180">
        <v>16200</v>
      </c>
    </row>
    <row r="5" spans="1:4" s="91" customFormat="1" ht="60">
      <c r="A5" s="178" t="s">
        <v>965</v>
      </c>
      <c r="B5" s="181" t="s">
        <v>966</v>
      </c>
      <c r="C5" s="31">
        <f t="shared" si="0"/>
        <v>12960</v>
      </c>
      <c r="D5" s="180">
        <v>16200</v>
      </c>
    </row>
    <row r="6" spans="1:4" s="91" customFormat="1" ht="45">
      <c r="A6" s="178" t="s">
        <v>967</v>
      </c>
      <c r="B6" s="181" t="s">
        <v>968</v>
      </c>
      <c r="C6" s="31">
        <f t="shared" si="0"/>
        <v>14640</v>
      </c>
      <c r="D6" s="180">
        <v>18300</v>
      </c>
    </row>
    <row r="7" spans="1:4" s="91" customFormat="1" ht="75">
      <c r="A7" s="178" t="s">
        <v>969</v>
      </c>
      <c r="B7" s="181" t="s">
        <v>970</v>
      </c>
      <c r="C7" s="31">
        <f t="shared" si="0"/>
        <v>15816</v>
      </c>
      <c r="D7" s="180">
        <v>19770</v>
      </c>
    </row>
    <row r="8" spans="1:4" s="91" customFormat="1" ht="60">
      <c r="A8" s="178" t="s">
        <v>971</v>
      </c>
      <c r="B8" s="181" t="s">
        <v>972</v>
      </c>
      <c r="C8" s="31">
        <f t="shared" si="0"/>
        <v>1584</v>
      </c>
      <c r="D8" s="180">
        <v>1980</v>
      </c>
    </row>
    <row r="9" spans="1:4" s="91" customFormat="1" ht="30">
      <c r="A9" s="178" t="s">
        <v>973</v>
      </c>
      <c r="B9" s="181" t="s">
        <v>974</v>
      </c>
      <c r="C9" s="31">
        <f t="shared" si="0"/>
        <v>283.2</v>
      </c>
      <c r="D9" s="180">
        <v>354</v>
      </c>
    </row>
    <row r="10" spans="1:4" s="91" customFormat="1" ht="60">
      <c r="A10" s="178" t="s">
        <v>975</v>
      </c>
      <c r="B10" s="181" t="s">
        <v>976</v>
      </c>
      <c r="C10" s="31">
        <f t="shared" si="0"/>
        <v>864</v>
      </c>
      <c r="D10" s="180">
        <v>1080</v>
      </c>
    </row>
    <row r="11" spans="1:4" s="91" customFormat="1" ht="60">
      <c r="A11" s="178" t="s">
        <v>977</v>
      </c>
      <c r="B11" s="181" t="s">
        <v>978</v>
      </c>
      <c r="C11" s="31">
        <f t="shared" si="0"/>
        <v>1488</v>
      </c>
      <c r="D11" s="180">
        <v>1860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D1"/>
    </sheetView>
  </sheetViews>
  <sheetFormatPr defaultRowHeight="15"/>
  <cols>
    <col min="1" max="1" width="18.28515625" customWidth="1"/>
    <col min="2" max="2" width="53.7109375" customWidth="1"/>
    <col min="3" max="3" width="20.85546875" customWidth="1"/>
    <col min="4" max="4" width="21.85546875" customWidth="1"/>
  </cols>
  <sheetData>
    <row r="1" spans="1:5" ht="14.45" customHeight="1">
      <c r="A1" s="261" t="s">
        <v>984</v>
      </c>
      <c r="B1" s="261"/>
      <c r="C1" s="261"/>
      <c r="D1" s="261"/>
    </row>
    <row r="2" spans="1:5">
      <c r="A2" s="72" t="s">
        <v>819</v>
      </c>
      <c r="B2" s="73" t="s">
        <v>820</v>
      </c>
      <c r="C2" s="74" t="s">
        <v>821</v>
      </c>
      <c r="D2" s="75" t="s">
        <v>822</v>
      </c>
      <c r="E2" s="85">
        <v>0.2</v>
      </c>
    </row>
    <row r="3" spans="1:5">
      <c r="A3" s="262" t="s">
        <v>887</v>
      </c>
      <c r="B3" s="262"/>
      <c r="C3" s="262"/>
      <c r="D3" s="262"/>
    </row>
    <row r="4" spans="1:5" ht="18.75">
      <c r="A4" s="263" t="s">
        <v>888</v>
      </c>
      <c r="B4" s="263"/>
      <c r="C4" s="263"/>
      <c r="D4" s="86"/>
    </row>
    <row r="5" spans="1:5">
      <c r="A5" s="182" t="s">
        <v>889</v>
      </c>
      <c r="B5" s="183" t="s">
        <v>890</v>
      </c>
      <c r="C5" s="184">
        <v>20000</v>
      </c>
      <c r="D5" s="185">
        <f>C5*(1-$E$2)</f>
        <v>16000</v>
      </c>
    </row>
    <row r="6" spans="1:5">
      <c r="A6" s="182" t="s">
        <v>891</v>
      </c>
      <c r="B6" s="183" t="s">
        <v>892</v>
      </c>
      <c r="C6" s="184">
        <v>32000</v>
      </c>
      <c r="D6" s="185">
        <f t="shared" ref="D6:D16" si="0">C6*(1-$E$2)</f>
        <v>25600</v>
      </c>
    </row>
    <row r="7" spans="1:5">
      <c r="A7" s="182" t="s">
        <v>893</v>
      </c>
      <c r="B7" s="183" t="s">
        <v>894</v>
      </c>
      <c r="C7" s="184">
        <v>25000</v>
      </c>
      <c r="D7" s="185">
        <f t="shared" si="0"/>
        <v>20000</v>
      </c>
    </row>
    <row r="8" spans="1:5">
      <c r="A8" s="182" t="s">
        <v>895</v>
      </c>
      <c r="B8" s="183" t="s">
        <v>896</v>
      </c>
      <c r="C8" s="184">
        <v>37000</v>
      </c>
      <c r="D8" s="185">
        <f t="shared" si="0"/>
        <v>29600</v>
      </c>
    </row>
    <row r="9" spans="1:5">
      <c r="A9" s="182" t="s">
        <v>897</v>
      </c>
      <c r="B9" s="183" t="s">
        <v>898</v>
      </c>
      <c r="C9" s="184">
        <v>50000</v>
      </c>
      <c r="D9" s="185">
        <f t="shared" si="0"/>
        <v>40000</v>
      </c>
    </row>
    <row r="10" spans="1:5">
      <c r="A10" s="182" t="s">
        <v>899</v>
      </c>
      <c r="B10" s="183" t="s">
        <v>900</v>
      </c>
      <c r="C10" s="184">
        <v>62000</v>
      </c>
      <c r="D10" s="185">
        <f t="shared" si="0"/>
        <v>49600</v>
      </c>
    </row>
    <row r="11" spans="1:5">
      <c r="A11" s="182" t="s">
        <v>901</v>
      </c>
      <c r="B11" s="183" t="s">
        <v>902</v>
      </c>
      <c r="C11" s="184">
        <f>C5</f>
        <v>20000</v>
      </c>
      <c r="D11" s="185">
        <f t="shared" si="0"/>
        <v>16000</v>
      </c>
    </row>
    <row r="12" spans="1:5">
      <c r="A12" s="182" t="s">
        <v>903</v>
      </c>
      <c r="B12" s="183" t="s">
        <v>904</v>
      </c>
      <c r="C12" s="184">
        <f t="shared" ref="C12:C16" si="1">C6</f>
        <v>32000</v>
      </c>
      <c r="D12" s="185">
        <f t="shared" si="0"/>
        <v>25600</v>
      </c>
    </row>
    <row r="13" spans="1:5">
      <c r="A13" s="182" t="s">
        <v>905</v>
      </c>
      <c r="B13" s="183" t="s">
        <v>906</v>
      </c>
      <c r="C13" s="184">
        <f t="shared" si="1"/>
        <v>25000</v>
      </c>
      <c r="D13" s="185">
        <f t="shared" si="0"/>
        <v>20000</v>
      </c>
    </row>
    <row r="14" spans="1:5">
      <c r="A14" s="182" t="s">
        <v>907</v>
      </c>
      <c r="B14" s="183" t="s">
        <v>908</v>
      </c>
      <c r="C14" s="184">
        <f t="shared" si="1"/>
        <v>37000</v>
      </c>
      <c r="D14" s="185">
        <f t="shared" si="0"/>
        <v>29600</v>
      </c>
    </row>
    <row r="15" spans="1:5">
      <c r="A15" s="182" t="s">
        <v>909</v>
      </c>
      <c r="B15" s="183" t="s">
        <v>910</v>
      </c>
      <c r="C15" s="184">
        <f t="shared" si="1"/>
        <v>50000</v>
      </c>
      <c r="D15" s="185">
        <f t="shared" si="0"/>
        <v>40000</v>
      </c>
    </row>
    <row r="16" spans="1:5">
      <c r="A16" s="182" t="s">
        <v>911</v>
      </c>
      <c r="B16" s="183" t="s">
        <v>912</v>
      </c>
      <c r="C16" s="184">
        <f t="shared" si="1"/>
        <v>62000</v>
      </c>
      <c r="D16" s="185">
        <f t="shared" si="0"/>
        <v>49600</v>
      </c>
    </row>
    <row r="17" spans="1:4" ht="14.45" customHeight="1">
      <c r="A17" s="264" t="s">
        <v>913</v>
      </c>
      <c r="B17" s="264"/>
      <c r="C17" s="264"/>
      <c r="D17" s="84"/>
    </row>
    <row r="18" spans="1:4">
      <c r="A18" s="182" t="s">
        <v>914</v>
      </c>
      <c r="B18" s="183" t="s">
        <v>915</v>
      </c>
      <c r="C18" s="184">
        <f>C5</f>
        <v>20000</v>
      </c>
      <c r="D18" s="185">
        <f>C18*(1-$E$2)</f>
        <v>16000</v>
      </c>
    </row>
    <row r="19" spans="1:4">
      <c r="A19" s="182" t="s">
        <v>916</v>
      </c>
      <c r="B19" s="183" t="s">
        <v>917</v>
      </c>
      <c r="C19" s="184">
        <f t="shared" ref="C19:C29" si="2">C6</f>
        <v>32000</v>
      </c>
      <c r="D19" s="185">
        <f t="shared" ref="D19:D29" si="3">C19*(1-$E$2)</f>
        <v>25600</v>
      </c>
    </row>
    <row r="20" spans="1:4">
      <c r="A20" s="182" t="s">
        <v>918</v>
      </c>
      <c r="B20" s="183" t="s">
        <v>919</v>
      </c>
      <c r="C20" s="184">
        <f t="shared" si="2"/>
        <v>25000</v>
      </c>
      <c r="D20" s="185">
        <f t="shared" si="3"/>
        <v>20000</v>
      </c>
    </row>
    <row r="21" spans="1:4">
      <c r="A21" s="182" t="s">
        <v>920</v>
      </c>
      <c r="B21" s="183" t="s">
        <v>921</v>
      </c>
      <c r="C21" s="184">
        <f t="shared" si="2"/>
        <v>37000</v>
      </c>
      <c r="D21" s="185">
        <f t="shared" si="3"/>
        <v>29600</v>
      </c>
    </row>
    <row r="22" spans="1:4">
      <c r="A22" s="182" t="s">
        <v>922</v>
      </c>
      <c r="B22" s="183" t="s">
        <v>923</v>
      </c>
      <c r="C22" s="184">
        <f t="shared" si="2"/>
        <v>50000</v>
      </c>
      <c r="D22" s="185">
        <f t="shared" si="3"/>
        <v>40000</v>
      </c>
    </row>
    <row r="23" spans="1:4">
      <c r="A23" s="182" t="s">
        <v>924</v>
      </c>
      <c r="B23" s="183" t="s">
        <v>925</v>
      </c>
      <c r="C23" s="184">
        <f t="shared" si="2"/>
        <v>62000</v>
      </c>
      <c r="D23" s="185">
        <f t="shared" si="3"/>
        <v>49600</v>
      </c>
    </row>
    <row r="24" spans="1:4">
      <c r="A24" s="182" t="s">
        <v>926</v>
      </c>
      <c r="B24" s="183" t="s">
        <v>927</v>
      </c>
      <c r="C24" s="184">
        <f t="shared" si="2"/>
        <v>20000</v>
      </c>
      <c r="D24" s="185">
        <f t="shared" si="3"/>
        <v>16000</v>
      </c>
    </row>
    <row r="25" spans="1:4">
      <c r="A25" s="182" t="s">
        <v>928</v>
      </c>
      <c r="B25" s="183" t="s">
        <v>929</v>
      </c>
      <c r="C25" s="184">
        <f t="shared" si="2"/>
        <v>32000</v>
      </c>
      <c r="D25" s="185">
        <f t="shared" si="3"/>
        <v>25600</v>
      </c>
    </row>
    <row r="26" spans="1:4">
      <c r="A26" s="182" t="s">
        <v>930</v>
      </c>
      <c r="B26" s="183" t="s">
        <v>931</v>
      </c>
      <c r="C26" s="184">
        <f t="shared" si="2"/>
        <v>25000</v>
      </c>
      <c r="D26" s="185">
        <f t="shared" si="3"/>
        <v>20000</v>
      </c>
    </row>
    <row r="27" spans="1:4">
      <c r="A27" s="182" t="s">
        <v>932</v>
      </c>
      <c r="B27" s="183" t="s">
        <v>933</v>
      </c>
      <c r="C27" s="184">
        <f t="shared" si="2"/>
        <v>37000</v>
      </c>
      <c r="D27" s="185">
        <f t="shared" si="3"/>
        <v>29600</v>
      </c>
    </row>
    <row r="28" spans="1:4">
      <c r="A28" s="182" t="s">
        <v>934</v>
      </c>
      <c r="B28" s="183" t="s">
        <v>935</v>
      </c>
      <c r="C28" s="184">
        <f t="shared" si="2"/>
        <v>50000</v>
      </c>
      <c r="D28" s="185">
        <f t="shared" si="3"/>
        <v>40000</v>
      </c>
    </row>
    <row r="29" spans="1:4">
      <c r="A29" s="182" t="s">
        <v>936</v>
      </c>
      <c r="B29" s="183" t="s">
        <v>937</v>
      </c>
      <c r="C29" s="184">
        <f t="shared" si="2"/>
        <v>62000</v>
      </c>
      <c r="D29" s="185">
        <f t="shared" si="3"/>
        <v>49600</v>
      </c>
    </row>
    <row r="30" spans="1:4" ht="14.45" customHeight="1">
      <c r="A30" s="87" t="s">
        <v>938</v>
      </c>
      <c r="B30" s="87"/>
      <c r="C30" s="87"/>
      <c r="D30" s="87"/>
    </row>
    <row r="31" spans="1:4">
      <c r="A31" s="182" t="s">
        <v>939</v>
      </c>
      <c r="B31" s="183" t="s">
        <v>940</v>
      </c>
      <c r="C31" s="184">
        <f>C18</f>
        <v>20000</v>
      </c>
      <c r="D31" s="185">
        <f>C31*(1-$E$2)</f>
        <v>16000</v>
      </c>
    </row>
    <row r="32" spans="1:4">
      <c r="A32" s="182" t="s">
        <v>941</v>
      </c>
      <c r="B32" s="183" t="s">
        <v>942</v>
      </c>
      <c r="C32" s="184">
        <f t="shared" ref="C32:C42" si="4">C19</f>
        <v>32000</v>
      </c>
      <c r="D32" s="185">
        <f t="shared" ref="D32:D42" si="5">C32*(1-$E$2)</f>
        <v>25600</v>
      </c>
    </row>
    <row r="33" spans="1:4">
      <c r="A33" s="182" t="s">
        <v>943</v>
      </c>
      <c r="B33" s="183" t="s">
        <v>944</v>
      </c>
      <c r="C33" s="184">
        <f t="shared" si="4"/>
        <v>25000</v>
      </c>
      <c r="D33" s="185">
        <f t="shared" si="5"/>
        <v>20000</v>
      </c>
    </row>
    <row r="34" spans="1:4">
      <c r="A34" s="182" t="s">
        <v>945</v>
      </c>
      <c r="B34" s="183" t="s">
        <v>946</v>
      </c>
      <c r="C34" s="184">
        <f t="shared" si="4"/>
        <v>37000</v>
      </c>
      <c r="D34" s="185">
        <f t="shared" si="5"/>
        <v>29600</v>
      </c>
    </row>
    <row r="35" spans="1:4">
      <c r="A35" s="182" t="s">
        <v>947</v>
      </c>
      <c r="B35" s="183" t="s">
        <v>948</v>
      </c>
      <c r="C35" s="184">
        <f t="shared" si="4"/>
        <v>50000</v>
      </c>
      <c r="D35" s="185">
        <f t="shared" si="5"/>
        <v>40000</v>
      </c>
    </row>
    <row r="36" spans="1:4">
      <c r="A36" s="182" t="s">
        <v>949</v>
      </c>
      <c r="B36" s="183" t="s">
        <v>950</v>
      </c>
      <c r="C36" s="184">
        <f t="shared" si="4"/>
        <v>62000</v>
      </c>
      <c r="D36" s="185">
        <f t="shared" si="5"/>
        <v>49600</v>
      </c>
    </row>
    <row r="37" spans="1:4">
      <c r="A37" s="182" t="s">
        <v>951</v>
      </c>
      <c r="B37" s="183" t="s">
        <v>952</v>
      </c>
      <c r="C37" s="184">
        <f t="shared" si="4"/>
        <v>20000</v>
      </c>
      <c r="D37" s="185">
        <f t="shared" si="5"/>
        <v>16000</v>
      </c>
    </row>
    <row r="38" spans="1:4">
      <c r="A38" s="182" t="s">
        <v>953</v>
      </c>
      <c r="B38" s="183" t="s">
        <v>954</v>
      </c>
      <c r="C38" s="184">
        <f t="shared" si="4"/>
        <v>32000</v>
      </c>
      <c r="D38" s="185">
        <f t="shared" si="5"/>
        <v>25600</v>
      </c>
    </row>
    <row r="39" spans="1:4">
      <c r="A39" s="182" t="s">
        <v>955</v>
      </c>
      <c r="B39" s="183" t="s">
        <v>956</v>
      </c>
      <c r="C39" s="184">
        <f t="shared" si="4"/>
        <v>25000</v>
      </c>
      <c r="D39" s="185">
        <f t="shared" si="5"/>
        <v>20000</v>
      </c>
    </row>
    <row r="40" spans="1:4">
      <c r="A40" s="182" t="s">
        <v>957</v>
      </c>
      <c r="B40" s="183" t="s">
        <v>958</v>
      </c>
      <c r="C40" s="184">
        <f t="shared" si="4"/>
        <v>37000</v>
      </c>
      <c r="D40" s="185">
        <f t="shared" si="5"/>
        <v>29600</v>
      </c>
    </row>
    <row r="41" spans="1:4">
      <c r="A41" s="182" t="s">
        <v>959</v>
      </c>
      <c r="B41" s="183" t="s">
        <v>960</v>
      </c>
      <c r="C41" s="184">
        <f t="shared" si="4"/>
        <v>50000</v>
      </c>
      <c r="D41" s="185">
        <f t="shared" si="5"/>
        <v>40000</v>
      </c>
    </row>
    <row r="42" spans="1:4">
      <c r="A42" s="182" t="s">
        <v>961</v>
      </c>
      <c r="B42" s="183" t="s">
        <v>962</v>
      </c>
      <c r="C42" s="184">
        <f t="shared" si="4"/>
        <v>62000</v>
      </c>
      <c r="D42" s="186">
        <f t="shared" si="5"/>
        <v>49600</v>
      </c>
    </row>
  </sheetData>
  <mergeCells count="4">
    <mergeCell ref="A3:D3"/>
    <mergeCell ref="A4:C4"/>
    <mergeCell ref="A17:C17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5"/>
  <sheetViews>
    <sheetView topLeftCell="A2" workbookViewId="0"/>
  </sheetViews>
  <sheetFormatPr defaultRowHeight="15"/>
  <cols>
    <col min="1" max="1" width="18.28515625" customWidth="1"/>
    <col min="2" max="2" width="63.5703125" customWidth="1"/>
    <col min="3" max="3" width="13.85546875" style="83" customWidth="1"/>
    <col min="4" max="4" width="12.5703125" style="71" customWidth="1"/>
  </cols>
  <sheetData>
    <row r="1" spans="1:5" hidden="1">
      <c r="A1" s="2"/>
      <c r="B1" s="2"/>
      <c r="C1" s="70"/>
    </row>
    <row r="2" spans="1:5" s="2" customFormat="1" ht="18.75" customHeight="1">
      <c r="A2" s="261" t="s">
        <v>984</v>
      </c>
      <c r="B2" s="261"/>
      <c r="C2" s="261"/>
      <c r="D2" s="261"/>
    </row>
    <row r="3" spans="1:5" s="12" customFormat="1" ht="31.5" customHeight="1">
      <c r="A3" s="72" t="s">
        <v>819</v>
      </c>
      <c r="B3" s="73" t="s">
        <v>820</v>
      </c>
      <c r="C3" s="74" t="s">
        <v>821</v>
      </c>
      <c r="D3" s="75" t="s">
        <v>822</v>
      </c>
      <c r="E3" s="76">
        <v>0.2</v>
      </c>
    </row>
    <row r="4" spans="1:5" ht="18.75">
      <c r="A4" s="266" t="s">
        <v>823</v>
      </c>
      <c r="B4" s="266"/>
      <c r="C4" s="266"/>
      <c r="D4" s="77"/>
    </row>
    <row r="5" spans="1:5">
      <c r="A5" s="78" t="s">
        <v>824</v>
      </c>
      <c r="B5" s="58" t="s">
        <v>825</v>
      </c>
      <c r="C5" s="79">
        <v>4400</v>
      </c>
      <c r="D5" s="80">
        <f t="shared" ref="D5:D13" si="0">C5*(1-$E$3)</f>
        <v>3520</v>
      </c>
    </row>
    <row r="6" spans="1:5">
      <c r="A6" s="78" t="s">
        <v>826</v>
      </c>
      <c r="B6" s="191" t="s">
        <v>827</v>
      </c>
      <c r="C6" s="79">
        <v>44000</v>
      </c>
      <c r="D6" s="80">
        <f t="shared" si="0"/>
        <v>35200</v>
      </c>
    </row>
    <row r="7" spans="1:5">
      <c r="A7" s="78" t="s">
        <v>828</v>
      </c>
      <c r="B7" s="191" t="s">
        <v>829</v>
      </c>
      <c r="C7" s="79">
        <v>3300</v>
      </c>
      <c r="D7" s="80">
        <f t="shared" si="0"/>
        <v>2640</v>
      </c>
    </row>
    <row r="8" spans="1:5">
      <c r="A8" s="78" t="s">
        <v>1037</v>
      </c>
      <c r="B8" s="191" t="s">
        <v>831</v>
      </c>
      <c r="C8" s="203">
        <v>35000</v>
      </c>
      <c r="D8" s="80">
        <f t="shared" si="0"/>
        <v>28000</v>
      </c>
    </row>
    <row r="9" spans="1:5">
      <c r="A9" s="187" t="s">
        <v>830</v>
      </c>
      <c r="B9" s="163" t="s">
        <v>831</v>
      </c>
      <c r="C9" s="188">
        <v>80000</v>
      </c>
      <c r="D9" s="189">
        <f t="shared" si="0"/>
        <v>64000</v>
      </c>
    </row>
    <row r="10" spans="1:5" s="2" customFormat="1" ht="16.899999999999999" customHeight="1">
      <c r="A10" s="78" t="s">
        <v>1038</v>
      </c>
      <c r="B10" s="191" t="s">
        <v>833</v>
      </c>
      <c r="C10" s="203">
        <v>45000</v>
      </c>
      <c r="D10" s="204">
        <f t="shared" si="0"/>
        <v>36000</v>
      </c>
    </row>
    <row r="11" spans="1:5" s="2" customFormat="1" ht="16.899999999999999" customHeight="1">
      <c r="A11" s="187" t="s">
        <v>832</v>
      </c>
      <c r="B11" s="163" t="s">
        <v>833</v>
      </c>
      <c r="C11" s="188">
        <v>80000</v>
      </c>
      <c r="D11" s="189">
        <f t="shared" si="0"/>
        <v>64000</v>
      </c>
    </row>
    <row r="12" spans="1:5">
      <c r="A12" s="78" t="s">
        <v>834</v>
      </c>
      <c r="B12" s="58" t="s">
        <v>835</v>
      </c>
      <c r="C12" s="79">
        <v>45000</v>
      </c>
      <c r="D12" s="80">
        <f t="shared" si="0"/>
        <v>36000</v>
      </c>
    </row>
    <row r="13" spans="1:5">
      <c r="A13" s="78" t="s">
        <v>836</v>
      </c>
      <c r="B13" s="58" t="s">
        <v>837</v>
      </c>
      <c r="C13" s="79">
        <v>110000</v>
      </c>
      <c r="D13" s="80">
        <f t="shared" si="0"/>
        <v>88000</v>
      </c>
    </row>
    <row r="14" spans="1:5" ht="18.75">
      <c r="A14" s="267" t="s">
        <v>838</v>
      </c>
      <c r="B14" s="267"/>
      <c r="C14" s="267"/>
      <c r="D14" s="81" t="e">
        <f>C14-#REF!</f>
        <v>#REF!</v>
      </c>
    </row>
    <row r="15" spans="1:5" s="2" customFormat="1" ht="16.149999999999999" customHeight="1">
      <c r="A15" s="78" t="s">
        <v>839</v>
      </c>
      <c r="B15" s="58" t="s">
        <v>840</v>
      </c>
      <c r="C15" s="79">
        <v>10000</v>
      </c>
      <c r="D15" s="80">
        <f>C15*(1-$E$3)</f>
        <v>8000</v>
      </c>
    </row>
    <row r="16" spans="1:5" s="2" customFormat="1" ht="16.149999999999999" customHeight="1">
      <c r="A16" s="78" t="s">
        <v>841</v>
      </c>
      <c r="B16" s="58" t="s">
        <v>842</v>
      </c>
      <c r="C16" s="79">
        <v>7700</v>
      </c>
      <c r="D16" s="80">
        <f>C16*(1-$E$3)</f>
        <v>6160</v>
      </c>
    </row>
    <row r="17" spans="1:4">
      <c r="A17" s="78" t="s">
        <v>843</v>
      </c>
      <c r="B17" s="58" t="s">
        <v>844</v>
      </c>
      <c r="C17" s="79">
        <v>21000</v>
      </c>
      <c r="D17" s="80">
        <f>C17*(1-$E$3)</f>
        <v>16800</v>
      </c>
    </row>
    <row r="18" spans="1:4">
      <c r="A18" s="78" t="s">
        <v>845</v>
      </c>
      <c r="B18" s="58" t="s">
        <v>846</v>
      </c>
      <c r="C18" s="79">
        <v>42000</v>
      </c>
      <c r="D18" s="80">
        <f>C18*(1-$E$3)</f>
        <v>33600</v>
      </c>
    </row>
    <row r="19" spans="1:4">
      <c r="A19" s="207" t="s">
        <v>1041</v>
      </c>
      <c r="B19" s="208" t="s">
        <v>1039</v>
      </c>
      <c r="C19" s="209">
        <v>3800</v>
      </c>
      <c r="D19" s="206">
        <f t="shared" ref="D19:D20" si="1">C19*(1-$E$3)</f>
        <v>3040</v>
      </c>
    </row>
    <row r="20" spans="1:4">
      <c r="A20" s="207" t="s">
        <v>1042</v>
      </c>
      <c r="B20" s="208" t="s">
        <v>1040</v>
      </c>
      <c r="C20" s="209">
        <v>5500</v>
      </c>
      <c r="D20" s="206">
        <f t="shared" si="1"/>
        <v>4400</v>
      </c>
    </row>
    <row r="21" spans="1:4" ht="18.75">
      <c r="A21" s="267" t="s">
        <v>847</v>
      </c>
      <c r="B21" s="267"/>
      <c r="C21" s="267"/>
      <c r="D21" s="81" t="e">
        <f>C21-#REF!</f>
        <v>#REF!</v>
      </c>
    </row>
    <row r="22" spans="1:4" ht="14.45" customHeight="1">
      <c r="A22" s="82" t="s">
        <v>848</v>
      </c>
      <c r="B22" s="58" t="s">
        <v>849</v>
      </c>
      <c r="C22" s="79">
        <v>21000</v>
      </c>
      <c r="D22" s="80">
        <f t="shared" ref="D22:D32" si="2">C22*(1-$E$3)</f>
        <v>16800</v>
      </c>
    </row>
    <row r="23" spans="1:4" ht="13.9" customHeight="1">
      <c r="A23" s="190" t="s">
        <v>850</v>
      </c>
      <c r="B23" s="191" t="s">
        <v>851</v>
      </c>
      <c r="C23" s="79">
        <v>1100</v>
      </c>
      <c r="D23" s="80">
        <f t="shared" si="2"/>
        <v>880</v>
      </c>
    </row>
    <row r="24" spans="1:4" ht="14.45" customHeight="1">
      <c r="A24" s="192" t="s">
        <v>852</v>
      </c>
      <c r="B24" s="58" t="s">
        <v>853</v>
      </c>
      <c r="C24" s="79">
        <v>250</v>
      </c>
      <c r="D24" s="80">
        <f t="shared" si="2"/>
        <v>200</v>
      </c>
    </row>
    <row r="25" spans="1:4" ht="14.45" customHeight="1">
      <c r="A25" s="192" t="s">
        <v>854</v>
      </c>
      <c r="B25" s="58" t="s">
        <v>855</v>
      </c>
      <c r="C25" s="79">
        <v>1100</v>
      </c>
      <c r="D25" s="80">
        <f t="shared" si="2"/>
        <v>880</v>
      </c>
    </row>
    <row r="26" spans="1:4" ht="14.45" customHeight="1">
      <c r="A26" s="190" t="s">
        <v>856</v>
      </c>
      <c r="B26" s="58" t="s">
        <v>857</v>
      </c>
      <c r="C26" s="79">
        <v>1100</v>
      </c>
      <c r="D26" s="80">
        <f t="shared" si="2"/>
        <v>880</v>
      </c>
    </row>
    <row r="27" spans="1:4" ht="14.45" customHeight="1">
      <c r="A27" s="190" t="s">
        <v>858</v>
      </c>
      <c r="B27" s="58" t="s">
        <v>859</v>
      </c>
      <c r="C27" s="79">
        <v>450</v>
      </c>
      <c r="D27" s="80">
        <f t="shared" si="2"/>
        <v>360</v>
      </c>
    </row>
    <row r="28" spans="1:4" ht="14.45" customHeight="1">
      <c r="A28" s="190" t="s">
        <v>860</v>
      </c>
      <c r="B28" s="58" t="s">
        <v>861</v>
      </c>
      <c r="C28" s="79">
        <v>1100</v>
      </c>
      <c r="D28" s="80">
        <f t="shared" si="2"/>
        <v>880</v>
      </c>
    </row>
    <row r="29" spans="1:4" ht="14.45" customHeight="1">
      <c r="A29" s="190" t="s">
        <v>862</v>
      </c>
      <c r="B29" s="58" t="s">
        <v>863</v>
      </c>
      <c r="C29" s="79">
        <v>350</v>
      </c>
      <c r="D29" s="80">
        <f t="shared" si="2"/>
        <v>280</v>
      </c>
    </row>
    <row r="30" spans="1:4" ht="14.45" customHeight="1">
      <c r="A30" s="190" t="s">
        <v>864</v>
      </c>
      <c r="B30" s="58" t="s">
        <v>865</v>
      </c>
      <c r="C30" s="79">
        <v>350</v>
      </c>
      <c r="D30" s="80">
        <f t="shared" si="2"/>
        <v>280</v>
      </c>
    </row>
    <row r="31" spans="1:4" ht="14.45" customHeight="1">
      <c r="A31" s="190" t="s">
        <v>866</v>
      </c>
      <c r="B31" s="58" t="s">
        <v>867</v>
      </c>
      <c r="C31" s="79">
        <v>300</v>
      </c>
      <c r="D31" s="80">
        <f t="shared" si="2"/>
        <v>240</v>
      </c>
    </row>
    <row r="32" spans="1:4" ht="14.45" customHeight="1">
      <c r="A32" s="78" t="s">
        <v>868</v>
      </c>
      <c r="B32" s="58" t="s">
        <v>869</v>
      </c>
      <c r="C32" s="79">
        <v>1300</v>
      </c>
      <c r="D32" s="80">
        <f t="shared" si="2"/>
        <v>1040</v>
      </c>
    </row>
    <row r="33" spans="1:4" ht="18.75">
      <c r="A33" s="267" t="s">
        <v>870</v>
      </c>
      <c r="B33" s="267"/>
      <c r="C33" s="267"/>
      <c r="D33" s="81" t="e">
        <f>C33-#REF!</f>
        <v>#REF!</v>
      </c>
    </row>
    <row r="34" spans="1:4" s="2" customFormat="1" ht="18" customHeight="1">
      <c r="A34" s="190" t="s">
        <v>871</v>
      </c>
      <c r="B34" s="58" t="s">
        <v>872</v>
      </c>
      <c r="C34" s="79">
        <v>8500</v>
      </c>
      <c r="D34" s="80">
        <f>C34*(1-$E$3)</f>
        <v>6800</v>
      </c>
    </row>
    <row r="35" spans="1:4" ht="13.5" customHeight="1">
      <c r="A35" s="190" t="s">
        <v>873</v>
      </c>
      <c r="B35" s="58" t="s">
        <v>874</v>
      </c>
      <c r="C35" s="79">
        <v>4000</v>
      </c>
      <c r="D35" s="80">
        <f>C35*(1-$E$3)</f>
        <v>3200</v>
      </c>
    </row>
    <row r="36" spans="1:4" ht="17.45" hidden="1" customHeight="1">
      <c r="A36" s="193" t="s">
        <v>875</v>
      </c>
      <c r="B36" s="58" t="s">
        <v>876</v>
      </c>
      <c r="C36" s="79">
        <v>5500</v>
      </c>
      <c r="D36" s="80">
        <f>C36*(1-$E$3)</f>
        <v>4400</v>
      </c>
    </row>
    <row r="37" spans="1:4" s="2" customFormat="1" ht="15" customHeight="1">
      <c r="A37" s="190" t="s">
        <v>877</v>
      </c>
      <c r="B37" s="58" t="s">
        <v>878</v>
      </c>
      <c r="C37" s="79">
        <v>10000</v>
      </c>
      <c r="D37" s="80">
        <f>C37*(1-$E$3)</f>
        <v>8000</v>
      </c>
    </row>
    <row r="38" spans="1:4" ht="17.45" customHeight="1">
      <c r="A38" s="190" t="s">
        <v>875</v>
      </c>
      <c r="B38" s="58" t="s">
        <v>879</v>
      </c>
      <c r="C38" s="79">
        <v>6000</v>
      </c>
      <c r="D38" s="80">
        <f>C38*(1-$E$3)</f>
        <v>4800</v>
      </c>
    </row>
    <row r="39" spans="1:4" ht="18.75">
      <c r="A39" s="265" t="s">
        <v>880</v>
      </c>
      <c r="B39" s="265"/>
      <c r="C39" s="265"/>
      <c r="D39" s="81" t="e">
        <f>C39-#REF!</f>
        <v>#REF!</v>
      </c>
    </row>
    <row r="40" spans="1:4" ht="14.45" customHeight="1">
      <c r="A40" s="78" t="s">
        <v>881</v>
      </c>
      <c r="B40" s="20" t="s">
        <v>882</v>
      </c>
      <c r="C40" s="194">
        <v>18000</v>
      </c>
      <c r="D40" s="80">
        <f>C40*(1-$E$3)</f>
        <v>14400</v>
      </c>
    </row>
    <row r="41" spans="1:4" ht="14.45" customHeight="1">
      <c r="A41" s="78" t="s">
        <v>883</v>
      </c>
      <c r="B41" s="20" t="s">
        <v>884</v>
      </c>
      <c r="C41" s="194">
        <v>25000</v>
      </c>
      <c r="D41" s="80">
        <f>C41*(1-$E$3)</f>
        <v>20000</v>
      </c>
    </row>
    <row r="42" spans="1:4" ht="14.45" customHeight="1">
      <c r="A42" s="78" t="s">
        <v>885</v>
      </c>
      <c r="B42" s="20" t="s">
        <v>886</v>
      </c>
      <c r="C42" s="194">
        <v>1650</v>
      </c>
      <c r="D42" s="80">
        <f>C42*(1-$E$3)</f>
        <v>1320</v>
      </c>
    </row>
    <row r="43" spans="1:4" ht="18.75">
      <c r="A43" s="265" t="s">
        <v>1043</v>
      </c>
      <c r="B43" s="265"/>
      <c r="C43" s="265"/>
      <c r="D43" s="81" t="e">
        <f>C43-#REF!</f>
        <v>#REF!</v>
      </c>
    </row>
    <row r="44" spans="1:4" ht="14.45" customHeight="1">
      <c r="A44" s="195" t="s">
        <v>1044</v>
      </c>
      <c r="B44" s="126" t="s">
        <v>1046</v>
      </c>
      <c r="C44" s="205">
        <v>6600</v>
      </c>
      <c r="D44" s="206">
        <f>C44*(1-$E$3)</f>
        <v>5280</v>
      </c>
    </row>
    <row r="45" spans="1:4" ht="14.45" customHeight="1">
      <c r="A45" s="195" t="s">
        <v>1045</v>
      </c>
      <c r="B45" s="126" t="s">
        <v>1047</v>
      </c>
      <c r="C45" s="205">
        <v>5500</v>
      </c>
      <c r="D45" s="206">
        <f>C45*(1-$E$3)</f>
        <v>4400</v>
      </c>
    </row>
  </sheetData>
  <mergeCells count="7">
    <mergeCell ref="A2:D2"/>
    <mergeCell ref="A43:C43"/>
    <mergeCell ref="A39:C39"/>
    <mergeCell ref="A4:C4"/>
    <mergeCell ref="A14:C14"/>
    <mergeCell ref="A21:C21"/>
    <mergeCell ref="A33:C3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D1"/>
    </sheetView>
  </sheetViews>
  <sheetFormatPr defaultRowHeight="15"/>
  <cols>
    <col min="2" max="2" width="21.140625" customWidth="1"/>
    <col min="3" max="3" width="18" customWidth="1"/>
    <col min="4" max="4" width="22.85546875" customWidth="1"/>
  </cols>
  <sheetData>
    <row r="1" spans="1:4">
      <c r="A1" s="243" t="s">
        <v>987</v>
      </c>
      <c r="B1" s="244"/>
      <c r="C1" s="244"/>
      <c r="D1" s="244"/>
    </row>
    <row r="2" spans="1:4">
      <c r="A2" s="269" t="s">
        <v>988</v>
      </c>
      <c r="B2" s="269"/>
      <c r="C2" s="90"/>
      <c r="D2" s="90" t="s">
        <v>822</v>
      </c>
    </row>
    <row r="3" spans="1:4">
      <c r="A3" s="270" t="s">
        <v>989</v>
      </c>
      <c r="B3" s="270"/>
      <c r="C3" s="270"/>
      <c r="D3" s="96" t="s">
        <v>1005</v>
      </c>
    </row>
    <row r="4" spans="1:4">
      <c r="A4" s="268" t="s">
        <v>990</v>
      </c>
      <c r="B4" s="268"/>
      <c r="C4" s="268"/>
      <c r="D4" s="96" t="s">
        <v>1005</v>
      </c>
    </row>
    <row r="5" spans="1:4">
      <c r="A5" s="268" t="s">
        <v>991</v>
      </c>
      <c r="B5" s="268"/>
      <c r="C5" s="268"/>
      <c r="D5" s="96" t="s">
        <v>1005</v>
      </c>
    </row>
    <row r="6" spans="1:4">
      <c r="A6" s="268" t="s">
        <v>992</v>
      </c>
      <c r="B6" s="268"/>
      <c r="C6" s="268"/>
      <c r="D6" s="96" t="s">
        <v>1005</v>
      </c>
    </row>
    <row r="7" spans="1:4">
      <c r="A7" s="268" t="s">
        <v>993</v>
      </c>
      <c r="B7" s="268"/>
      <c r="C7" s="268"/>
      <c r="D7" s="96" t="s">
        <v>1005</v>
      </c>
    </row>
    <row r="8" spans="1:4">
      <c r="A8" s="268" t="s">
        <v>994</v>
      </c>
      <c r="B8" s="268"/>
      <c r="C8" s="268"/>
      <c r="D8" s="96" t="s">
        <v>1005</v>
      </c>
    </row>
    <row r="9" spans="1:4" ht="45">
      <c r="A9" s="271" t="s">
        <v>995</v>
      </c>
      <c r="B9" s="271"/>
      <c r="C9" s="271"/>
      <c r="D9" s="97" t="s">
        <v>1006</v>
      </c>
    </row>
    <row r="10" spans="1:4">
      <c r="A10" s="268" t="s">
        <v>996</v>
      </c>
      <c r="B10" s="268"/>
      <c r="C10" s="268"/>
      <c r="D10" s="96" t="s">
        <v>1005</v>
      </c>
    </row>
    <row r="11" spans="1:4">
      <c r="A11" s="268" t="s">
        <v>997</v>
      </c>
      <c r="B11" s="268"/>
      <c r="C11" s="268"/>
      <c r="D11" s="96" t="s">
        <v>1005</v>
      </c>
    </row>
    <row r="12" spans="1:4">
      <c r="A12" s="268" t="s">
        <v>998</v>
      </c>
      <c r="B12" s="268"/>
      <c r="C12" s="268"/>
      <c r="D12" s="96" t="s">
        <v>1007</v>
      </c>
    </row>
    <row r="13" spans="1:4">
      <c r="A13" s="268" t="s">
        <v>999</v>
      </c>
      <c r="B13" s="268"/>
      <c r="C13" s="268"/>
      <c r="D13" s="96" t="s">
        <v>1008</v>
      </c>
    </row>
    <row r="14" spans="1:4">
      <c r="A14" s="268" t="s">
        <v>1000</v>
      </c>
      <c r="B14" s="268"/>
      <c r="C14" s="268"/>
      <c r="D14" s="96" t="s">
        <v>1005</v>
      </c>
    </row>
    <row r="15" spans="1:4">
      <c r="A15" s="268" t="s">
        <v>1001</v>
      </c>
      <c r="B15" s="268"/>
      <c r="C15" s="268"/>
      <c r="D15" s="96" t="s">
        <v>1009</v>
      </c>
    </row>
    <row r="16" spans="1:4">
      <c r="A16" s="268" t="s">
        <v>1002</v>
      </c>
      <c r="B16" s="268"/>
      <c r="C16" s="268"/>
      <c r="D16" s="96" t="s">
        <v>1005</v>
      </c>
    </row>
    <row r="17" spans="1:4">
      <c r="A17" s="268" t="s">
        <v>1003</v>
      </c>
      <c r="B17" s="268"/>
      <c r="C17" s="268"/>
      <c r="D17" s="96" t="s">
        <v>1009</v>
      </c>
    </row>
    <row r="18" spans="1:4">
      <c r="A18" s="268" t="s">
        <v>1004</v>
      </c>
      <c r="B18" s="268"/>
      <c r="C18" s="268"/>
      <c r="D18" s="96" t="s">
        <v>1010</v>
      </c>
    </row>
    <row r="19" spans="1:4">
      <c r="A19" s="268" t="s">
        <v>1004</v>
      </c>
      <c r="B19" s="268"/>
      <c r="C19" s="268"/>
      <c r="D19" s="96" t="s">
        <v>1010</v>
      </c>
    </row>
    <row r="20" spans="1:4">
      <c r="A20" s="268" t="s">
        <v>1004</v>
      </c>
      <c r="B20" s="268"/>
      <c r="C20" s="268"/>
      <c r="D20" s="96" t="s">
        <v>1010</v>
      </c>
    </row>
    <row r="22" spans="1:4">
      <c r="A22" t="s">
        <v>1011</v>
      </c>
    </row>
    <row r="23" spans="1:4">
      <c r="A23" s="98" t="s">
        <v>1012</v>
      </c>
      <c r="B23" s="98"/>
      <c r="C23" s="98"/>
      <c r="D23" s="98"/>
    </row>
    <row r="24" spans="1:4">
      <c r="A24" s="98" t="s">
        <v>1014</v>
      </c>
      <c r="B24" s="98"/>
      <c r="C24" s="98"/>
      <c r="D24" s="98"/>
    </row>
    <row r="25" spans="1:4">
      <c r="A25" s="98" t="s">
        <v>1013</v>
      </c>
      <c r="B25" s="98"/>
      <c r="C25" s="98"/>
      <c r="D25" s="98"/>
    </row>
    <row r="27" spans="1:4">
      <c r="A27" s="98" t="s">
        <v>1034</v>
      </c>
    </row>
  </sheetData>
  <mergeCells count="20">
    <mergeCell ref="A19:C19"/>
    <mergeCell ref="A20:C20"/>
    <mergeCell ref="A13:C13"/>
    <mergeCell ref="A14:C14"/>
    <mergeCell ref="A15:C15"/>
    <mergeCell ref="A16:C16"/>
    <mergeCell ref="A17:C17"/>
    <mergeCell ref="A18:C18"/>
    <mergeCell ref="A12:C12"/>
    <mergeCell ref="A1:D1"/>
    <mergeCell ref="A2:B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1" sqref="E1"/>
    </sheetView>
  </sheetViews>
  <sheetFormatPr defaultRowHeight="15"/>
  <cols>
    <col min="1" max="1" width="27.42578125" customWidth="1"/>
    <col min="2" max="2" width="28.85546875" customWidth="1"/>
    <col min="3" max="3" width="28.5703125" customWidth="1"/>
    <col min="4" max="4" width="40.5703125" customWidth="1"/>
  </cols>
  <sheetData>
    <row r="1" spans="1:4">
      <c r="A1" s="243" t="s">
        <v>1031</v>
      </c>
      <c r="B1" s="244"/>
      <c r="C1" s="244"/>
      <c r="D1" s="244"/>
    </row>
    <row r="2" spans="1:4">
      <c r="A2" s="75" t="s">
        <v>1015</v>
      </c>
      <c r="B2" s="75" t="s">
        <v>1016</v>
      </c>
      <c r="C2" s="75" t="s">
        <v>1017</v>
      </c>
      <c r="D2" s="75" t="s">
        <v>1018</v>
      </c>
    </row>
    <row r="3" spans="1:4" ht="45">
      <c r="A3" s="12" t="s">
        <v>1020</v>
      </c>
      <c r="B3" s="12" t="s">
        <v>1023</v>
      </c>
      <c r="C3" s="99" t="s">
        <v>1024</v>
      </c>
      <c r="D3" s="96" t="s">
        <v>1025</v>
      </c>
    </row>
    <row r="4" spans="1:4" ht="45">
      <c r="A4" s="12" t="s">
        <v>1019</v>
      </c>
      <c r="B4" s="12" t="s">
        <v>1023</v>
      </c>
      <c r="C4" s="99" t="s">
        <v>1027</v>
      </c>
      <c r="D4" s="96" t="s">
        <v>1025</v>
      </c>
    </row>
    <row r="5" spans="1:4" ht="45">
      <c r="A5" s="12" t="s">
        <v>1021</v>
      </c>
      <c r="B5" s="12" t="s">
        <v>1023</v>
      </c>
      <c r="C5" s="99" t="s">
        <v>1028</v>
      </c>
      <c r="D5" s="100" t="s">
        <v>1029</v>
      </c>
    </row>
    <row r="6" spans="1:4" ht="45">
      <c r="A6" s="12" t="s">
        <v>1022</v>
      </c>
      <c r="B6" s="12" t="s">
        <v>1023</v>
      </c>
      <c r="C6" s="99" t="s">
        <v>1028</v>
      </c>
      <c r="D6" s="100" t="s">
        <v>1030</v>
      </c>
    </row>
    <row r="7" spans="1:4">
      <c r="A7" s="12" t="s">
        <v>1004</v>
      </c>
      <c r="D7" s="96" t="s">
        <v>1026</v>
      </c>
    </row>
    <row r="8" spans="1:4">
      <c r="A8" s="12" t="s">
        <v>1004</v>
      </c>
      <c r="D8" s="96" t="s">
        <v>1026</v>
      </c>
    </row>
    <row r="9" spans="1:4">
      <c r="A9" s="12" t="s">
        <v>1004</v>
      </c>
      <c r="D9" s="96" t="s">
        <v>1026</v>
      </c>
    </row>
    <row r="12" spans="1:4">
      <c r="A12" s="98" t="s">
        <v>1036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B3" sqref="B3"/>
    </sheetView>
  </sheetViews>
  <sheetFormatPr defaultRowHeight="15"/>
  <cols>
    <col min="1" max="1" width="25" bestFit="1" customWidth="1"/>
  </cols>
  <sheetData>
    <row r="2" spans="1:2">
      <c r="A2" t="s">
        <v>359</v>
      </c>
      <c r="B2" s="51">
        <v>0.2</v>
      </c>
    </row>
    <row r="3" spans="1:2">
      <c r="A3" t="s">
        <v>361</v>
      </c>
      <c r="B3" s="51">
        <f>(1-B2)</f>
        <v>0.8</v>
      </c>
    </row>
    <row r="5" spans="1:2">
      <c r="A5" t="s">
        <v>360</v>
      </c>
      <c r="B5" t="s">
        <v>377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zoomScaleSheetLayoutView="100" workbookViewId="0">
      <selection activeCell="O10" sqref="O10"/>
    </sheetView>
  </sheetViews>
  <sheetFormatPr defaultColWidth="9.140625" defaultRowHeight="31.5"/>
  <cols>
    <col min="1" max="1" width="16.5703125" customWidth="1"/>
    <col min="2" max="2" width="11.7109375" customWidth="1"/>
    <col min="4" max="6" width="9.140625" style="7"/>
    <col min="7" max="7" width="17" style="7" customWidth="1"/>
    <col min="8" max="8" width="5.140625" style="7" customWidth="1"/>
    <col min="9" max="16384" width="9.140625" style="7"/>
  </cols>
  <sheetData>
    <row r="1" spans="1:8" ht="13.9" customHeight="1"/>
    <row r="2" spans="1:8" ht="27" customHeight="1">
      <c r="A2" s="234" t="s">
        <v>114</v>
      </c>
      <c r="B2" s="234"/>
      <c r="C2" s="234"/>
      <c r="D2" s="234"/>
      <c r="E2" s="234"/>
      <c r="F2" s="234"/>
      <c r="G2" s="234"/>
      <c r="H2" s="234"/>
    </row>
    <row r="3" spans="1:8" ht="18" customHeight="1">
      <c r="A3" s="232" t="s">
        <v>979</v>
      </c>
      <c r="B3" s="233"/>
      <c r="C3" s="233"/>
      <c r="D3" s="36"/>
      <c r="E3" s="232" t="s">
        <v>980</v>
      </c>
      <c r="F3" s="233"/>
      <c r="G3" s="233"/>
      <c r="H3" s="36"/>
    </row>
    <row r="4" spans="1:8" ht="17.45" customHeight="1">
      <c r="A4" s="235" t="s">
        <v>154</v>
      </c>
      <c r="B4" s="236"/>
      <c r="C4" s="236"/>
      <c r="D4" s="34"/>
      <c r="E4" s="225" t="s">
        <v>192</v>
      </c>
      <c r="F4" s="226"/>
      <c r="G4" s="226"/>
      <c r="H4" s="34"/>
    </row>
    <row r="5" spans="1:8" ht="16.149999999999999" customHeight="1">
      <c r="A5" s="225" t="s">
        <v>155</v>
      </c>
      <c r="B5" s="226"/>
      <c r="C5" s="226"/>
      <c r="D5" s="34"/>
      <c r="E5" s="225" t="s">
        <v>157</v>
      </c>
      <c r="F5" s="226"/>
      <c r="G5" s="226"/>
      <c r="H5" s="34"/>
    </row>
    <row r="6" spans="1:8" ht="14.45" customHeight="1">
      <c r="A6" s="225" t="s">
        <v>115</v>
      </c>
      <c r="B6" s="226"/>
      <c r="C6" s="226"/>
      <c r="D6" s="34"/>
      <c r="E6" s="225" t="s">
        <v>158</v>
      </c>
      <c r="F6" s="226"/>
      <c r="G6" s="226"/>
      <c r="H6" s="34"/>
    </row>
    <row r="7" spans="1:8" ht="15.6" customHeight="1">
      <c r="A7" s="225" t="s">
        <v>1162</v>
      </c>
      <c r="B7" s="226"/>
      <c r="C7" s="226"/>
      <c r="D7" s="34"/>
      <c r="E7" s="34"/>
      <c r="F7" s="38"/>
      <c r="G7" s="38"/>
      <c r="H7" s="34"/>
    </row>
    <row r="8" spans="1:8" ht="15.6" customHeight="1">
      <c r="A8" s="34"/>
      <c r="B8" s="38"/>
      <c r="C8" s="38"/>
      <c r="D8" s="34"/>
      <c r="E8" s="34"/>
      <c r="F8" s="38"/>
      <c r="G8" s="38"/>
      <c r="H8" s="34"/>
    </row>
    <row r="9" spans="1:8" ht="15.6" customHeight="1">
      <c r="A9" s="232" t="s">
        <v>1161</v>
      </c>
      <c r="B9" s="233"/>
      <c r="C9" s="233"/>
      <c r="D9" s="34"/>
      <c r="E9" s="232" t="s">
        <v>981</v>
      </c>
      <c r="F9" s="232"/>
      <c r="G9" s="232"/>
      <c r="H9" s="232"/>
    </row>
    <row r="10" spans="1:8" ht="15.6" customHeight="1">
      <c r="A10" s="226" t="s">
        <v>982</v>
      </c>
      <c r="B10" s="226"/>
      <c r="C10" s="226"/>
      <c r="D10" s="34"/>
      <c r="E10" s="34"/>
      <c r="F10" s="229" t="s">
        <v>981</v>
      </c>
      <c r="G10" s="229"/>
      <c r="H10" s="34"/>
    </row>
    <row r="11" spans="1:8" ht="15.6" customHeight="1">
      <c r="A11" s="226" t="s">
        <v>983</v>
      </c>
      <c r="B11" s="226"/>
      <c r="C11" s="226"/>
      <c r="D11" s="34"/>
      <c r="E11" s="34"/>
      <c r="F11" s="38"/>
      <c r="G11" s="38"/>
      <c r="H11" s="34"/>
    </row>
    <row r="12" spans="1:8" ht="15.6" customHeight="1">
      <c r="A12" s="225" t="s">
        <v>1035</v>
      </c>
      <c r="B12" s="225"/>
      <c r="C12" s="225"/>
      <c r="D12" s="93"/>
      <c r="E12" s="34"/>
    </row>
    <row r="13" spans="1:8" ht="15.6" customHeight="1">
      <c r="A13" s="228"/>
      <c r="B13" s="225"/>
      <c r="C13" s="225"/>
      <c r="D13" s="34"/>
      <c r="E13" s="34"/>
      <c r="F13" s="229"/>
      <c r="G13" s="229"/>
      <c r="H13" s="34"/>
    </row>
    <row r="14" spans="1:8" ht="15.6" customHeight="1">
      <c r="A14" s="228"/>
      <c r="B14" s="225"/>
      <c r="C14" s="225"/>
      <c r="D14" s="221" t="s">
        <v>1032</v>
      </c>
      <c r="E14" s="34"/>
      <c r="F14" s="229"/>
      <c r="G14" s="229"/>
      <c r="H14" s="34"/>
    </row>
    <row r="15" spans="1:8" ht="15.6" customHeight="1">
      <c r="A15" s="219"/>
      <c r="B15" s="219"/>
      <c r="C15" s="219"/>
      <c r="D15" s="34" t="s">
        <v>1033</v>
      </c>
      <c r="E15" s="34"/>
      <c r="F15" s="231"/>
      <c r="G15" s="229"/>
      <c r="H15" s="34"/>
    </row>
    <row r="16" spans="1:8" ht="15.6" customHeight="1">
      <c r="A16" s="34"/>
      <c r="B16" s="38"/>
      <c r="C16" s="54"/>
      <c r="D16" s="34"/>
      <c r="E16" s="34"/>
      <c r="F16" s="229"/>
      <c r="G16" s="229"/>
      <c r="H16" s="34"/>
    </row>
    <row r="17" spans="1:8" ht="15.6" customHeight="1">
      <c r="A17" s="232"/>
      <c r="B17" s="233"/>
      <c r="C17" s="233"/>
      <c r="D17" s="34"/>
      <c r="E17" s="34"/>
      <c r="F17" s="229"/>
      <c r="G17" s="229"/>
      <c r="H17" s="34"/>
    </row>
    <row r="18" spans="1:8" ht="15.6" customHeight="1">
      <c r="A18" s="225"/>
      <c r="B18" s="225"/>
      <c r="C18" s="225"/>
      <c r="D18" s="34"/>
      <c r="E18" s="34"/>
      <c r="F18" s="229"/>
      <c r="G18" s="229"/>
      <c r="H18" s="34"/>
    </row>
    <row r="19" spans="1:8" ht="15.6" customHeight="1">
      <c r="A19" s="227"/>
      <c r="B19" s="224"/>
      <c r="C19" s="224"/>
      <c r="D19" s="34"/>
      <c r="E19" s="34"/>
      <c r="F19" s="38"/>
      <c r="G19" s="38"/>
      <c r="H19" s="34"/>
    </row>
    <row r="20" spans="1:8" ht="15.6" customHeight="1">
      <c r="A20" s="225"/>
      <c r="B20" s="225"/>
      <c r="C20" s="225"/>
      <c r="D20" s="34"/>
      <c r="E20" s="34"/>
      <c r="F20" s="38"/>
      <c r="G20" s="38"/>
      <c r="H20" s="34"/>
    </row>
    <row r="21" spans="1:8" ht="15.6" customHeight="1">
      <c r="A21" s="226"/>
      <c r="B21" s="226"/>
      <c r="C21" s="226"/>
      <c r="D21" s="34"/>
      <c r="E21" s="34"/>
      <c r="F21" s="92"/>
      <c r="G21" s="93"/>
      <c r="H21" s="93"/>
    </row>
    <row r="22" spans="1:8" ht="15.6" customHeight="1">
      <c r="A22" s="225"/>
      <c r="B22" s="225"/>
      <c r="C22" s="225"/>
      <c r="D22" s="34"/>
      <c r="E22" s="34"/>
      <c r="F22" s="229"/>
      <c r="G22" s="229"/>
      <c r="H22" s="34"/>
    </row>
    <row r="23" spans="1:8" customFormat="1" ht="15.6" customHeight="1">
      <c r="A23" s="227"/>
      <c r="B23" s="227"/>
      <c r="C23" s="227"/>
      <c r="F23" s="230"/>
      <c r="G23" s="230"/>
    </row>
    <row r="24" spans="1:8" customFormat="1" ht="15.6" customHeight="1">
      <c r="A24" s="224"/>
      <c r="B24" s="224"/>
      <c r="C24" s="224"/>
    </row>
    <row r="25" spans="1:8" customFormat="1" ht="15.6" customHeight="1">
      <c r="D25" s="101"/>
    </row>
    <row r="26" spans="1:8" customFormat="1" ht="15.6" customHeight="1">
      <c r="D26" s="101"/>
      <c r="H26" t="s">
        <v>246</v>
      </c>
    </row>
    <row r="27" spans="1:8" customFormat="1" ht="15.6" customHeight="1"/>
    <row r="28" spans="1:8" ht="15" customHeight="1">
      <c r="D28"/>
      <c r="E28"/>
      <c r="F28"/>
      <c r="G28"/>
      <c r="H28"/>
    </row>
    <row r="29" spans="1:8" ht="15.75" customHeight="1">
      <c r="D29"/>
      <c r="E29"/>
      <c r="F29"/>
      <c r="G29"/>
      <c r="H29"/>
    </row>
    <row r="30" spans="1:8" ht="15.75" customHeight="1">
      <c r="D30"/>
      <c r="E30"/>
      <c r="F30"/>
      <c r="G30"/>
      <c r="H30"/>
    </row>
    <row r="31" spans="1:8" ht="52.5" customHeight="1">
      <c r="A31" s="12"/>
      <c r="D31"/>
      <c r="E31"/>
      <c r="F31"/>
      <c r="G31"/>
      <c r="H31"/>
    </row>
    <row r="32" spans="1:8" ht="24.6" customHeight="1">
      <c r="D32"/>
      <c r="E32"/>
      <c r="F32"/>
      <c r="G32"/>
      <c r="H32"/>
    </row>
    <row r="33" spans="1:8" ht="12" customHeight="1">
      <c r="D33"/>
      <c r="E33"/>
      <c r="F33"/>
      <c r="G33"/>
      <c r="H33"/>
    </row>
    <row r="34" spans="1:8" ht="19.899999999999999" customHeight="1">
      <c r="D34"/>
      <c r="E34"/>
      <c r="F34"/>
      <c r="G34"/>
      <c r="H34"/>
    </row>
    <row r="35" spans="1:8" ht="16.149999999999999" customHeight="1">
      <c r="D35"/>
      <c r="E35"/>
      <c r="F35"/>
      <c r="G35"/>
      <c r="H35"/>
    </row>
    <row r="36" spans="1:8" ht="16.899999999999999" customHeight="1">
      <c r="D36"/>
      <c r="E36"/>
      <c r="F36"/>
      <c r="G36"/>
      <c r="H36"/>
    </row>
    <row r="37" spans="1:8" ht="16.149999999999999" customHeight="1">
      <c r="D37"/>
      <c r="E37"/>
      <c r="F37"/>
      <c r="G37"/>
      <c r="H37"/>
    </row>
    <row r="38" spans="1:8" ht="16.149999999999999" customHeight="1">
      <c r="D38"/>
      <c r="E38"/>
      <c r="F38"/>
      <c r="G38"/>
      <c r="H38"/>
    </row>
    <row r="39" spans="1:8" ht="16.149999999999999" customHeight="1">
      <c r="D39"/>
      <c r="E39"/>
      <c r="F39"/>
      <c r="G39"/>
      <c r="H39"/>
    </row>
    <row r="40" spans="1:8" ht="21" customHeight="1">
      <c r="A40" s="34"/>
      <c r="B40" s="220"/>
      <c r="C40" s="220"/>
      <c r="D40" s="34"/>
      <c r="E40" s="34"/>
      <c r="F40" s="34"/>
      <c r="G40" s="34"/>
      <c r="H40" s="34"/>
    </row>
    <row r="41" spans="1:8">
      <c r="A41" s="7"/>
      <c r="B41" s="7"/>
      <c r="C41" s="34"/>
      <c r="D41" s="34"/>
      <c r="E41" s="34"/>
      <c r="F41" s="34"/>
      <c r="G41" s="34"/>
      <c r="H41" s="34"/>
    </row>
    <row r="42" spans="1:8">
      <c r="A42" s="7"/>
      <c r="B42" s="7"/>
      <c r="C42" s="34"/>
      <c r="D42" s="34"/>
      <c r="E42" s="34"/>
      <c r="F42" s="34"/>
      <c r="G42" s="34"/>
      <c r="H42" s="34"/>
    </row>
    <row r="43" spans="1:8">
      <c r="A43" s="7"/>
      <c r="B43" s="7"/>
      <c r="C43" s="34"/>
      <c r="D43" s="34"/>
      <c r="E43" s="34"/>
      <c r="F43" s="34"/>
      <c r="G43" s="34"/>
      <c r="H43" s="34"/>
    </row>
    <row r="44" spans="1:8">
      <c r="A44" s="7"/>
      <c r="B44" s="7"/>
      <c r="C44" s="34"/>
      <c r="D44" s="34"/>
      <c r="E44" s="34"/>
      <c r="F44" s="34"/>
      <c r="G44" s="34"/>
      <c r="H44" s="34"/>
    </row>
    <row r="45" spans="1:8" ht="15.75" customHeight="1">
      <c r="A45" s="7"/>
      <c r="B45" s="7"/>
      <c r="C45" s="34"/>
      <c r="D45" s="34"/>
      <c r="E45" s="34"/>
      <c r="F45" s="34"/>
      <c r="G45" s="34"/>
      <c r="H45" s="34"/>
    </row>
    <row r="46" spans="1:8">
      <c r="A46" s="7"/>
      <c r="B46" s="7"/>
      <c r="C46" s="7"/>
    </row>
    <row r="47" spans="1:8" ht="24.75" customHeight="1">
      <c r="A47" s="35"/>
      <c r="B47" s="35"/>
      <c r="C47" s="35"/>
      <c r="D47" s="35"/>
      <c r="E47" s="35"/>
      <c r="F47" s="35"/>
      <c r="G47" s="35"/>
      <c r="H47" s="35"/>
    </row>
    <row r="48" spans="1:8">
      <c r="A48" s="7"/>
      <c r="B48" s="7"/>
      <c r="C48" s="34"/>
      <c r="D48" s="34"/>
      <c r="E48" s="34"/>
      <c r="F48" s="34"/>
      <c r="G48" s="34"/>
      <c r="H48" s="34"/>
    </row>
  </sheetData>
  <mergeCells count="34">
    <mergeCell ref="A5:C5"/>
    <mergeCell ref="E5:G5"/>
    <mergeCell ref="A2:H2"/>
    <mergeCell ref="A3:C3"/>
    <mergeCell ref="E3:G3"/>
    <mergeCell ref="A4:C4"/>
    <mergeCell ref="E4:G4"/>
    <mergeCell ref="F13:G13"/>
    <mergeCell ref="A14:C14"/>
    <mergeCell ref="F14:G14"/>
    <mergeCell ref="A6:C6"/>
    <mergeCell ref="E6:G6"/>
    <mergeCell ref="A9:C9"/>
    <mergeCell ref="E9:H9"/>
    <mergeCell ref="A10:C10"/>
    <mergeCell ref="F10:G10"/>
    <mergeCell ref="F22:G22"/>
    <mergeCell ref="A23:C23"/>
    <mergeCell ref="F23:G23"/>
    <mergeCell ref="F15:G15"/>
    <mergeCell ref="F16:G16"/>
    <mergeCell ref="A17:C17"/>
    <mergeCell ref="F17:G17"/>
    <mergeCell ref="A18:C18"/>
    <mergeCell ref="F18:G18"/>
    <mergeCell ref="A24:C24"/>
    <mergeCell ref="A7:C7"/>
    <mergeCell ref="A19:C19"/>
    <mergeCell ref="A20:C20"/>
    <mergeCell ref="A21:C21"/>
    <mergeCell ref="A22:C22"/>
    <mergeCell ref="A11:C11"/>
    <mergeCell ref="A12:C12"/>
    <mergeCell ref="A13:C13"/>
  </mergeCells>
  <hyperlinks>
    <hyperlink ref="A44:H44" location="'VM600'!A1" display="Viking VM600 Mobile"/>
    <hyperlink ref="A48:H48" location="'ATLAS 1200'!A1" display="ATLAS 1200"/>
    <hyperlink ref="A45:H45" location="'TK-5730-5830-5930'!A1" display="TK-5730-5830-5930 Mobile"/>
    <hyperlink ref="A43:H43" location="'VM900'!A1" display="Viking VM900 Mobile"/>
    <hyperlink ref="A41:H41" location="'VM6000'!A1" display="Viking VM6000 Mobile"/>
    <hyperlink ref="A42:H42" location="'VM5000'!A1" display="Viking VM5000 Mobile"/>
    <hyperlink ref="A4:C4" location="'VP6000'!A1" display="Viking VP6000 Portable"/>
    <hyperlink ref="A5:C5" location="'VP5000'!A1" display="Viking VP5000 Portable"/>
    <hyperlink ref="A6:C6" location="'VP900'!A1" display="Viking VP900 Portable"/>
    <hyperlink ref="E4:G4" location="'VM7000'!A1" display="Viking VM7000 Mobile"/>
    <hyperlink ref="E5:G5" location="'VM6000'!A1" display="Viking VM6000 Mobile"/>
    <hyperlink ref="E6:G6" location="'VM5000'!A1" display="Viking VM5000 Mobile"/>
    <hyperlink ref="F10:G10" location="'Viking Accessories'!A1" display="Viking Accessories"/>
    <hyperlink ref="A10:C10" location="'ATLAS 1200'!A1" display="ATLAS 1200"/>
    <hyperlink ref="A11:C11" location="'ATLAS 4500'!A1" display="ATLAS 4500"/>
    <hyperlink ref="A12:C12" location="ATLAS!A1" display="ATLAS Infrastructure"/>
    <hyperlink ref="D14:E14" location="Services!A1" display="Services"/>
    <hyperlink ref="D15" location="'Addtl Warranty Options'!A1" display="Additional Warranty Options"/>
    <hyperlink ref="A7:C7" location="'VP8000'!A1" display="Viking 8000 Portable"/>
    <hyperlink ref="D14" location="'Addtl Services'!A1" display="Services"/>
  </hyperlinks>
  <pageMargins left="0.7" right="0.7" top="0.75" bottom="0.75" header="0.3" footer="0.3"/>
  <pageSetup orientation="portrait" r:id="rId1"/>
  <headerFooter>
    <oddFooter>&amp;LCopyright © 2021 EF Johnson Company&amp;C&amp;P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view="pageBreakPreview" zoomScaleNormal="100" zoomScaleSheetLayoutView="100" zoomScalePageLayoutView="70" workbookViewId="0">
      <selection activeCell="E1" sqref="E1"/>
    </sheetView>
  </sheetViews>
  <sheetFormatPr defaultColWidth="9.140625" defaultRowHeight="15"/>
  <cols>
    <col min="1" max="1" width="13.85546875" style="1" customWidth="1"/>
    <col min="2" max="2" width="51.85546875" style="3" customWidth="1"/>
    <col min="3" max="3" width="13.42578125" style="4" customWidth="1"/>
    <col min="4" max="4" width="10.42578125" style="4" customWidth="1"/>
    <col min="5" max="16384" width="9.140625" style="1"/>
  </cols>
  <sheetData>
    <row r="1" spans="1:4" s="2" customFormat="1" ht="18.75" customHeight="1">
      <c r="A1" s="243" t="s">
        <v>1049</v>
      </c>
      <c r="B1" s="244"/>
      <c r="C1" s="244"/>
      <c r="D1" s="244"/>
    </row>
    <row r="2" spans="1:4" s="2" customFormat="1" ht="51" customHeight="1">
      <c r="A2" s="10"/>
      <c r="B2" s="11"/>
      <c r="C2" s="11"/>
      <c r="D2" s="11"/>
    </row>
    <row r="3" spans="1:4" s="2" customFormat="1" ht="409.5" customHeight="1">
      <c r="A3" s="10"/>
      <c r="B3" s="11"/>
      <c r="C3" s="11"/>
      <c r="D3" s="11"/>
    </row>
    <row r="4" spans="1:4" s="2" customFormat="1" ht="147" customHeight="1">
      <c r="A4" s="10"/>
      <c r="B4" s="11"/>
      <c r="C4" s="11"/>
      <c r="D4" s="11"/>
    </row>
    <row r="5" spans="1:4" ht="11.1" customHeight="1"/>
    <row r="6" spans="1:4" ht="11.25" customHeight="1">
      <c r="A6" s="1" t="s">
        <v>1050</v>
      </c>
    </row>
    <row r="7" spans="1:4" ht="11.25" customHeight="1">
      <c r="A7" s="1" t="s">
        <v>985</v>
      </c>
    </row>
    <row r="8" spans="1:4">
      <c r="A8" s="237" t="s">
        <v>0</v>
      </c>
      <c r="B8" s="238"/>
      <c r="C8" s="53" t="s">
        <v>1051</v>
      </c>
      <c r="D8" s="53" t="s">
        <v>113</v>
      </c>
    </row>
    <row r="9" spans="1:4" ht="30">
      <c r="A9" s="114" t="s">
        <v>1052</v>
      </c>
      <c r="B9" s="115" t="s">
        <v>1053</v>
      </c>
      <c r="C9" s="116">
        <f>D9*0.8</f>
        <v>1708</v>
      </c>
      <c r="D9" s="116">
        <v>2135</v>
      </c>
    </row>
    <row r="10" spans="1:4" ht="30">
      <c r="A10" s="114" t="s">
        <v>1054</v>
      </c>
      <c r="B10" s="115" t="s">
        <v>1055</v>
      </c>
      <c r="C10" s="116">
        <f t="shared" ref="C10:C12" si="0">D10*0.8</f>
        <v>1928</v>
      </c>
      <c r="D10" s="116">
        <v>2410</v>
      </c>
    </row>
    <row r="11" spans="1:4" ht="30">
      <c r="A11" s="114" t="s">
        <v>1056</v>
      </c>
      <c r="B11" s="115" t="s">
        <v>1057</v>
      </c>
      <c r="C11" s="116">
        <f t="shared" si="0"/>
        <v>1884</v>
      </c>
      <c r="D11" s="116">
        <v>2355</v>
      </c>
    </row>
    <row r="12" spans="1:4" ht="30">
      <c r="A12" s="114" t="s">
        <v>1058</v>
      </c>
      <c r="B12" s="115" t="s">
        <v>1059</v>
      </c>
      <c r="C12" s="116">
        <f t="shared" si="0"/>
        <v>2100</v>
      </c>
      <c r="D12" s="116">
        <v>2625</v>
      </c>
    </row>
    <row r="13" spans="1:4">
      <c r="A13" s="237" t="s">
        <v>1060</v>
      </c>
      <c r="B13" s="238"/>
      <c r="C13" s="53" t="s">
        <v>1051</v>
      </c>
      <c r="D13" s="53" t="s">
        <v>113</v>
      </c>
    </row>
    <row r="14" spans="1:4">
      <c r="A14" s="117" t="s">
        <v>1061</v>
      </c>
      <c r="B14" s="118" t="s">
        <v>1062</v>
      </c>
      <c r="C14" s="119">
        <f>D14*0.8</f>
        <v>524</v>
      </c>
      <c r="D14" s="119">
        <v>655</v>
      </c>
    </row>
    <row r="15" spans="1:4">
      <c r="A15" s="117" t="s">
        <v>1063</v>
      </c>
      <c r="B15" s="118" t="s">
        <v>1064</v>
      </c>
      <c r="C15" s="119">
        <f t="shared" ref="C15:C16" si="1">D15*0.8</f>
        <v>524</v>
      </c>
      <c r="D15" s="120">
        <v>655</v>
      </c>
    </row>
    <row r="16" spans="1:4">
      <c r="A16" s="117" t="s">
        <v>1065</v>
      </c>
      <c r="B16" s="118" t="s">
        <v>1066</v>
      </c>
      <c r="C16" s="119">
        <f t="shared" si="1"/>
        <v>524</v>
      </c>
      <c r="D16" s="120">
        <v>655</v>
      </c>
    </row>
    <row r="17" spans="1:4">
      <c r="A17" s="237" t="s">
        <v>156</v>
      </c>
      <c r="B17" s="238"/>
      <c r="C17" s="53" t="s">
        <v>1051</v>
      </c>
      <c r="D17" s="53" t="s">
        <v>113</v>
      </c>
    </row>
    <row r="18" spans="1:4" ht="30">
      <c r="A18" s="117" t="s">
        <v>337</v>
      </c>
      <c r="B18" s="121" t="s">
        <v>1067</v>
      </c>
      <c r="C18" s="122">
        <f>D18*0.8</f>
        <v>86.4</v>
      </c>
      <c r="D18" s="122">
        <v>108</v>
      </c>
    </row>
    <row r="19" spans="1:4">
      <c r="A19" s="237" t="s">
        <v>1</v>
      </c>
      <c r="B19" s="238"/>
      <c r="C19" s="53" t="s">
        <v>1051</v>
      </c>
      <c r="D19" s="53" t="s">
        <v>113</v>
      </c>
    </row>
    <row r="20" spans="1:4">
      <c r="A20" s="117" t="s">
        <v>1068</v>
      </c>
      <c r="B20" s="121" t="s">
        <v>1069</v>
      </c>
      <c r="C20" s="122">
        <f>D20*0.8</f>
        <v>83.2</v>
      </c>
      <c r="D20" s="122">
        <v>104</v>
      </c>
    </row>
    <row r="21" spans="1:4">
      <c r="A21" s="117" t="s">
        <v>99</v>
      </c>
      <c r="B21" s="121" t="s">
        <v>100</v>
      </c>
      <c r="C21" s="122">
        <f t="shared" ref="C21:C37" si="2">D21*0.8</f>
        <v>31.439999999999998</v>
      </c>
      <c r="D21" s="122">
        <v>39.299999999999997</v>
      </c>
    </row>
    <row r="22" spans="1:4">
      <c r="A22" s="117" t="s">
        <v>101</v>
      </c>
      <c r="B22" s="121" t="s">
        <v>102</v>
      </c>
      <c r="C22" s="122">
        <f t="shared" si="2"/>
        <v>22.560000000000002</v>
      </c>
      <c r="D22" s="122">
        <v>28.2</v>
      </c>
    </row>
    <row r="23" spans="1:4">
      <c r="A23" s="123" t="s">
        <v>49</v>
      </c>
      <c r="B23" s="121" t="s">
        <v>50</v>
      </c>
      <c r="C23" s="122">
        <f t="shared" si="2"/>
        <v>14.8</v>
      </c>
      <c r="D23" s="124">
        <v>18.5</v>
      </c>
    </row>
    <row r="24" spans="1:4">
      <c r="A24" s="123" t="s">
        <v>51</v>
      </c>
      <c r="B24" s="121" t="s">
        <v>52</v>
      </c>
      <c r="C24" s="122">
        <f t="shared" si="2"/>
        <v>14.8</v>
      </c>
      <c r="D24" s="124">
        <v>18.5</v>
      </c>
    </row>
    <row r="25" spans="1:4">
      <c r="A25" s="123" t="s">
        <v>53</v>
      </c>
      <c r="B25" s="121" t="s">
        <v>54</v>
      </c>
      <c r="C25" s="122">
        <f t="shared" si="2"/>
        <v>14.8</v>
      </c>
      <c r="D25" s="124">
        <v>18.5</v>
      </c>
    </row>
    <row r="26" spans="1:4">
      <c r="A26" s="123" t="s">
        <v>61</v>
      </c>
      <c r="B26" s="121" t="s">
        <v>62</v>
      </c>
      <c r="C26" s="122">
        <f t="shared" si="2"/>
        <v>14.8</v>
      </c>
      <c r="D26" s="124">
        <v>18.5</v>
      </c>
    </row>
    <row r="27" spans="1:4">
      <c r="A27" s="123" t="s">
        <v>63</v>
      </c>
      <c r="B27" s="121" t="s">
        <v>64</v>
      </c>
      <c r="C27" s="122">
        <f t="shared" si="2"/>
        <v>14.8</v>
      </c>
      <c r="D27" s="124">
        <v>18.5</v>
      </c>
    </row>
    <row r="28" spans="1:4">
      <c r="A28" s="123" t="s">
        <v>65</v>
      </c>
      <c r="B28" s="121" t="s">
        <v>66</v>
      </c>
      <c r="C28" s="122">
        <f t="shared" si="2"/>
        <v>14.8</v>
      </c>
      <c r="D28" s="124">
        <v>18.5</v>
      </c>
    </row>
    <row r="29" spans="1:4">
      <c r="A29" s="123" t="s">
        <v>339</v>
      </c>
      <c r="B29" s="121" t="s">
        <v>340</v>
      </c>
      <c r="C29" s="122">
        <f t="shared" si="2"/>
        <v>33.200000000000003</v>
      </c>
      <c r="D29" s="124">
        <v>41.5</v>
      </c>
    </row>
    <row r="30" spans="1:4">
      <c r="A30" s="123" t="s">
        <v>43</v>
      </c>
      <c r="B30" s="121" t="s">
        <v>44</v>
      </c>
      <c r="C30" s="122">
        <f t="shared" si="2"/>
        <v>14.8</v>
      </c>
      <c r="D30" s="124">
        <v>18.5</v>
      </c>
    </row>
    <row r="31" spans="1:4">
      <c r="A31" s="123" t="s">
        <v>45</v>
      </c>
      <c r="B31" s="121" t="s">
        <v>46</v>
      </c>
      <c r="C31" s="122">
        <f t="shared" si="2"/>
        <v>14.8</v>
      </c>
      <c r="D31" s="124">
        <v>18.5</v>
      </c>
    </row>
    <row r="32" spans="1:4">
      <c r="A32" s="123" t="s">
        <v>47</v>
      </c>
      <c r="B32" s="121" t="s">
        <v>48</v>
      </c>
      <c r="C32" s="122">
        <f t="shared" si="2"/>
        <v>14.8</v>
      </c>
      <c r="D32" s="124">
        <v>18.5</v>
      </c>
    </row>
    <row r="33" spans="1:4">
      <c r="A33" s="123" t="s">
        <v>55</v>
      </c>
      <c r="B33" s="121" t="s">
        <v>56</v>
      </c>
      <c r="C33" s="122">
        <f t="shared" si="2"/>
        <v>14.8</v>
      </c>
      <c r="D33" s="124">
        <v>18.5</v>
      </c>
    </row>
    <row r="34" spans="1:4">
      <c r="A34" s="123" t="s">
        <v>57</v>
      </c>
      <c r="B34" s="121" t="s">
        <v>58</v>
      </c>
      <c r="C34" s="122">
        <f t="shared" si="2"/>
        <v>14.8</v>
      </c>
      <c r="D34" s="124">
        <v>18.5</v>
      </c>
    </row>
    <row r="35" spans="1:4">
      <c r="A35" s="123" t="s">
        <v>59</v>
      </c>
      <c r="B35" s="121" t="s">
        <v>60</v>
      </c>
      <c r="C35" s="122">
        <f t="shared" si="2"/>
        <v>14.8</v>
      </c>
      <c r="D35" s="124">
        <v>18.5</v>
      </c>
    </row>
    <row r="36" spans="1:4">
      <c r="A36" s="123" t="s">
        <v>67</v>
      </c>
      <c r="B36" s="121" t="s">
        <v>362</v>
      </c>
      <c r="C36" s="122">
        <f t="shared" si="2"/>
        <v>30.960000000000004</v>
      </c>
      <c r="D36" s="124">
        <v>38.700000000000003</v>
      </c>
    </row>
    <row r="37" spans="1:4" ht="15.75" customHeight="1">
      <c r="A37" s="123" t="s">
        <v>310</v>
      </c>
      <c r="B37" s="121" t="s">
        <v>311</v>
      </c>
      <c r="C37" s="122">
        <f t="shared" si="2"/>
        <v>37.839999999999996</v>
      </c>
      <c r="D37" s="124">
        <v>47.3</v>
      </c>
    </row>
    <row r="38" spans="1:4">
      <c r="A38" s="237" t="s">
        <v>68</v>
      </c>
      <c r="B38" s="238"/>
      <c r="C38" s="53" t="s">
        <v>1051</v>
      </c>
      <c r="D38" s="53" t="s">
        <v>113</v>
      </c>
    </row>
    <row r="39" spans="1:4">
      <c r="A39" s="123" t="s">
        <v>69</v>
      </c>
      <c r="B39" s="121" t="s">
        <v>70</v>
      </c>
      <c r="C39" s="124">
        <f>D39*0.8</f>
        <v>125.2</v>
      </c>
      <c r="D39" s="124">
        <v>156.5</v>
      </c>
    </row>
    <row r="40" spans="1:4">
      <c r="A40" s="123" t="s">
        <v>71</v>
      </c>
      <c r="B40" s="121" t="s">
        <v>72</v>
      </c>
      <c r="C40" s="124">
        <f t="shared" ref="C40:C44" si="3">D40*0.8</f>
        <v>162</v>
      </c>
      <c r="D40" s="125">
        <v>202.5</v>
      </c>
    </row>
    <row r="41" spans="1:4">
      <c r="A41" s="123" t="s">
        <v>258</v>
      </c>
      <c r="B41" s="121" t="s">
        <v>259</v>
      </c>
      <c r="C41" s="124">
        <f t="shared" si="3"/>
        <v>188.48000000000002</v>
      </c>
      <c r="D41" s="125">
        <v>235.6</v>
      </c>
    </row>
    <row r="42" spans="1:4">
      <c r="A42" s="123" t="s">
        <v>1070</v>
      </c>
      <c r="B42" s="121" t="s">
        <v>260</v>
      </c>
      <c r="C42" s="124">
        <f t="shared" si="3"/>
        <v>271.04000000000002</v>
      </c>
      <c r="D42" s="125">
        <v>338.8</v>
      </c>
    </row>
    <row r="43" spans="1:4">
      <c r="A43" s="123" t="s">
        <v>74</v>
      </c>
      <c r="B43" s="126" t="s">
        <v>75</v>
      </c>
      <c r="C43" s="124">
        <f t="shared" si="3"/>
        <v>72.160000000000011</v>
      </c>
      <c r="D43" s="127">
        <v>90.2</v>
      </c>
    </row>
    <row r="44" spans="1:4">
      <c r="A44" s="123" t="s">
        <v>250</v>
      </c>
      <c r="B44" s="121" t="s">
        <v>76</v>
      </c>
      <c r="C44" s="124">
        <f t="shared" si="3"/>
        <v>658.40000000000009</v>
      </c>
      <c r="D44" s="125">
        <v>823</v>
      </c>
    </row>
    <row r="45" spans="1:4">
      <c r="A45" s="237" t="s">
        <v>1071</v>
      </c>
      <c r="B45" s="238"/>
      <c r="C45" s="53" t="s">
        <v>1051</v>
      </c>
      <c r="D45" s="53" t="s">
        <v>113</v>
      </c>
    </row>
    <row r="46" spans="1:4" ht="45">
      <c r="A46" s="123" t="s">
        <v>77</v>
      </c>
      <c r="B46" s="121" t="s">
        <v>78</v>
      </c>
      <c r="C46" s="125">
        <f>D46*0.8</f>
        <v>142.96</v>
      </c>
      <c r="D46" s="125">
        <v>178.7</v>
      </c>
    </row>
    <row r="47" spans="1:4">
      <c r="A47" s="123" t="s">
        <v>305</v>
      </c>
      <c r="B47" s="121" t="s">
        <v>373</v>
      </c>
      <c r="C47" s="125">
        <f t="shared" ref="C47:C53" si="4">D47*0.8</f>
        <v>271.04000000000002</v>
      </c>
      <c r="D47" s="125">
        <v>338.8</v>
      </c>
    </row>
    <row r="48" spans="1:4" ht="60">
      <c r="A48" s="123" t="s">
        <v>1072</v>
      </c>
      <c r="B48" s="121" t="s">
        <v>1073</v>
      </c>
      <c r="C48" s="125">
        <f t="shared" si="4"/>
        <v>162.4</v>
      </c>
      <c r="D48" s="125">
        <v>203</v>
      </c>
    </row>
    <row r="49" spans="1:4" ht="30">
      <c r="A49" s="123" t="s">
        <v>1074</v>
      </c>
      <c r="B49" s="121" t="s">
        <v>1075</v>
      </c>
      <c r="C49" s="125">
        <f t="shared" si="4"/>
        <v>72.160000000000011</v>
      </c>
      <c r="D49" s="125">
        <v>90.2</v>
      </c>
    </row>
    <row r="50" spans="1:4" ht="45">
      <c r="A50" s="123" t="s">
        <v>1076</v>
      </c>
      <c r="B50" s="121" t="s">
        <v>1077</v>
      </c>
      <c r="C50" s="125">
        <f t="shared" si="4"/>
        <v>72.160000000000011</v>
      </c>
      <c r="D50" s="125">
        <v>90.2</v>
      </c>
    </row>
    <row r="51" spans="1:4" ht="45">
      <c r="A51" s="123" t="s">
        <v>1078</v>
      </c>
      <c r="B51" s="121" t="s">
        <v>1079</v>
      </c>
      <c r="C51" s="125">
        <f t="shared" si="4"/>
        <v>610.4</v>
      </c>
      <c r="D51" s="125">
        <v>763</v>
      </c>
    </row>
    <row r="52" spans="1:4" ht="45">
      <c r="A52" s="123" t="s">
        <v>1080</v>
      </c>
      <c r="B52" s="121" t="s">
        <v>1081</v>
      </c>
      <c r="C52" s="125">
        <f t="shared" si="4"/>
        <v>8</v>
      </c>
      <c r="D52" s="125">
        <v>10</v>
      </c>
    </row>
    <row r="53" spans="1:4" ht="45">
      <c r="A53" s="123" t="s">
        <v>1082</v>
      </c>
      <c r="B53" s="121" t="s">
        <v>1083</v>
      </c>
      <c r="C53" s="125">
        <f t="shared" si="4"/>
        <v>8</v>
      </c>
      <c r="D53" s="125">
        <v>10</v>
      </c>
    </row>
    <row r="54" spans="1:4" ht="15" customHeight="1">
      <c r="A54" s="241" t="s">
        <v>79</v>
      </c>
      <c r="B54" s="242"/>
      <c r="C54" s="53" t="s">
        <v>1051</v>
      </c>
      <c r="D54" s="53" t="s">
        <v>113</v>
      </c>
    </row>
    <row r="55" spans="1:4">
      <c r="A55" s="123" t="s">
        <v>80</v>
      </c>
      <c r="B55" s="126" t="s">
        <v>81</v>
      </c>
      <c r="C55" s="124">
        <f>D55*0.8</f>
        <v>13.200000000000001</v>
      </c>
      <c r="D55" s="124">
        <v>16.5</v>
      </c>
    </row>
    <row r="56" spans="1:4" ht="45">
      <c r="A56" s="123" t="s">
        <v>1084</v>
      </c>
      <c r="B56" s="126" t="s">
        <v>1085</v>
      </c>
      <c r="C56" s="124">
        <f t="shared" ref="C56:C61" si="5">D56*0.8</f>
        <v>60</v>
      </c>
      <c r="D56" s="124">
        <v>75</v>
      </c>
    </row>
    <row r="57" spans="1:4" ht="30">
      <c r="A57" s="121" t="s">
        <v>1086</v>
      </c>
      <c r="B57" s="126" t="s">
        <v>1087</v>
      </c>
      <c r="C57" s="124">
        <f t="shared" si="5"/>
        <v>60</v>
      </c>
      <c r="D57" s="124">
        <v>75</v>
      </c>
    </row>
    <row r="58" spans="1:4" ht="30">
      <c r="A58" s="123" t="s">
        <v>1088</v>
      </c>
      <c r="B58" s="126" t="s">
        <v>1089</v>
      </c>
      <c r="C58" s="124">
        <f t="shared" si="5"/>
        <v>60</v>
      </c>
      <c r="D58" s="124">
        <v>75</v>
      </c>
    </row>
    <row r="59" spans="1:4" ht="30">
      <c r="A59" s="123" t="s">
        <v>1090</v>
      </c>
      <c r="B59" s="126" t="s">
        <v>1091</v>
      </c>
      <c r="C59" s="124">
        <f t="shared" si="5"/>
        <v>60</v>
      </c>
      <c r="D59" s="124">
        <v>75</v>
      </c>
    </row>
    <row r="60" spans="1:4" ht="30">
      <c r="A60" s="121" t="s">
        <v>1092</v>
      </c>
      <c r="B60" s="126" t="s">
        <v>1093</v>
      </c>
      <c r="C60" s="124">
        <f t="shared" si="5"/>
        <v>60</v>
      </c>
      <c r="D60" s="124">
        <v>75</v>
      </c>
    </row>
    <row r="61" spans="1:4" ht="30">
      <c r="A61" s="121" t="s">
        <v>1094</v>
      </c>
      <c r="B61" s="126" t="s">
        <v>1095</v>
      </c>
      <c r="C61" s="124">
        <f t="shared" si="5"/>
        <v>60</v>
      </c>
      <c r="D61" s="124">
        <v>75</v>
      </c>
    </row>
    <row r="62" spans="1:4" ht="15" customHeight="1">
      <c r="A62" s="241" t="s">
        <v>88</v>
      </c>
      <c r="B62" s="242"/>
      <c r="C62" s="53" t="s">
        <v>1051</v>
      </c>
      <c r="D62" s="53" t="s">
        <v>113</v>
      </c>
    </row>
    <row r="63" spans="1:4" ht="45">
      <c r="A63" s="117" t="s">
        <v>89</v>
      </c>
      <c r="B63" s="121" t="s">
        <v>1096</v>
      </c>
      <c r="C63" s="124">
        <f>D63*0.8</f>
        <v>333.33600000000001</v>
      </c>
      <c r="D63" s="124">
        <v>416.67</v>
      </c>
    </row>
    <row r="64" spans="1:4" ht="30">
      <c r="A64" s="117" t="s">
        <v>247</v>
      </c>
      <c r="B64" s="121" t="s">
        <v>363</v>
      </c>
      <c r="C64" s="124">
        <f t="shared" ref="C64:C70" si="6">D64*0.8</f>
        <v>117.28</v>
      </c>
      <c r="D64" s="124">
        <v>146.6</v>
      </c>
    </row>
    <row r="65" spans="1:4" ht="30">
      <c r="A65" s="117" t="s">
        <v>248</v>
      </c>
      <c r="B65" s="121" t="s">
        <v>364</v>
      </c>
      <c r="C65" s="124">
        <f t="shared" si="6"/>
        <v>124.80000000000001</v>
      </c>
      <c r="D65" s="128">
        <v>156</v>
      </c>
    </row>
    <row r="66" spans="1:4" customFormat="1" ht="30">
      <c r="A66" s="117" t="s">
        <v>90</v>
      </c>
      <c r="B66" s="121" t="s">
        <v>296</v>
      </c>
      <c r="C66" s="124">
        <f t="shared" si="6"/>
        <v>50.160000000000004</v>
      </c>
      <c r="D66" s="128">
        <v>62.7</v>
      </c>
    </row>
    <row r="67" spans="1:4" customFormat="1">
      <c r="A67" s="117" t="s">
        <v>91</v>
      </c>
      <c r="B67" s="121" t="s">
        <v>92</v>
      </c>
      <c r="C67" s="124">
        <f t="shared" si="6"/>
        <v>50.160000000000004</v>
      </c>
      <c r="D67" s="128">
        <v>62.7</v>
      </c>
    </row>
    <row r="68" spans="1:4" ht="30">
      <c r="A68" s="117" t="s">
        <v>93</v>
      </c>
      <c r="B68" s="121" t="s">
        <v>94</v>
      </c>
      <c r="C68" s="124">
        <f t="shared" si="6"/>
        <v>150.24</v>
      </c>
      <c r="D68" s="128">
        <v>187.8</v>
      </c>
    </row>
    <row r="69" spans="1:4" ht="30">
      <c r="A69" s="117" t="s">
        <v>95</v>
      </c>
      <c r="B69" s="121" t="s">
        <v>96</v>
      </c>
      <c r="C69" s="124">
        <f t="shared" si="6"/>
        <v>190.96</v>
      </c>
      <c r="D69" s="128">
        <v>238.7</v>
      </c>
    </row>
    <row r="70" spans="1:4" ht="15" customHeight="1">
      <c r="A70" s="123" t="s">
        <v>97</v>
      </c>
      <c r="B70" s="126" t="s">
        <v>98</v>
      </c>
      <c r="C70" s="124">
        <f t="shared" si="6"/>
        <v>131.6</v>
      </c>
      <c r="D70" s="124">
        <v>164.5</v>
      </c>
    </row>
    <row r="71" spans="1:4" ht="15" customHeight="1">
      <c r="A71" s="237" t="s">
        <v>1097</v>
      </c>
      <c r="B71" s="238"/>
      <c r="C71" s="53" t="s">
        <v>1051</v>
      </c>
      <c r="D71" s="53" t="s">
        <v>113</v>
      </c>
    </row>
    <row r="72" spans="1:4" ht="45">
      <c r="A72" s="114" t="s">
        <v>1098</v>
      </c>
      <c r="B72" s="118" t="s">
        <v>1099</v>
      </c>
      <c r="C72" s="124">
        <f>D72*0.8</f>
        <v>142.96</v>
      </c>
      <c r="D72" s="124">
        <v>178.7</v>
      </c>
    </row>
    <row r="73" spans="1:4">
      <c r="A73" s="237" t="s">
        <v>8</v>
      </c>
      <c r="B73" s="238"/>
      <c r="C73" s="53" t="s">
        <v>1051</v>
      </c>
      <c r="D73" s="53" t="s">
        <v>113</v>
      </c>
    </row>
    <row r="74" spans="1:4">
      <c r="A74" s="114">
        <v>8321050001</v>
      </c>
      <c r="B74" s="118" t="s">
        <v>313</v>
      </c>
      <c r="C74" s="124">
        <f>D7</f>
        <v>0</v>
      </c>
      <c r="D74" s="124">
        <v>0</v>
      </c>
    </row>
    <row r="75" spans="1:4">
      <c r="A75" s="114">
        <v>8321000002</v>
      </c>
      <c r="B75" s="118" t="s">
        <v>314</v>
      </c>
      <c r="C75" s="124">
        <f>D75</f>
        <v>0</v>
      </c>
      <c r="D75" s="124">
        <v>0</v>
      </c>
    </row>
    <row r="76" spans="1:4" ht="15" customHeight="1">
      <c r="A76" s="237" t="s">
        <v>112</v>
      </c>
      <c r="B76" s="238"/>
      <c r="C76" s="53" t="s">
        <v>1051</v>
      </c>
      <c r="D76" s="53" t="s">
        <v>113</v>
      </c>
    </row>
    <row r="77" spans="1:4">
      <c r="A77" s="114">
        <v>8322000001</v>
      </c>
      <c r="B77" s="129" t="s">
        <v>341</v>
      </c>
      <c r="C77" s="124">
        <f>D77</f>
        <v>0</v>
      </c>
      <c r="D77" s="124">
        <v>0</v>
      </c>
    </row>
    <row r="78" spans="1:4">
      <c r="A78" s="130">
        <v>8322000002</v>
      </c>
      <c r="B78" s="129" t="s">
        <v>342</v>
      </c>
      <c r="C78" s="131">
        <f>D78*0.8</f>
        <v>304</v>
      </c>
      <c r="D78" s="132">
        <v>380</v>
      </c>
    </row>
    <row r="79" spans="1:4">
      <c r="A79" s="130">
        <v>8322000005</v>
      </c>
      <c r="B79" s="129" t="s">
        <v>365</v>
      </c>
      <c r="C79" s="131">
        <f t="shared" ref="C79:C81" si="7">D79*0.8</f>
        <v>108</v>
      </c>
      <c r="D79" s="132">
        <v>135</v>
      </c>
    </row>
    <row r="80" spans="1:4">
      <c r="A80" s="130">
        <v>8322000006</v>
      </c>
      <c r="B80" s="118" t="s">
        <v>366</v>
      </c>
      <c r="C80" s="131">
        <f t="shared" si="7"/>
        <v>348</v>
      </c>
      <c r="D80" s="132">
        <v>435</v>
      </c>
    </row>
    <row r="81" spans="1:4">
      <c r="A81" s="130">
        <v>8322000104</v>
      </c>
      <c r="B81" s="118" t="s">
        <v>202</v>
      </c>
      <c r="C81" s="131">
        <f t="shared" si="7"/>
        <v>676</v>
      </c>
      <c r="D81" s="132">
        <v>845</v>
      </c>
    </row>
    <row r="82" spans="1:4">
      <c r="A82" s="237" t="s">
        <v>16</v>
      </c>
      <c r="B82" s="238"/>
      <c r="C82" s="53" t="s">
        <v>1051</v>
      </c>
      <c r="D82" s="53" t="s">
        <v>113</v>
      </c>
    </row>
    <row r="83" spans="1:4">
      <c r="A83" s="24"/>
      <c r="B83" s="25" t="s">
        <v>17</v>
      </c>
      <c r="C83" s="26"/>
      <c r="D83" s="26"/>
    </row>
    <row r="84" spans="1:4">
      <c r="A84" s="114">
        <v>8326000006</v>
      </c>
      <c r="B84" s="118" t="s">
        <v>18</v>
      </c>
      <c r="C84" s="133">
        <f>D84</f>
        <v>0</v>
      </c>
      <c r="D84" s="133">
        <v>0</v>
      </c>
    </row>
    <row r="85" spans="1:4">
      <c r="A85" s="114">
        <v>8326000008</v>
      </c>
      <c r="B85" s="118" t="s">
        <v>309</v>
      </c>
      <c r="C85" s="134">
        <f>D85*0.8</f>
        <v>260</v>
      </c>
      <c r="D85" s="134">
        <v>325</v>
      </c>
    </row>
    <row r="86" spans="1:4">
      <c r="A86" s="114">
        <v>8326000009</v>
      </c>
      <c r="B86" s="118" t="s">
        <v>198</v>
      </c>
      <c r="C86" s="134">
        <f>D86*0.8</f>
        <v>520</v>
      </c>
      <c r="D86" s="134">
        <v>650</v>
      </c>
    </row>
    <row r="87" spans="1:4">
      <c r="A87" s="24"/>
      <c r="B87" s="239" t="s">
        <v>343</v>
      </c>
      <c r="C87" s="239"/>
      <c r="D87" s="240"/>
    </row>
    <row r="88" spans="1:4">
      <c r="A88" s="114">
        <v>8323000003</v>
      </c>
      <c r="B88" s="118" t="s">
        <v>1100</v>
      </c>
      <c r="C88" s="133"/>
      <c r="D88" s="133">
        <v>0</v>
      </c>
    </row>
    <row r="89" spans="1:4">
      <c r="A89" s="114">
        <v>8323000003</v>
      </c>
      <c r="B89" s="118" t="s">
        <v>315</v>
      </c>
      <c r="C89" s="133"/>
      <c r="D89" s="133">
        <v>0</v>
      </c>
    </row>
    <row r="90" spans="1:4">
      <c r="A90" s="114">
        <v>8323000002</v>
      </c>
      <c r="B90" s="118" t="s">
        <v>316</v>
      </c>
      <c r="C90" s="135">
        <f>D90*0.8</f>
        <v>132</v>
      </c>
      <c r="D90" s="135">
        <v>165</v>
      </c>
    </row>
    <row r="91" spans="1:4">
      <c r="A91" s="114">
        <v>8323000004</v>
      </c>
      <c r="B91" s="118" t="s">
        <v>317</v>
      </c>
      <c r="C91" s="135">
        <f>D91*0.8</f>
        <v>412</v>
      </c>
      <c r="D91" s="135">
        <v>515</v>
      </c>
    </row>
    <row r="92" spans="1:4">
      <c r="A92" s="114">
        <v>8323000005</v>
      </c>
      <c r="B92" s="118" t="s">
        <v>318</v>
      </c>
      <c r="C92" s="133">
        <v>0</v>
      </c>
      <c r="D92" s="133">
        <v>0</v>
      </c>
    </row>
    <row r="93" spans="1:4">
      <c r="A93" s="24"/>
      <c r="B93" s="25" t="s">
        <v>25</v>
      </c>
      <c r="C93" s="26"/>
      <c r="D93" s="26"/>
    </row>
    <row r="94" spans="1:4">
      <c r="A94" s="114">
        <v>8326000014</v>
      </c>
      <c r="B94" s="118" t="s">
        <v>319</v>
      </c>
      <c r="C94" s="133">
        <v>0</v>
      </c>
      <c r="D94" s="133">
        <v>0</v>
      </c>
    </row>
    <row r="95" spans="1:4">
      <c r="A95" s="114">
        <v>8326000005</v>
      </c>
      <c r="B95" s="118" t="s">
        <v>321</v>
      </c>
      <c r="C95" s="133">
        <v>0</v>
      </c>
      <c r="D95" s="133">
        <v>0</v>
      </c>
    </row>
    <row r="96" spans="1:4">
      <c r="A96" s="114">
        <v>8326000002</v>
      </c>
      <c r="B96" s="118" t="s">
        <v>320</v>
      </c>
      <c r="C96" s="132">
        <f>D96*0.8</f>
        <v>44</v>
      </c>
      <c r="D96" s="132">
        <v>55</v>
      </c>
    </row>
    <row r="97" spans="1:4">
      <c r="A97" s="114">
        <v>8325000002</v>
      </c>
      <c r="B97" s="118" t="s">
        <v>322</v>
      </c>
      <c r="C97" s="132">
        <f t="shared" ref="C97:C111" si="8">D97*0.8</f>
        <v>120</v>
      </c>
      <c r="D97" s="132">
        <v>150</v>
      </c>
    </row>
    <row r="98" spans="1:4">
      <c r="A98" s="114">
        <v>8325000001</v>
      </c>
      <c r="B98" s="118" t="s">
        <v>323</v>
      </c>
      <c r="C98" s="132">
        <f t="shared" si="8"/>
        <v>172</v>
      </c>
      <c r="D98" s="132">
        <v>215</v>
      </c>
    </row>
    <row r="99" spans="1:4">
      <c r="A99" s="114">
        <v>8326000027</v>
      </c>
      <c r="B99" s="118" t="s">
        <v>1101</v>
      </c>
      <c r="C99" s="132">
        <f t="shared" si="8"/>
        <v>88</v>
      </c>
      <c r="D99" s="132">
        <v>110</v>
      </c>
    </row>
    <row r="100" spans="1:4">
      <c r="A100" s="114">
        <v>8324000002</v>
      </c>
      <c r="B100" s="118" t="s">
        <v>326</v>
      </c>
      <c r="C100" s="132">
        <f t="shared" si="8"/>
        <v>652</v>
      </c>
      <c r="D100" s="132">
        <v>815</v>
      </c>
    </row>
    <row r="101" spans="1:4">
      <c r="A101" s="114">
        <v>8326000001</v>
      </c>
      <c r="B101" s="118" t="s">
        <v>153</v>
      </c>
      <c r="C101" s="132">
        <f t="shared" si="8"/>
        <v>88</v>
      </c>
      <c r="D101" s="132">
        <v>110</v>
      </c>
    </row>
    <row r="102" spans="1:4">
      <c r="A102" s="114">
        <v>8324000003</v>
      </c>
      <c r="B102" s="118" t="s">
        <v>327</v>
      </c>
      <c r="C102" s="132">
        <f t="shared" si="8"/>
        <v>172</v>
      </c>
      <c r="D102" s="132">
        <v>215</v>
      </c>
    </row>
    <row r="103" spans="1:4">
      <c r="A103" s="114">
        <v>8326000003</v>
      </c>
      <c r="B103" s="118" t="s">
        <v>328</v>
      </c>
      <c r="C103" s="132">
        <f t="shared" si="8"/>
        <v>220</v>
      </c>
      <c r="D103" s="132">
        <v>275</v>
      </c>
    </row>
    <row r="104" spans="1:4" ht="15" customHeight="1">
      <c r="A104" s="114">
        <v>8326000004</v>
      </c>
      <c r="B104" s="118" t="s">
        <v>329</v>
      </c>
      <c r="C104" s="132">
        <f t="shared" si="8"/>
        <v>304</v>
      </c>
      <c r="D104" s="132">
        <v>380</v>
      </c>
    </row>
    <row r="105" spans="1:4">
      <c r="A105" s="114">
        <v>8325000003</v>
      </c>
      <c r="B105" s="118" t="s">
        <v>330</v>
      </c>
      <c r="C105" s="132">
        <f t="shared" si="8"/>
        <v>88</v>
      </c>
      <c r="D105" s="132">
        <v>110</v>
      </c>
    </row>
    <row r="106" spans="1:4" ht="15" customHeight="1">
      <c r="A106" s="114">
        <v>8324000005</v>
      </c>
      <c r="B106" s="118" t="s">
        <v>41</v>
      </c>
      <c r="C106" s="132">
        <f t="shared" si="8"/>
        <v>260</v>
      </c>
      <c r="D106" s="132">
        <v>325</v>
      </c>
    </row>
    <row r="107" spans="1:4">
      <c r="A107" s="114">
        <v>8326000023</v>
      </c>
      <c r="B107" s="118" t="s">
        <v>333</v>
      </c>
      <c r="C107" s="132">
        <f t="shared" si="8"/>
        <v>88</v>
      </c>
      <c r="D107" s="132">
        <v>110</v>
      </c>
    </row>
    <row r="108" spans="1:4">
      <c r="A108" s="114">
        <v>8326000026</v>
      </c>
      <c r="B108" s="118" t="s">
        <v>336</v>
      </c>
      <c r="C108" s="132">
        <f t="shared" si="8"/>
        <v>88</v>
      </c>
      <c r="D108" s="132">
        <v>110</v>
      </c>
    </row>
    <row r="109" spans="1:4">
      <c r="A109" s="114" t="s">
        <v>753</v>
      </c>
      <c r="B109" s="118" t="s">
        <v>1102</v>
      </c>
      <c r="C109" s="132">
        <f t="shared" si="8"/>
        <v>88</v>
      </c>
      <c r="D109" s="132">
        <v>110</v>
      </c>
    </row>
    <row r="110" spans="1:4">
      <c r="A110" s="114" t="s">
        <v>757</v>
      </c>
      <c r="B110" s="118" t="s">
        <v>1103</v>
      </c>
      <c r="C110" s="132">
        <f t="shared" si="8"/>
        <v>88</v>
      </c>
      <c r="D110" s="132">
        <v>110</v>
      </c>
    </row>
    <row r="111" spans="1:4">
      <c r="A111" s="114" t="s">
        <v>759</v>
      </c>
      <c r="B111" s="118" t="s">
        <v>1104</v>
      </c>
      <c r="C111" s="132">
        <f t="shared" si="8"/>
        <v>172</v>
      </c>
      <c r="D111" s="132">
        <v>215</v>
      </c>
    </row>
    <row r="112" spans="1:4" ht="30">
      <c r="A112" s="114">
        <v>8326000025</v>
      </c>
      <c r="B112" s="118" t="s">
        <v>1105</v>
      </c>
      <c r="C112" s="133">
        <v>0</v>
      </c>
      <c r="D112" s="133">
        <v>0</v>
      </c>
    </row>
    <row r="113" spans="1:4" ht="30">
      <c r="A113" s="114">
        <v>8326000033</v>
      </c>
      <c r="B113" s="118" t="s">
        <v>1106</v>
      </c>
      <c r="C113" s="133">
        <v>0</v>
      </c>
      <c r="D113" s="133">
        <v>0</v>
      </c>
    </row>
    <row r="114" spans="1:4">
      <c r="A114" s="114">
        <v>8326000039</v>
      </c>
      <c r="B114" s="118" t="s">
        <v>1107</v>
      </c>
      <c r="C114" s="133">
        <v>0</v>
      </c>
      <c r="D114" s="133">
        <v>0</v>
      </c>
    </row>
    <row r="115" spans="1:4" ht="30">
      <c r="A115" s="114">
        <v>8324000004</v>
      </c>
      <c r="B115" s="118" t="s">
        <v>1108</v>
      </c>
      <c r="C115" s="132">
        <f>D115*0.8</f>
        <v>172</v>
      </c>
      <c r="D115" s="132">
        <v>215</v>
      </c>
    </row>
    <row r="116" spans="1:4">
      <c r="A116" s="27"/>
      <c r="B116" s="17"/>
      <c r="C116" s="18"/>
      <c r="D116" s="18"/>
    </row>
    <row r="117" spans="1:4" ht="60">
      <c r="A117" s="13"/>
      <c r="B117" s="14" t="s">
        <v>324</v>
      </c>
      <c r="C117" s="23"/>
      <c r="D117" s="23"/>
    </row>
  </sheetData>
  <autoFilter ref="A1:D117">
    <filterColumn colId="0" showButton="0"/>
    <filterColumn colId="1" showButton="0"/>
    <filterColumn colId="2" showButton="0"/>
  </autoFilter>
  <mergeCells count="14">
    <mergeCell ref="A38:B38"/>
    <mergeCell ref="A1:D1"/>
    <mergeCell ref="A8:B8"/>
    <mergeCell ref="A13:B13"/>
    <mergeCell ref="A17:B17"/>
    <mergeCell ref="A19:B19"/>
    <mergeCell ref="A82:B82"/>
    <mergeCell ref="B87:D87"/>
    <mergeCell ref="A45:B45"/>
    <mergeCell ref="A54:B54"/>
    <mergeCell ref="A62:B62"/>
    <mergeCell ref="A71:B71"/>
    <mergeCell ref="A73:B73"/>
    <mergeCell ref="A76:B76"/>
  </mergeCells>
  <pageMargins left="0.7" right="0.7" top="0.75" bottom="0.7" header="0.3" footer="0.3"/>
  <pageSetup fitToHeight="0" orientation="portrait" r:id="rId1"/>
  <headerFooter>
    <oddFooter>&amp;LCopyright © 2022 EF Johnson Company&amp;C&amp;P of &amp;N&amp;RVP8000 - PRELIMINARY</oddFooter>
  </headerFooter>
  <rowBreaks count="4" manualBreakCount="4">
    <brk id="7" max="3" man="1"/>
    <brk id="44" max="3" man="1"/>
    <brk id="61" max="3" man="1"/>
    <brk id="81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view="pageBreakPreview" zoomScaleNormal="100" zoomScaleSheetLayoutView="100" workbookViewId="0">
      <selection sqref="A1:D1"/>
    </sheetView>
  </sheetViews>
  <sheetFormatPr defaultColWidth="9.140625" defaultRowHeight="15"/>
  <cols>
    <col min="1" max="1" width="15.28515625" style="1" customWidth="1"/>
    <col min="2" max="2" width="51.85546875" style="3" customWidth="1"/>
    <col min="3" max="3" width="13.85546875" style="4" customWidth="1"/>
    <col min="4" max="4" width="13.5703125" style="4" customWidth="1"/>
    <col min="5" max="16384" width="9.140625" style="1"/>
  </cols>
  <sheetData>
    <row r="1" spans="1:4" s="2" customFormat="1" ht="18.75" customHeight="1">
      <c r="A1" s="243" t="s">
        <v>1109</v>
      </c>
      <c r="B1" s="244"/>
      <c r="C1" s="244"/>
      <c r="D1" s="244"/>
    </row>
    <row r="2" spans="1:4" s="2" customFormat="1" ht="51" customHeight="1">
      <c r="A2" s="10"/>
      <c r="B2" s="11"/>
      <c r="C2" s="11"/>
      <c r="D2" s="11"/>
    </row>
    <row r="3" spans="1:4" s="2" customFormat="1" ht="409.5" customHeight="1">
      <c r="A3" s="10"/>
      <c r="B3" s="11"/>
      <c r="C3" s="11"/>
      <c r="D3" s="11"/>
    </row>
    <row r="4" spans="1:4" s="2" customFormat="1" ht="147" customHeight="1">
      <c r="A4" s="10"/>
      <c r="B4" s="11"/>
      <c r="C4" s="11"/>
      <c r="D4" s="11"/>
    </row>
    <row r="5" spans="1:4" ht="11.25" customHeight="1"/>
    <row r="6" spans="1:4" ht="11.25" customHeight="1"/>
    <row r="7" spans="1:4" ht="11.25" customHeight="1"/>
    <row r="8" spans="1:4" ht="11.25" customHeight="1"/>
    <row r="9" spans="1:4" ht="11.25" customHeight="1"/>
    <row r="10" spans="1:4">
      <c r="A10" s="1" t="s">
        <v>985</v>
      </c>
    </row>
    <row r="11" spans="1:4">
      <c r="A11" s="237" t="s">
        <v>0</v>
      </c>
      <c r="B11" s="238"/>
      <c r="C11" s="53" t="s">
        <v>1110</v>
      </c>
      <c r="D11" s="53" t="s">
        <v>113</v>
      </c>
    </row>
    <row r="12" spans="1:4">
      <c r="A12" s="32" t="s">
        <v>122</v>
      </c>
      <c r="B12" s="33" t="s">
        <v>130</v>
      </c>
      <c r="C12" s="19">
        <f>D12*0.8</f>
        <v>1968</v>
      </c>
      <c r="D12" s="19">
        <v>2460</v>
      </c>
    </row>
    <row r="13" spans="1:4">
      <c r="A13" s="32" t="s">
        <v>123</v>
      </c>
      <c r="B13" s="33" t="s">
        <v>131</v>
      </c>
      <c r="C13" s="19">
        <f t="shared" ref="C13:C27" si="0">D13*0.8</f>
        <v>1968</v>
      </c>
      <c r="D13" s="19">
        <v>2460</v>
      </c>
    </row>
    <row r="14" spans="1:4">
      <c r="A14" s="32" t="s">
        <v>124</v>
      </c>
      <c r="B14" s="33" t="s">
        <v>132</v>
      </c>
      <c r="C14" s="19">
        <f t="shared" si="0"/>
        <v>1968</v>
      </c>
      <c r="D14" s="19">
        <v>2460</v>
      </c>
    </row>
    <row r="15" spans="1:4" ht="30">
      <c r="A15" s="32" t="s">
        <v>125</v>
      </c>
      <c r="B15" s="33" t="s">
        <v>120</v>
      </c>
      <c r="C15" s="19">
        <f t="shared" si="0"/>
        <v>1968</v>
      </c>
      <c r="D15" s="19">
        <v>2460</v>
      </c>
    </row>
    <row r="16" spans="1:4">
      <c r="A16" s="32" t="s">
        <v>126</v>
      </c>
      <c r="B16" s="33" t="s">
        <v>133</v>
      </c>
      <c r="C16" s="19">
        <f t="shared" si="0"/>
        <v>2188</v>
      </c>
      <c r="D16" s="19">
        <v>2735</v>
      </c>
    </row>
    <row r="17" spans="1:4">
      <c r="A17" s="32" t="s">
        <v>127</v>
      </c>
      <c r="B17" s="33" t="s">
        <v>134</v>
      </c>
      <c r="C17" s="19">
        <f t="shared" si="0"/>
        <v>2188</v>
      </c>
      <c r="D17" s="19">
        <v>2735</v>
      </c>
    </row>
    <row r="18" spans="1:4">
      <c r="A18" s="32" t="s">
        <v>128</v>
      </c>
      <c r="B18" s="33" t="s">
        <v>135</v>
      </c>
      <c r="C18" s="19">
        <f t="shared" si="0"/>
        <v>2188</v>
      </c>
      <c r="D18" s="19">
        <v>2735</v>
      </c>
    </row>
    <row r="19" spans="1:4" ht="30">
      <c r="A19" s="32" t="s">
        <v>129</v>
      </c>
      <c r="B19" s="33" t="s">
        <v>121</v>
      </c>
      <c r="C19" s="19">
        <f t="shared" si="0"/>
        <v>2188</v>
      </c>
      <c r="D19" s="19">
        <v>2735</v>
      </c>
    </row>
    <row r="20" spans="1:4">
      <c r="A20" s="32" t="s">
        <v>136</v>
      </c>
      <c r="B20" s="33" t="s">
        <v>144</v>
      </c>
      <c r="C20" s="19">
        <f t="shared" si="0"/>
        <v>2144</v>
      </c>
      <c r="D20" s="19">
        <v>2680</v>
      </c>
    </row>
    <row r="21" spans="1:4">
      <c r="A21" s="32" t="s">
        <v>137</v>
      </c>
      <c r="B21" s="33" t="s">
        <v>145</v>
      </c>
      <c r="C21" s="19">
        <f t="shared" si="0"/>
        <v>2144</v>
      </c>
      <c r="D21" s="19">
        <v>2680</v>
      </c>
    </row>
    <row r="22" spans="1:4">
      <c r="A22" s="32" t="s">
        <v>138</v>
      </c>
      <c r="B22" s="33" t="s">
        <v>146</v>
      </c>
      <c r="C22" s="19">
        <f t="shared" si="0"/>
        <v>2144</v>
      </c>
      <c r="D22" s="19">
        <v>2680</v>
      </c>
    </row>
    <row r="23" spans="1:4" ht="30">
      <c r="A23" s="32" t="s">
        <v>139</v>
      </c>
      <c r="B23" s="33" t="s">
        <v>147</v>
      </c>
      <c r="C23" s="19">
        <f t="shared" si="0"/>
        <v>2144</v>
      </c>
      <c r="D23" s="19">
        <v>2680</v>
      </c>
    </row>
    <row r="24" spans="1:4">
      <c r="A24" s="32" t="s">
        <v>140</v>
      </c>
      <c r="B24" s="33" t="s">
        <v>148</v>
      </c>
      <c r="C24" s="19">
        <f t="shared" si="0"/>
        <v>2364</v>
      </c>
      <c r="D24" s="19">
        <v>2955</v>
      </c>
    </row>
    <row r="25" spans="1:4">
      <c r="A25" s="32" t="s">
        <v>141</v>
      </c>
      <c r="B25" s="33" t="s">
        <v>149</v>
      </c>
      <c r="C25" s="19">
        <f t="shared" si="0"/>
        <v>2364</v>
      </c>
      <c r="D25" s="19">
        <v>2955</v>
      </c>
    </row>
    <row r="26" spans="1:4">
      <c r="A26" s="32" t="s">
        <v>142</v>
      </c>
      <c r="B26" s="33" t="s">
        <v>150</v>
      </c>
      <c r="C26" s="19">
        <f t="shared" si="0"/>
        <v>2364</v>
      </c>
      <c r="D26" s="19">
        <v>2955</v>
      </c>
    </row>
    <row r="27" spans="1:4" ht="30">
      <c r="A27" s="32" t="s">
        <v>143</v>
      </c>
      <c r="B27" s="33" t="s">
        <v>151</v>
      </c>
      <c r="C27" s="19">
        <f t="shared" si="0"/>
        <v>2364</v>
      </c>
      <c r="D27" s="19">
        <v>2955</v>
      </c>
    </row>
    <row r="28" spans="1:4">
      <c r="A28" s="237" t="s">
        <v>156</v>
      </c>
      <c r="B28" s="238"/>
      <c r="C28" s="53" t="s">
        <v>1110</v>
      </c>
      <c r="D28" s="53" t="s">
        <v>113</v>
      </c>
    </row>
    <row r="29" spans="1:4">
      <c r="A29" s="136" t="s">
        <v>337</v>
      </c>
      <c r="B29" s="33" t="s">
        <v>338</v>
      </c>
      <c r="C29" s="137">
        <f>D29*0.8</f>
        <v>86.4</v>
      </c>
      <c r="D29" s="137">
        <v>108</v>
      </c>
    </row>
    <row r="30" spans="1:4">
      <c r="A30" s="237" t="s">
        <v>1</v>
      </c>
      <c r="B30" s="238"/>
      <c r="C30" s="53" t="s">
        <v>1110</v>
      </c>
      <c r="D30" s="53" t="s">
        <v>113</v>
      </c>
    </row>
    <row r="31" spans="1:4">
      <c r="A31" s="136" t="s">
        <v>99</v>
      </c>
      <c r="B31" s="33" t="s">
        <v>100</v>
      </c>
      <c r="C31" s="137">
        <f>D31*0.8</f>
        <v>31.439999999999998</v>
      </c>
      <c r="D31" s="137">
        <v>39.299999999999997</v>
      </c>
    </row>
    <row r="32" spans="1:4">
      <c r="A32" s="136" t="s">
        <v>101</v>
      </c>
      <c r="B32" s="33" t="s">
        <v>102</v>
      </c>
      <c r="C32" s="137">
        <f t="shared" ref="C32:C47" si="1">D32*0.8</f>
        <v>22.560000000000002</v>
      </c>
      <c r="D32" s="137">
        <v>28.2</v>
      </c>
    </row>
    <row r="33" spans="1:4">
      <c r="A33" s="32" t="s">
        <v>49</v>
      </c>
      <c r="B33" s="33" t="s">
        <v>50</v>
      </c>
      <c r="C33" s="137">
        <f t="shared" si="1"/>
        <v>14.8</v>
      </c>
      <c r="D33" s="19">
        <v>18.5</v>
      </c>
    </row>
    <row r="34" spans="1:4">
      <c r="A34" s="32" t="s">
        <v>51</v>
      </c>
      <c r="B34" s="33" t="s">
        <v>52</v>
      </c>
      <c r="C34" s="137">
        <f t="shared" si="1"/>
        <v>14.8</v>
      </c>
      <c r="D34" s="19">
        <v>18.5</v>
      </c>
    </row>
    <row r="35" spans="1:4">
      <c r="A35" s="32" t="s">
        <v>53</v>
      </c>
      <c r="B35" s="33" t="s">
        <v>54</v>
      </c>
      <c r="C35" s="137">
        <f t="shared" si="1"/>
        <v>14.8</v>
      </c>
      <c r="D35" s="19">
        <v>18.5</v>
      </c>
    </row>
    <row r="36" spans="1:4">
      <c r="A36" s="32" t="s">
        <v>61</v>
      </c>
      <c r="B36" s="33" t="s">
        <v>62</v>
      </c>
      <c r="C36" s="137">
        <f t="shared" si="1"/>
        <v>14.8</v>
      </c>
      <c r="D36" s="19">
        <v>18.5</v>
      </c>
    </row>
    <row r="37" spans="1:4">
      <c r="A37" s="32" t="s">
        <v>63</v>
      </c>
      <c r="B37" s="33" t="s">
        <v>64</v>
      </c>
      <c r="C37" s="137">
        <f t="shared" si="1"/>
        <v>14.8</v>
      </c>
      <c r="D37" s="19">
        <v>18.5</v>
      </c>
    </row>
    <row r="38" spans="1:4">
      <c r="A38" s="32" t="s">
        <v>65</v>
      </c>
      <c r="B38" s="33" t="s">
        <v>66</v>
      </c>
      <c r="C38" s="137">
        <f t="shared" si="1"/>
        <v>14.8</v>
      </c>
      <c r="D38" s="19">
        <v>18.5</v>
      </c>
    </row>
    <row r="39" spans="1:4">
      <c r="A39" s="32" t="s">
        <v>339</v>
      </c>
      <c r="B39" s="33" t="s">
        <v>340</v>
      </c>
      <c r="C39" s="137">
        <f t="shared" si="1"/>
        <v>33.200000000000003</v>
      </c>
      <c r="D39" s="19">
        <v>41.5</v>
      </c>
    </row>
    <row r="40" spans="1:4">
      <c r="A40" s="32" t="s">
        <v>43</v>
      </c>
      <c r="B40" s="33" t="s">
        <v>44</v>
      </c>
      <c r="C40" s="137">
        <f t="shared" si="1"/>
        <v>14.8</v>
      </c>
      <c r="D40" s="19">
        <v>18.5</v>
      </c>
    </row>
    <row r="41" spans="1:4">
      <c r="A41" s="32" t="s">
        <v>45</v>
      </c>
      <c r="B41" s="33" t="s">
        <v>46</v>
      </c>
      <c r="C41" s="137">
        <f t="shared" si="1"/>
        <v>14.8</v>
      </c>
      <c r="D41" s="19">
        <v>18.5</v>
      </c>
    </row>
    <row r="42" spans="1:4">
      <c r="A42" s="32" t="s">
        <v>47</v>
      </c>
      <c r="B42" s="33" t="s">
        <v>48</v>
      </c>
      <c r="C42" s="137">
        <f t="shared" si="1"/>
        <v>14.8</v>
      </c>
      <c r="D42" s="19">
        <v>18.5</v>
      </c>
    </row>
    <row r="43" spans="1:4">
      <c r="A43" s="32" t="s">
        <v>55</v>
      </c>
      <c r="B43" s="33" t="s">
        <v>56</v>
      </c>
      <c r="C43" s="137">
        <f t="shared" si="1"/>
        <v>14.8</v>
      </c>
      <c r="D43" s="19">
        <v>18.5</v>
      </c>
    </row>
    <row r="44" spans="1:4">
      <c r="A44" s="32" t="s">
        <v>57</v>
      </c>
      <c r="B44" s="33" t="s">
        <v>58</v>
      </c>
      <c r="C44" s="137">
        <f t="shared" si="1"/>
        <v>14.8</v>
      </c>
      <c r="D44" s="19">
        <v>18.5</v>
      </c>
    </row>
    <row r="45" spans="1:4">
      <c r="A45" s="32" t="s">
        <v>59</v>
      </c>
      <c r="B45" s="33" t="s">
        <v>60</v>
      </c>
      <c r="C45" s="137">
        <f t="shared" si="1"/>
        <v>14.8</v>
      </c>
      <c r="D45" s="19">
        <v>18.5</v>
      </c>
    </row>
    <row r="46" spans="1:4">
      <c r="A46" s="32" t="s">
        <v>67</v>
      </c>
      <c r="B46" s="33" t="s">
        <v>362</v>
      </c>
      <c r="C46" s="137">
        <f t="shared" si="1"/>
        <v>30.960000000000004</v>
      </c>
      <c r="D46" s="19">
        <v>38.700000000000003</v>
      </c>
    </row>
    <row r="47" spans="1:4" ht="15.75" customHeight="1">
      <c r="A47" s="32" t="s">
        <v>310</v>
      </c>
      <c r="B47" s="33" t="s">
        <v>311</v>
      </c>
      <c r="C47" s="137">
        <f t="shared" si="1"/>
        <v>37.839999999999996</v>
      </c>
      <c r="D47" s="19">
        <v>47.3</v>
      </c>
    </row>
    <row r="48" spans="1:4">
      <c r="A48" s="237" t="s">
        <v>68</v>
      </c>
      <c r="B48" s="238"/>
      <c r="C48" s="53" t="s">
        <v>1110</v>
      </c>
      <c r="D48" s="53" t="s">
        <v>113</v>
      </c>
    </row>
    <row r="49" spans="1:4">
      <c r="A49" s="43" t="s">
        <v>69</v>
      </c>
      <c r="B49" s="138" t="s">
        <v>70</v>
      </c>
      <c r="C49" s="19">
        <f>D49*0.8</f>
        <v>125.2</v>
      </c>
      <c r="D49" s="19">
        <v>156.5</v>
      </c>
    </row>
    <row r="50" spans="1:4">
      <c r="A50" s="43" t="s">
        <v>71</v>
      </c>
      <c r="B50" s="139" t="s">
        <v>72</v>
      </c>
      <c r="C50" s="19">
        <f t="shared" ref="C50:C52" si="2">D50*0.8</f>
        <v>162</v>
      </c>
      <c r="D50" s="140">
        <v>202.5</v>
      </c>
    </row>
    <row r="51" spans="1:4">
      <c r="A51" s="43" t="s">
        <v>258</v>
      </c>
      <c r="B51" s="138" t="s">
        <v>259</v>
      </c>
      <c r="C51" s="19">
        <f t="shared" si="2"/>
        <v>188.48000000000002</v>
      </c>
      <c r="D51" s="140">
        <v>235.6</v>
      </c>
    </row>
    <row r="52" spans="1:4">
      <c r="A52" s="43" t="s">
        <v>257</v>
      </c>
      <c r="B52" s="138" t="s">
        <v>260</v>
      </c>
      <c r="C52" s="19">
        <f t="shared" si="2"/>
        <v>271.04000000000002</v>
      </c>
      <c r="D52" s="140">
        <v>338.8</v>
      </c>
    </row>
    <row r="53" spans="1:4" ht="45">
      <c r="A53" s="102" t="s">
        <v>73</v>
      </c>
      <c r="B53" s="141" t="s">
        <v>1111</v>
      </c>
      <c r="C53" s="103"/>
      <c r="D53" s="104"/>
    </row>
    <row r="54" spans="1:4" ht="45">
      <c r="A54" s="142" t="s">
        <v>42</v>
      </c>
      <c r="B54" s="141" t="s">
        <v>1112</v>
      </c>
      <c r="C54" s="103"/>
      <c r="D54" s="104"/>
    </row>
    <row r="55" spans="1:4">
      <c r="A55" s="32" t="s">
        <v>74</v>
      </c>
      <c r="B55" s="20" t="s">
        <v>75</v>
      </c>
      <c r="C55" s="49">
        <f>D55*0.8</f>
        <v>72.160000000000011</v>
      </c>
      <c r="D55" s="49">
        <v>90.2</v>
      </c>
    </row>
    <row r="56" spans="1:4">
      <c r="A56" s="32" t="s">
        <v>250</v>
      </c>
      <c r="B56" s="33" t="s">
        <v>76</v>
      </c>
      <c r="C56" s="49">
        <f t="shared" ref="C56:C58" si="3">D56*0.8</f>
        <v>658.40000000000009</v>
      </c>
      <c r="D56" s="48">
        <v>823</v>
      </c>
    </row>
    <row r="57" spans="1:4" ht="45">
      <c r="A57" s="32" t="s">
        <v>77</v>
      </c>
      <c r="B57" s="33" t="s">
        <v>78</v>
      </c>
      <c r="C57" s="49">
        <f t="shared" si="3"/>
        <v>142.96</v>
      </c>
      <c r="D57" s="49">
        <v>178.7</v>
      </c>
    </row>
    <row r="58" spans="1:4">
      <c r="A58" s="43" t="s">
        <v>305</v>
      </c>
      <c r="B58" s="138" t="s">
        <v>373</v>
      </c>
      <c r="C58" s="49">
        <f t="shared" si="3"/>
        <v>271.04000000000002</v>
      </c>
      <c r="D58" s="140">
        <v>338.8</v>
      </c>
    </row>
    <row r="59" spans="1:4" ht="60">
      <c r="A59" s="123" t="s">
        <v>1072</v>
      </c>
      <c r="B59" s="121" t="s">
        <v>1073</v>
      </c>
      <c r="C59" s="125">
        <f>D59*0.8</f>
        <v>162.4</v>
      </c>
      <c r="D59" s="125">
        <v>203</v>
      </c>
    </row>
    <row r="60" spans="1:4" ht="30">
      <c r="A60" s="123" t="s">
        <v>1074</v>
      </c>
      <c r="B60" s="121" t="s">
        <v>1075</v>
      </c>
      <c r="C60" s="125">
        <f t="shared" ref="C60:C64" si="4">D60*0.8</f>
        <v>72.160000000000011</v>
      </c>
      <c r="D60" s="125">
        <v>90.2</v>
      </c>
    </row>
    <row r="61" spans="1:4" ht="45">
      <c r="A61" s="123" t="s">
        <v>1076</v>
      </c>
      <c r="B61" s="121" t="s">
        <v>1077</v>
      </c>
      <c r="C61" s="125">
        <f t="shared" si="4"/>
        <v>72.160000000000011</v>
      </c>
      <c r="D61" s="125">
        <v>90.2</v>
      </c>
    </row>
    <row r="62" spans="1:4" ht="45">
      <c r="A62" s="123" t="s">
        <v>1078</v>
      </c>
      <c r="B62" s="121" t="s">
        <v>1079</v>
      </c>
      <c r="C62" s="125">
        <f t="shared" si="4"/>
        <v>610.4</v>
      </c>
      <c r="D62" s="125">
        <v>763</v>
      </c>
    </row>
    <row r="63" spans="1:4" ht="45">
      <c r="A63" s="123" t="s">
        <v>1080</v>
      </c>
      <c r="B63" s="121" t="s">
        <v>1081</v>
      </c>
      <c r="C63" s="125">
        <f t="shared" si="4"/>
        <v>8</v>
      </c>
      <c r="D63" s="125">
        <v>10</v>
      </c>
    </row>
    <row r="64" spans="1:4" ht="45">
      <c r="A64" s="123" t="s">
        <v>1082</v>
      </c>
      <c r="B64" s="121" t="s">
        <v>1083</v>
      </c>
      <c r="C64" s="125">
        <f t="shared" si="4"/>
        <v>8</v>
      </c>
      <c r="D64" s="125">
        <v>10</v>
      </c>
    </row>
    <row r="65" spans="1:4" ht="15" customHeight="1">
      <c r="A65" s="241" t="s">
        <v>79</v>
      </c>
      <c r="B65" s="242"/>
      <c r="C65" s="53" t="s">
        <v>1110</v>
      </c>
      <c r="D65" s="53" t="s">
        <v>113</v>
      </c>
    </row>
    <row r="66" spans="1:4">
      <c r="A66" s="32" t="s">
        <v>80</v>
      </c>
      <c r="B66" s="20" t="s">
        <v>81</v>
      </c>
      <c r="C66" s="143">
        <f>D66*0.8</f>
        <v>13.200000000000001</v>
      </c>
      <c r="D66" s="143">
        <v>16.5</v>
      </c>
    </row>
    <row r="67" spans="1:4" ht="30">
      <c r="A67" s="32" t="s">
        <v>261</v>
      </c>
      <c r="B67" s="20" t="s">
        <v>262</v>
      </c>
      <c r="C67" s="143">
        <f t="shared" ref="C67:C75" si="5">D67*0.8</f>
        <v>60</v>
      </c>
      <c r="D67" s="19">
        <v>75</v>
      </c>
    </row>
    <row r="68" spans="1:4" ht="30">
      <c r="A68" s="32" t="s">
        <v>268</v>
      </c>
      <c r="B68" s="20" t="s">
        <v>264</v>
      </c>
      <c r="C68" s="143">
        <f t="shared" si="5"/>
        <v>60</v>
      </c>
      <c r="D68" s="19">
        <v>75</v>
      </c>
    </row>
    <row r="69" spans="1:4" ht="30">
      <c r="A69" s="32" t="s">
        <v>263</v>
      </c>
      <c r="B69" s="20" t="s">
        <v>265</v>
      </c>
      <c r="C69" s="143">
        <f t="shared" si="5"/>
        <v>56</v>
      </c>
      <c r="D69" s="19">
        <v>70</v>
      </c>
    </row>
    <row r="70" spans="1:4">
      <c r="A70" s="144" t="s">
        <v>531</v>
      </c>
      <c r="B70" s="126" t="s">
        <v>532</v>
      </c>
      <c r="C70" s="145">
        <f t="shared" si="5"/>
        <v>60</v>
      </c>
      <c r="D70" s="124">
        <v>75</v>
      </c>
    </row>
    <row r="71" spans="1:4">
      <c r="A71" s="144" t="s">
        <v>533</v>
      </c>
      <c r="B71" s="126" t="s">
        <v>534</v>
      </c>
      <c r="C71" s="145">
        <f t="shared" si="5"/>
        <v>60</v>
      </c>
      <c r="D71" s="124">
        <v>75</v>
      </c>
    </row>
    <row r="72" spans="1:4">
      <c r="A72" s="144" t="s">
        <v>535</v>
      </c>
      <c r="B72" s="126" t="s">
        <v>536</v>
      </c>
      <c r="C72" s="145">
        <f t="shared" si="5"/>
        <v>56</v>
      </c>
      <c r="D72" s="124">
        <v>70</v>
      </c>
    </row>
    <row r="73" spans="1:4">
      <c r="A73" s="33" t="s">
        <v>267</v>
      </c>
      <c r="B73" s="20" t="s">
        <v>266</v>
      </c>
      <c r="C73" s="143">
        <f t="shared" si="5"/>
        <v>20</v>
      </c>
      <c r="D73" s="19">
        <v>25</v>
      </c>
    </row>
    <row r="74" spans="1:4">
      <c r="A74" s="33" t="s">
        <v>269</v>
      </c>
      <c r="B74" s="20" t="s">
        <v>270</v>
      </c>
      <c r="C74" s="143">
        <f t="shared" si="5"/>
        <v>20</v>
      </c>
      <c r="D74" s="19">
        <v>25</v>
      </c>
    </row>
    <row r="75" spans="1:4">
      <c r="A75" s="33" t="s">
        <v>271</v>
      </c>
      <c r="B75" s="20" t="s">
        <v>272</v>
      </c>
      <c r="C75" s="143">
        <f t="shared" si="5"/>
        <v>20</v>
      </c>
      <c r="D75" s="19">
        <v>25</v>
      </c>
    </row>
    <row r="76" spans="1:4" ht="15" customHeight="1">
      <c r="A76" s="241" t="s">
        <v>88</v>
      </c>
      <c r="B76" s="242"/>
      <c r="C76" s="53" t="s">
        <v>1110</v>
      </c>
      <c r="D76" s="53" t="s">
        <v>113</v>
      </c>
    </row>
    <row r="77" spans="1:4" ht="156.94999999999999" customHeight="1">
      <c r="A77" s="136" t="s">
        <v>89</v>
      </c>
      <c r="B77" s="33" t="s">
        <v>295</v>
      </c>
      <c r="C77" s="19">
        <f>D77*0.8</f>
        <v>333.33600000000001</v>
      </c>
      <c r="D77" s="19">
        <v>416.67</v>
      </c>
    </row>
    <row r="78" spans="1:4" ht="30">
      <c r="A78" s="136" t="s">
        <v>247</v>
      </c>
      <c r="B78" s="33" t="s">
        <v>363</v>
      </c>
      <c r="C78" s="19">
        <f t="shared" ref="C78:C84" si="6">D78*0.8</f>
        <v>117.28</v>
      </c>
      <c r="D78" s="19">
        <v>146.6</v>
      </c>
    </row>
    <row r="79" spans="1:4" ht="30">
      <c r="A79" s="136" t="s">
        <v>248</v>
      </c>
      <c r="B79" s="33" t="s">
        <v>364</v>
      </c>
      <c r="C79" s="19">
        <f t="shared" si="6"/>
        <v>124.80000000000001</v>
      </c>
      <c r="D79" s="146">
        <v>156</v>
      </c>
    </row>
    <row r="80" spans="1:4" customFormat="1" ht="30">
      <c r="A80" s="136" t="s">
        <v>90</v>
      </c>
      <c r="B80" s="33" t="s">
        <v>296</v>
      </c>
      <c r="C80" s="19">
        <f t="shared" si="6"/>
        <v>50.160000000000004</v>
      </c>
      <c r="D80" s="146">
        <v>62.7</v>
      </c>
    </row>
    <row r="81" spans="1:4" customFormat="1">
      <c r="A81" s="136" t="s">
        <v>91</v>
      </c>
      <c r="B81" s="33" t="s">
        <v>92</v>
      </c>
      <c r="C81" s="19">
        <f t="shared" si="6"/>
        <v>50.160000000000004</v>
      </c>
      <c r="D81" s="146">
        <v>62.7</v>
      </c>
    </row>
    <row r="82" spans="1:4" ht="30">
      <c r="A82" s="136" t="s">
        <v>93</v>
      </c>
      <c r="B82" s="33" t="s">
        <v>94</v>
      </c>
      <c r="C82" s="19">
        <f t="shared" si="6"/>
        <v>150.24</v>
      </c>
      <c r="D82" s="146">
        <v>187.8</v>
      </c>
    </row>
    <row r="83" spans="1:4" ht="30">
      <c r="A83" s="136" t="s">
        <v>95</v>
      </c>
      <c r="B83" s="33" t="s">
        <v>96</v>
      </c>
      <c r="C83" s="19">
        <f t="shared" si="6"/>
        <v>190.96</v>
      </c>
      <c r="D83" s="146">
        <v>238.7</v>
      </c>
    </row>
    <row r="84" spans="1:4" ht="15" customHeight="1">
      <c r="A84" s="32" t="s">
        <v>97</v>
      </c>
      <c r="B84" s="20" t="s">
        <v>98</v>
      </c>
      <c r="C84" s="19">
        <f t="shared" si="6"/>
        <v>131.6</v>
      </c>
      <c r="D84" s="19">
        <v>164.5</v>
      </c>
    </row>
    <row r="85" spans="1:4" ht="15" customHeight="1">
      <c r="A85" s="237" t="s">
        <v>1097</v>
      </c>
      <c r="B85" s="238"/>
      <c r="C85" s="53" t="s">
        <v>1110</v>
      </c>
      <c r="D85" s="53" t="s">
        <v>113</v>
      </c>
    </row>
    <row r="86" spans="1:4">
      <c r="A86" s="114" t="s">
        <v>654</v>
      </c>
      <c r="B86" s="118" t="s">
        <v>1113</v>
      </c>
      <c r="C86" s="124">
        <f>D86*0.8</f>
        <v>142.96</v>
      </c>
      <c r="D86" s="124">
        <v>178.7</v>
      </c>
    </row>
    <row r="87" spans="1:4" ht="30">
      <c r="A87" s="114" t="s">
        <v>1098</v>
      </c>
      <c r="B87" s="118" t="s">
        <v>1114</v>
      </c>
      <c r="C87" s="124">
        <f>D87*0.8</f>
        <v>142.96</v>
      </c>
      <c r="D87" s="124">
        <v>178.7</v>
      </c>
    </row>
    <row r="88" spans="1:4">
      <c r="A88" s="237" t="s">
        <v>8</v>
      </c>
      <c r="B88" s="238"/>
      <c r="C88" s="53" t="s">
        <v>1110</v>
      </c>
      <c r="D88" s="53" t="s">
        <v>113</v>
      </c>
    </row>
    <row r="89" spans="1:4">
      <c r="A89" s="13">
        <v>8321050001</v>
      </c>
      <c r="B89" s="14" t="s">
        <v>313</v>
      </c>
      <c r="C89" s="147">
        <v>0</v>
      </c>
      <c r="D89" s="147">
        <v>0</v>
      </c>
    </row>
    <row r="90" spans="1:4">
      <c r="A90" s="13">
        <v>8321000002</v>
      </c>
      <c r="B90" s="14" t="s">
        <v>314</v>
      </c>
      <c r="C90" s="147">
        <v>0</v>
      </c>
      <c r="D90" s="147">
        <v>0</v>
      </c>
    </row>
    <row r="91" spans="1:4" ht="15" customHeight="1">
      <c r="A91" s="237" t="s">
        <v>112</v>
      </c>
      <c r="B91" s="238"/>
      <c r="C91" s="53" t="s">
        <v>1110</v>
      </c>
      <c r="D91" s="53" t="s">
        <v>113</v>
      </c>
    </row>
    <row r="92" spans="1:4">
      <c r="A92" s="13">
        <v>8322000001</v>
      </c>
      <c r="B92" s="14" t="s">
        <v>341</v>
      </c>
      <c r="C92" s="147">
        <v>0</v>
      </c>
      <c r="D92" s="147">
        <v>0</v>
      </c>
    </row>
    <row r="93" spans="1:4">
      <c r="A93" s="13">
        <v>8322000002</v>
      </c>
      <c r="B93" s="14" t="s">
        <v>342</v>
      </c>
      <c r="C93" s="23">
        <f>D93*0.8</f>
        <v>304</v>
      </c>
      <c r="D93" s="23">
        <v>380</v>
      </c>
    </row>
    <row r="94" spans="1:4">
      <c r="A94" s="13">
        <v>8322000005</v>
      </c>
      <c r="B94" s="14" t="s">
        <v>365</v>
      </c>
      <c r="C94" s="23">
        <f t="shared" ref="C94:C96" si="7">D94*0.8</f>
        <v>108</v>
      </c>
      <c r="D94" s="23">
        <v>135</v>
      </c>
    </row>
    <row r="95" spans="1:4">
      <c r="A95" s="13">
        <v>8322000006</v>
      </c>
      <c r="B95" s="14" t="s">
        <v>366</v>
      </c>
      <c r="C95" s="23">
        <f t="shared" si="7"/>
        <v>348</v>
      </c>
      <c r="D95" s="23">
        <v>435</v>
      </c>
    </row>
    <row r="96" spans="1:4">
      <c r="A96" s="13">
        <v>8322000104</v>
      </c>
      <c r="B96" s="14" t="s">
        <v>202</v>
      </c>
      <c r="C96" s="23">
        <f t="shared" si="7"/>
        <v>676</v>
      </c>
      <c r="D96" s="23">
        <v>845</v>
      </c>
    </row>
    <row r="97" spans="1:4">
      <c r="A97" s="237" t="s">
        <v>16</v>
      </c>
      <c r="B97" s="238"/>
      <c r="C97" s="53" t="s">
        <v>1110</v>
      </c>
      <c r="D97" s="53" t="s">
        <v>113</v>
      </c>
    </row>
    <row r="98" spans="1:4">
      <c r="A98" s="24"/>
      <c r="B98" s="25" t="s">
        <v>17</v>
      </c>
      <c r="C98" s="26"/>
      <c r="D98" s="26"/>
    </row>
    <row r="99" spans="1:4">
      <c r="A99" s="13">
        <v>8326000006</v>
      </c>
      <c r="B99" s="14" t="s">
        <v>18</v>
      </c>
      <c r="C99" s="147">
        <v>0</v>
      </c>
      <c r="D99" s="147">
        <v>0</v>
      </c>
    </row>
    <row r="100" spans="1:4">
      <c r="A100" s="13">
        <v>8326000008</v>
      </c>
      <c r="B100" s="14" t="s">
        <v>309</v>
      </c>
      <c r="C100" s="148">
        <f>D100*0.8</f>
        <v>260</v>
      </c>
      <c r="D100" s="148">
        <v>325</v>
      </c>
    </row>
    <row r="101" spans="1:4">
      <c r="A101" s="13">
        <v>8326000009</v>
      </c>
      <c r="B101" s="14" t="s">
        <v>198</v>
      </c>
      <c r="C101" s="148">
        <f>D101*0.8</f>
        <v>520</v>
      </c>
      <c r="D101" s="148">
        <v>650</v>
      </c>
    </row>
    <row r="102" spans="1:4">
      <c r="A102" s="24"/>
      <c r="B102" s="239" t="s">
        <v>343</v>
      </c>
      <c r="C102" s="239"/>
      <c r="D102" s="240"/>
    </row>
    <row r="103" spans="1:4">
      <c r="A103" s="13">
        <v>8323000003</v>
      </c>
      <c r="B103" s="14" t="s">
        <v>315</v>
      </c>
      <c r="C103" s="147">
        <v>0</v>
      </c>
      <c r="D103" s="147">
        <v>0</v>
      </c>
    </row>
    <row r="104" spans="1:4">
      <c r="A104" s="13">
        <v>8323000002</v>
      </c>
      <c r="B104" s="14" t="s">
        <v>316</v>
      </c>
      <c r="C104" s="23">
        <f>D104*0.8</f>
        <v>132</v>
      </c>
      <c r="D104" s="23">
        <v>165</v>
      </c>
    </row>
    <row r="105" spans="1:4">
      <c r="A105" s="13">
        <v>8323000004</v>
      </c>
      <c r="B105" s="14" t="s">
        <v>317</v>
      </c>
      <c r="C105" s="23">
        <f>D105*0.8</f>
        <v>412</v>
      </c>
      <c r="D105" s="23">
        <v>515</v>
      </c>
    </row>
    <row r="106" spans="1:4">
      <c r="A106" s="13">
        <v>8323000005</v>
      </c>
      <c r="B106" s="14" t="s">
        <v>318</v>
      </c>
      <c r="C106" s="147">
        <v>0</v>
      </c>
      <c r="D106" s="147">
        <v>0</v>
      </c>
    </row>
    <row r="107" spans="1:4">
      <c r="A107" s="24"/>
      <c r="B107" s="25" t="s">
        <v>25</v>
      </c>
      <c r="C107" s="26"/>
      <c r="D107" s="26"/>
    </row>
    <row r="108" spans="1:4">
      <c r="A108" s="13">
        <v>8326000014</v>
      </c>
      <c r="B108" s="14" t="s">
        <v>319</v>
      </c>
      <c r="C108" s="147">
        <v>0</v>
      </c>
      <c r="D108" s="147">
        <v>0</v>
      </c>
    </row>
    <row r="109" spans="1:4">
      <c r="A109" s="13">
        <v>8326000005</v>
      </c>
      <c r="B109" s="14" t="s">
        <v>321</v>
      </c>
      <c r="C109" s="147">
        <v>0</v>
      </c>
      <c r="D109" s="147">
        <v>0</v>
      </c>
    </row>
    <row r="110" spans="1:4">
      <c r="A110" s="13">
        <v>8326000002</v>
      </c>
      <c r="B110" s="14" t="s">
        <v>320</v>
      </c>
      <c r="C110" s="23">
        <f>D110*0.8</f>
        <v>44</v>
      </c>
      <c r="D110" s="23">
        <v>55</v>
      </c>
    </row>
    <row r="111" spans="1:4">
      <c r="A111" s="13">
        <v>8325000002</v>
      </c>
      <c r="B111" s="14" t="s">
        <v>322</v>
      </c>
      <c r="C111" s="23">
        <f t="shared" ref="C111:C127" si="8">D111*0.8</f>
        <v>120</v>
      </c>
      <c r="D111" s="23">
        <v>150</v>
      </c>
    </row>
    <row r="112" spans="1:4">
      <c r="A112" s="13">
        <v>8325000001</v>
      </c>
      <c r="B112" s="14" t="s">
        <v>323</v>
      </c>
      <c r="C112" s="23">
        <f t="shared" si="8"/>
        <v>172</v>
      </c>
      <c r="D112" s="23">
        <v>215</v>
      </c>
    </row>
    <row r="113" spans="1:4">
      <c r="A113" s="13">
        <v>8326000027</v>
      </c>
      <c r="B113" s="14" t="s">
        <v>325</v>
      </c>
      <c r="C113" s="23">
        <f t="shared" si="8"/>
        <v>88</v>
      </c>
      <c r="D113" s="23">
        <v>110</v>
      </c>
    </row>
    <row r="114" spans="1:4">
      <c r="A114" s="13">
        <v>8324000002</v>
      </c>
      <c r="B114" s="14" t="s">
        <v>326</v>
      </c>
      <c r="C114" s="23">
        <f t="shared" si="8"/>
        <v>652</v>
      </c>
      <c r="D114" s="23">
        <v>815</v>
      </c>
    </row>
    <row r="115" spans="1:4">
      <c r="A115" s="13">
        <v>8326000001</v>
      </c>
      <c r="B115" s="14" t="s">
        <v>153</v>
      </c>
      <c r="C115" s="23">
        <f t="shared" si="8"/>
        <v>88</v>
      </c>
      <c r="D115" s="23">
        <v>110</v>
      </c>
    </row>
    <row r="116" spans="1:4">
      <c r="A116" s="13">
        <v>8324000003</v>
      </c>
      <c r="B116" s="14" t="s">
        <v>327</v>
      </c>
      <c r="C116" s="23">
        <f t="shared" si="8"/>
        <v>172</v>
      </c>
      <c r="D116" s="23">
        <v>215</v>
      </c>
    </row>
    <row r="117" spans="1:4">
      <c r="A117" s="13">
        <v>8326000003</v>
      </c>
      <c r="B117" s="14" t="s">
        <v>328</v>
      </c>
      <c r="C117" s="23">
        <f t="shared" si="8"/>
        <v>220</v>
      </c>
      <c r="D117" s="23">
        <v>275</v>
      </c>
    </row>
    <row r="118" spans="1:4" ht="15" customHeight="1">
      <c r="A118" s="13">
        <v>8326000004</v>
      </c>
      <c r="B118" s="14" t="s">
        <v>329</v>
      </c>
      <c r="C118" s="23">
        <f t="shared" si="8"/>
        <v>304</v>
      </c>
      <c r="D118" s="23">
        <v>380</v>
      </c>
    </row>
    <row r="119" spans="1:4">
      <c r="A119" s="13">
        <v>8325000003</v>
      </c>
      <c r="B119" s="14" t="s">
        <v>330</v>
      </c>
      <c r="C119" s="23">
        <f t="shared" si="8"/>
        <v>88</v>
      </c>
      <c r="D119" s="23">
        <v>110</v>
      </c>
    </row>
    <row r="120" spans="1:4" ht="15" customHeight="1">
      <c r="A120" s="13">
        <v>8324000005</v>
      </c>
      <c r="B120" s="14" t="s">
        <v>41</v>
      </c>
      <c r="C120" s="23">
        <f t="shared" si="8"/>
        <v>260</v>
      </c>
      <c r="D120" s="23">
        <v>325</v>
      </c>
    </row>
    <row r="121" spans="1:4">
      <c r="A121" s="13">
        <v>8326000023</v>
      </c>
      <c r="B121" s="14" t="s">
        <v>333</v>
      </c>
      <c r="C121" s="23">
        <f t="shared" si="8"/>
        <v>88</v>
      </c>
      <c r="D121" s="23">
        <v>110</v>
      </c>
    </row>
    <row r="122" spans="1:4">
      <c r="A122" s="13">
        <v>8326000025</v>
      </c>
      <c r="B122" s="14" t="s">
        <v>334</v>
      </c>
      <c r="C122" s="23">
        <f t="shared" si="8"/>
        <v>88</v>
      </c>
      <c r="D122" s="23">
        <v>110</v>
      </c>
    </row>
    <row r="123" spans="1:4">
      <c r="A123" s="13">
        <v>8326000033</v>
      </c>
      <c r="B123" s="14" t="s">
        <v>335</v>
      </c>
      <c r="C123" s="23">
        <f t="shared" si="8"/>
        <v>88</v>
      </c>
      <c r="D123" s="23">
        <v>110</v>
      </c>
    </row>
    <row r="124" spans="1:4">
      <c r="A124" s="13">
        <v>8326000026</v>
      </c>
      <c r="B124" s="14" t="s">
        <v>336</v>
      </c>
      <c r="C124" s="23">
        <f t="shared" si="8"/>
        <v>88</v>
      </c>
      <c r="D124" s="23">
        <v>110</v>
      </c>
    </row>
    <row r="125" spans="1:4">
      <c r="A125" s="114" t="s">
        <v>753</v>
      </c>
      <c r="B125" s="118" t="s">
        <v>1102</v>
      </c>
      <c r="C125" s="132">
        <f t="shared" si="8"/>
        <v>88</v>
      </c>
      <c r="D125" s="132">
        <v>110</v>
      </c>
    </row>
    <row r="126" spans="1:4">
      <c r="A126" s="114" t="s">
        <v>757</v>
      </c>
      <c r="B126" s="118" t="s">
        <v>1103</v>
      </c>
      <c r="C126" s="132">
        <f t="shared" si="8"/>
        <v>88</v>
      </c>
      <c r="D126" s="132">
        <v>110</v>
      </c>
    </row>
    <row r="127" spans="1:4">
      <c r="A127" s="114" t="s">
        <v>759</v>
      </c>
      <c r="B127" s="118" t="s">
        <v>1104</v>
      </c>
      <c r="C127" s="132">
        <f t="shared" si="8"/>
        <v>172</v>
      </c>
      <c r="D127" s="132">
        <v>215</v>
      </c>
    </row>
    <row r="128" spans="1:4">
      <c r="A128" s="27"/>
      <c r="B128" s="17"/>
      <c r="C128" s="18"/>
      <c r="D128" s="18"/>
    </row>
    <row r="129" spans="1:4" ht="60">
      <c r="A129" s="13"/>
      <c r="B129" s="14" t="s">
        <v>324</v>
      </c>
      <c r="C129" s="23"/>
      <c r="D129" s="23"/>
    </row>
  </sheetData>
  <autoFilter ref="A1:D129">
    <filterColumn colId="0" showButton="0"/>
    <filterColumn colId="1" showButton="0"/>
    <filterColumn colId="2" hiddenButton="1" showButton="0"/>
  </autoFilter>
  <mergeCells count="12">
    <mergeCell ref="B102:D102"/>
    <mergeCell ref="A1:D1"/>
    <mergeCell ref="A11:B11"/>
    <mergeCell ref="A28:B28"/>
    <mergeCell ref="A30:B30"/>
    <mergeCell ref="A48:B48"/>
    <mergeCell ref="A65:B65"/>
    <mergeCell ref="A76:B76"/>
    <mergeCell ref="A85:B85"/>
    <mergeCell ref="A88:B88"/>
    <mergeCell ref="A91:B91"/>
    <mergeCell ref="A97:B97"/>
  </mergeCells>
  <pageMargins left="0.7" right="0.7" top="0.75" bottom="0.7" header="0.3" footer="0.3"/>
  <pageSetup fitToHeight="0" orientation="portrait" r:id="rId1"/>
  <headerFooter>
    <oddFooter>&amp;LCopyright © 2022 EF Johnson Company&amp;C&amp;P of &amp;N&amp;RVP6000</oddFooter>
  </headerFooter>
  <rowBreaks count="3" manualBreakCount="3">
    <brk id="10" max="3" man="1"/>
    <brk id="47" max="3" man="1"/>
    <brk id="96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view="pageBreakPreview" zoomScaleNormal="100" zoomScaleSheetLayoutView="100" workbookViewId="0">
      <selection sqref="A1:D1"/>
    </sheetView>
  </sheetViews>
  <sheetFormatPr defaultColWidth="9.140625" defaultRowHeight="15"/>
  <cols>
    <col min="1" max="1" width="13.42578125" style="1" customWidth="1"/>
    <col min="2" max="2" width="50.140625" style="3" customWidth="1"/>
    <col min="3" max="3" width="13.140625" style="3" customWidth="1"/>
    <col min="4" max="4" width="13.28515625" style="4" customWidth="1"/>
    <col min="5" max="16384" width="9.140625" style="1"/>
  </cols>
  <sheetData>
    <row r="1" spans="1:4" s="2" customFormat="1" ht="18.75" customHeight="1">
      <c r="A1" s="243" t="s">
        <v>1109</v>
      </c>
      <c r="B1" s="244"/>
      <c r="C1" s="244"/>
      <c r="D1" s="244"/>
    </row>
    <row r="2" spans="1:4" s="2" customFormat="1">
      <c r="A2" s="10"/>
      <c r="B2" s="11"/>
      <c r="C2" s="11"/>
      <c r="D2" s="11"/>
    </row>
    <row r="3" spans="1:4" s="2" customFormat="1" ht="409.5" customHeight="1">
      <c r="A3" s="10"/>
      <c r="B3" s="11"/>
      <c r="C3" s="11"/>
      <c r="D3" s="11"/>
    </row>
    <row r="4" spans="1:4" s="2" customFormat="1" ht="171.6" customHeight="1">
      <c r="A4" s="10"/>
      <c r="B4" s="11"/>
      <c r="C4" s="11"/>
      <c r="D4" s="11"/>
    </row>
    <row r="5" spans="1:4" ht="16.5" customHeight="1">
      <c r="A5" s="1" t="s">
        <v>985</v>
      </c>
    </row>
    <row r="6" spans="1:4">
      <c r="A6" s="237" t="s">
        <v>0</v>
      </c>
      <c r="B6" s="238"/>
      <c r="C6" s="53" t="s">
        <v>1051</v>
      </c>
      <c r="D6" s="53" t="s">
        <v>113</v>
      </c>
    </row>
    <row r="7" spans="1:4" ht="30">
      <c r="A7" s="32" t="s">
        <v>273</v>
      </c>
      <c r="B7" s="20" t="s">
        <v>281</v>
      </c>
      <c r="C7" s="149">
        <f>D7*0.8</f>
        <v>1356</v>
      </c>
      <c r="D7" s="19">
        <v>1695</v>
      </c>
    </row>
    <row r="8" spans="1:4" ht="30">
      <c r="A8" s="32" t="s">
        <v>274</v>
      </c>
      <c r="B8" s="20" t="s">
        <v>282</v>
      </c>
      <c r="C8" s="149">
        <f t="shared" ref="C8:C14" si="0">D8*0.8</f>
        <v>1400</v>
      </c>
      <c r="D8" s="19">
        <v>1750</v>
      </c>
    </row>
    <row r="9" spans="1:4" ht="30">
      <c r="A9" s="32" t="s">
        <v>275</v>
      </c>
      <c r="B9" s="20" t="s">
        <v>283</v>
      </c>
      <c r="C9" s="149">
        <f t="shared" si="0"/>
        <v>1356</v>
      </c>
      <c r="D9" s="19">
        <v>1695</v>
      </c>
    </row>
    <row r="10" spans="1:4" ht="30">
      <c r="A10" s="32" t="s">
        <v>276</v>
      </c>
      <c r="B10" s="20" t="s">
        <v>285</v>
      </c>
      <c r="C10" s="149">
        <f t="shared" si="0"/>
        <v>1356</v>
      </c>
      <c r="D10" s="19">
        <v>1695</v>
      </c>
    </row>
    <row r="11" spans="1:4" ht="30">
      <c r="A11" s="32" t="s">
        <v>277</v>
      </c>
      <c r="B11" s="20" t="s">
        <v>284</v>
      </c>
      <c r="C11" s="149">
        <f t="shared" si="0"/>
        <v>1400</v>
      </c>
      <c r="D11" s="19">
        <v>1750</v>
      </c>
    </row>
    <row r="12" spans="1:4" ht="30">
      <c r="A12" s="32" t="s">
        <v>278</v>
      </c>
      <c r="B12" s="20" t="s">
        <v>286</v>
      </c>
      <c r="C12" s="149">
        <f t="shared" si="0"/>
        <v>1400</v>
      </c>
      <c r="D12" s="19">
        <v>1750</v>
      </c>
    </row>
    <row r="13" spans="1:4" ht="30">
      <c r="A13" s="32" t="s">
        <v>279</v>
      </c>
      <c r="B13" s="20" t="s">
        <v>287</v>
      </c>
      <c r="C13" s="149">
        <f t="shared" si="0"/>
        <v>1356</v>
      </c>
      <c r="D13" s="19">
        <v>1695</v>
      </c>
    </row>
    <row r="14" spans="1:4">
      <c r="A14" s="32" t="s">
        <v>280</v>
      </c>
      <c r="B14" s="20" t="s">
        <v>288</v>
      </c>
      <c r="C14" s="149">
        <f t="shared" si="0"/>
        <v>1400</v>
      </c>
      <c r="D14" s="19">
        <v>1750</v>
      </c>
    </row>
    <row r="15" spans="1:4">
      <c r="A15" s="237" t="s">
        <v>156</v>
      </c>
      <c r="B15" s="238"/>
      <c r="C15" s="53" t="s">
        <v>1051</v>
      </c>
      <c r="D15" s="53" t="s">
        <v>113</v>
      </c>
    </row>
    <row r="16" spans="1:4" ht="30">
      <c r="A16" s="136" t="s">
        <v>337</v>
      </c>
      <c r="B16" s="33" t="s">
        <v>338</v>
      </c>
      <c r="C16" s="150">
        <f>D16*0.8</f>
        <v>86.4</v>
      </c>
      <c r="D16" s="137">
        <v>108</v>
      </c>
    </row>
    <row r="17" spans="1:4">
      <c r="A17" s="237" t="s">
        <v>1</v>
      </c>
      <c r="B17" s="238"/>
      <c r="C17" s="53" t="s">
        <v>1051</v>
      </c>
      <c r="D17" s="53" t="s">
        <v>113</v>
      </c>
    </row>
    <row r="18" spans="1:4">
      <c r="A18" s="136" t="s">
        <v>99</v>
      </c>
      <c r="B18" s="33" t="s">
        <v>100</v>
      </c>
      <c r="C18" s="150">
        <f>D18*0.8</f>
        <v>31.439999999999998</v>
      </c>
      <c r="D18" s="137">
        <v>39.299999999999997</v>
      </c>
    </row>
    <row r="19" spans="1:4">
      <c r="A19" s="136" t="s">
        <v>101</v>
      </c>
      <c r="B19" s="33" t="s">
        <v>102</v>
      </c>
      <c r="C19" s="150">
        <f t="shared" ref="C19:C34" si="1">D19*0.8</f>
        <v>22.560000000000002</v>
      </c>
      <c r="D19" s="137">
        <v>28.2</v>
      </c>
    </row>
    <row r="20" spans="1:4">
      <c r="A20" s="32" t="s">
        <v>49</v>
      </c>
      <c r="B20" s="33" t="s">
        <v>50</v>
      </c>
      <c r="C20" s="150">
        <f t="shared" si="1"/>
        <v>14.8</v>
      </c>
      <c r="D20" s="19">
        <v>18.5</v>
      </c>
    </row>
    <row r="21" spans="1:4">
      <c r="A21" s="32" t="s">
        <v>51</v>
      </c>
      <c r="B21" s="33" t="s">
        <v>52</v>
      </c>
      <c r="C21" s="150">
        <f t="shared" si="1"/>
        <v>14.8</v>
      </c>
      <c r="D21" s="19">
        <v>18.5</v>
      </c>
    </row>
    <row r="22" spans="1:4">
      <c r="A22" s="32" t="s">
        <v>53</v>
      </c>
      <c r="B22" s="33" t="s">
        <v>54</v>
      </c>
      <c r="C22" s="150">
        <f t="shared" si="1"/>
        <v>14.8</v>
      </c>
      <c r="D22" s="19">
        <v>18.5</v>
      </c>
    </row>
    <row r="23" spans="1:4">
      <c r="A23" s="32" t="s">
        <v>61</v>
      </c>
      <c r="B23" s="33" t="s">
        <v>62</v>
      </c>
      <c r="C23" s="150">
        <f t="shared" si="1"/>
        <v>14.8</v>
      </c>
      <c r="D23" s="19">
        <v>18.5</v>
      </c>
    </row>
    <row r="24" spans="1:4">
      <c r="A24" s="32" t="s">
        <v>63</v>
      </c>
      <c r="B24" s="33" t="s">
        <v>64</v>
      </c>
      <c r="C24" s="150">
        <f t="shared" si="1"/>
        <v>14.8</v>
      </c>
      <c r="D24" s="19">
        <v>18.5</v>
      </c>
    </row>
    <row r="25" spans="1:4">
      <c r="A25" s="32" t="s">
        <v>65</v>
      </c>
      <c r="B25" s="33" t="s">
        <v>66</v>
      </c>
      <c r="C25" s="150">
        <f t="shared" si="1"/>
        <v>14.8</v>
      </c>
      <c r="D25" s="19">
        <v>18.5</v>
      </c>
    </row>
    <row r="26" spans="1:4">
      <c r="A26" s="32" t="s">
        <v>339</v>
      </c>
      <c r="B26" s="33" t="s">
        <v>340</v>
      </c>
      <c r="C26" s="150">
        <f t="shared" si="1"/>
        <v>33.200000000000003</v>
      </c>
      <c r="D26" s="19">
        <v>41.5</v>
      </c>
    </row>
    <row r="27" spans="1:4">
      <c r="A27" s="32" t="s">
        <v>43</v>
      </c>
      <c r="B27" s="33" t="s">
        <v>44</v>
      </c>
      <c r="C27" s="150">
        <f t="shared" si="1"/>
        <v>14.8</v>
      </c>
      <c r="D27" s="19">
        <v>18.5</v>
      </c>
    </row>
    <row r="28" spans="1:4">
      <c r="A28" s="32" t="s">
        <v>45</v>
      </c>
      <c r="B28" s="33" t="s">
        <v>46</v>
      </c>
      <c r="C28" s="150">
        <f t="shared" si="1"/>
        <v>14.8</v>
      </c>
      <c r="D28" s="19">
        <v>18.5</v>
      </c>
    </row>
    <row r="29" spans="1:4">
      <c r="A29" s="32" t="s">
        <v>47</v>
      </c>
      <c r="B29" s="33" t="s">
        <v>48</v>
      </c>
      <c r="C29" s="150">
        <f t="shared" si="1"/>
        <v>14.8</v>
      </c>
      <c r="D29" s="19">
        <v>18.5</v>
      </c>
    </row>
    <row r="30" spans="1:4">
      <c r="A30" s="32" t="s">
        <v>55</v>
      </c>
      <c r="B30" s="33" t="s">
        <v>56</v>
      </c>
      <c r="C30" s="150">
        <f t="shared" si="1"/>
        <v>14.8</v>
      </c>
      <c r="D30" s="19">
        <v>18.5</v>
      </c>
    </row>
    <row r="31" spans="1:4">
      <c r="A31" s="32" t="s">
        <v>57</v>
      </c>
      <c r="B31" s="33" t="s">
        <v>58</v>
      </c>
      <c r="C31" s="150">
        <f t="shared" si="1"/>
        <v>14.8</v>
      </c>
      <c r="D31" s="19">
        <v>18.5</v>
      </c>
    </row>
    <row r="32" spans="1:4">
      <c r="A32" s="32" t="s">
        <v>59</v>
      </c>
      <c r="B32" s="33" t="s">
        <v>60</v>
      </c>
      <c r="C32" s="150">
        <f t="shared" si="1"/>
        <v>14.8</v>
      </c>
      <c r="D32" s="19">
        <v>18.5</v>
      </c>
    </row>
    <row r="33" spans="1:4">
      <c r="A33" s="32" t="s">
        <v>67</v>
      </c>
      <c r="B33" s="33" t="s">
        <v>362</v>
      </c>
      <c r="C33" s="150">
        <f t="shared" si="1"/>
        <v>30.960000000000004</v>
      </c>
      <c r="D33" s="19">
        <v>38.700000000000003</v>
      </c>
    </row>
    <row r="34" spans="1:4" ht="15.75" customHeight="1">
      <c r="A34" s="32" t="s">
        <v>310</v>
      </c>
      <c r="B34" s="33" t="s">
        <v>311</v>
      </c>
      <c r="C34" s="150">
        <f t="shared" si="1"/>
        <v>37.839999999999996</v>
      </c>
      <c r="D34" s="19">
        <v>47.3</v>
      </c>
    </row>
    <row r="35" spans="1:4">
      <c r="A35" s="237" t="s">
        <v>68</v>
      </c>
      <c r="B35" s="238"/>
      <c r="C35" s="53" t="s">
        <v>1051</v>
      </c>
      <c r="D35" s="53" t="s">
        <v>113</v>
      </c>
    </row>
    <row r="36" spans="1:4">
      <c r="A36" s="43" t="s">
        <v>69</v>
      </c>
      <c r="B36" s="138" t="s">
        <v>70</v>
      </c>
      <c r="C36" s="151">
        <f>D36*0.8</f>
        <v>125.2</v>
      </c>
      <c r="D36" s="19">
        <v>156.5</v>
      </c>
    </row>
    <row r="37" spans="1:4">
      <c r="A37" s="43" t="s">
        <v>71</v>
      </c>
      <c r="B37" s="139" t="s">
        <v>72</v>
      </c>
      <c r="C37" s="151">
        <f t="shared" ref="C37:C39" si="2">D37*0.8</f>
        <v>162</v>
      </c>
      <c r="D37" s="140">
        <v>202.5</v>
      </c>
    </row>
    <row r="38" spans="1:4">
      <c r="A38" s="43" t="s">
        <v>258</v>
      </c>
      <c r="B38" s="138" t="s">
        <v>259</v>
      </c>
      <c r="C38" s="151">
        <f t="shared" si="2"/>
        <v>188.48000000000002</v>
      </c>
      <c r="D38" s="140">
        <v>235.6</v>
      </c>
    </row>
    <row r="39" spans="1:4">
      <c r="A39" s="43" t="s">
        <v>257</v>
      </c>
      <c r="B39" s="138" t="s">
        <v>260</v>
      </c>
      <c r="C39" s="151">
        <f t="shared" si="2"/>
        <v>271.04000000000002</v>
      </c>
      <c r="D39" s="140">
        <v>338.8</v>
      </c>
    </row>
    <row r="40" spans="1:4" ht="45">
      <c r="A40" s="142" t="s">
        <v>73</v>
      </c>
      <c r="B40" s="141" t="s">
        <v>1115</v>
      </c>
      <c r="C40" s="103"/>
      <c r="D40" s="104"/>
    </row>
    <row r="41" spans="1:4" ht="45">
      <c r="A41" s="142" t="s">
        <v>42</v>
      </c>
      <c r="B41" s="141" t="s">
        <v>1116</v>
      </c>
      <c r="C41" s="103"/>
      <c r="D41" s="104"/>
    </row>
    <row r="42" spans="1:4">
      <c r="A42" s="32" t="s">
        <v>74</v>
      </c>
      <c r="B42" s="20" t="s">
        <v>75</v>
      </c>
      <c r="C42" s="152">
        <f>D42*0.8</f>
        <v>72.160000000000011</v>
      </c>
      <c r="D42" s="49">
        <v>90.2</v>
      </c>
    </row>
    <row r="43" spans="1:4">
      <c r="A43" s="32" t="s">
        <v>250</v>
      </c>
      <c r="B43" s="33" t="s">
        <v>76</v>
      </c>
      <c r="C43" s="152">
        <f t="shared" ref="C43:C51" si="3">D43*0.8</f>
        <v>658.40000000000009</v>
      </c>
      <c r="D43" s="48">
        <v>823</v>
      </c>
    </row>
    <row r="44" spans="1:4" ht="45">
      <c r="A44" s="32" t="s">
        <v>77</v>
      </c>
      <c r="B44" s="33" t="s">
        <v>78</v>
      </c>
      <c r="C44" s="152">
        <f t="shared" si="3"/>
        <v>142.96</v>
      </c>
      <c r="D44" s="49">
        <v>178.7</v>
      </c>
    </row>
    <row r="45" spans="1:4">
      <c r="A45" s="32" t="s">
        <v>305</v>
      </c>
      <c r="B45" s="50" t="s">
        <v>373</v>
      </c>
      <c r="C45" s="152">
        <f t="shared" si="3"/>
        <v>271.04000000000002</v>
      </c>
      <c r="D45" s="49">
        <v>338.8</v>
      </c>
    </row>
    <row r="46" spans="1:4" ht="60">
      <c r="A46" s="123" t="s">
        <v>1072</v>
      </c>
      <c r="B46" s="121" t="s">
        <v>1073</v>
      </c>
      <c r="C46" s="153">
        <f t="shared" si="3"/>
        <v>162.4</v>
      </c>
      <c r="D46" s="125">
        <v>203</v>
      </c>
    </row>
    <row r="47" spans="1:4" ht="30">
      <c r="A47" s="123" t="s">
        <v>1074</v>
      </c>
      <c r="B47" s="121" t="s">
        <v>1075</v>
      </c>
      <c r="C47" s="153">
        <f t="shared" si="3"/>
        <v>72.160000000000011</v>
      </c>
      <c r="D47" s="125">
        <v>90.2</v>
      </c>
    </row>
    <row r="48" spans="1:4" ht="30">
      <c r="A48" s="123" t="s">
        <v>1076</v>
      </c>
      <c r="B48" s="121" t="s">
        <v>1117</v>
      </c>
      <c r="C48" s="153">
        <f t="shared" si="3"/>
        <v>72.160000000000011</v>
      </c>
      <c r="D48" s="125">
        <v>90.2</v>
      </c>
    </row>
    <row r="49" spans="1:4" ht="45">
      <c r="A49" s="123" t="s">
        <v>1078</v>
      </c>
      <c r="B49" s="121" t="s">
        <v>1079</v>
      </c>
      <c r="C49" s="153">
        <f t="shared" si="3"/>
        <v>610.4</v>
      </c>
      <c r="D49" s="125">
        <v>763</v>
      </c>
    </row>
    <row r="50" spans="1:4" ht="45">
      <c r="A50" s="123" t="s">
        <v>1080</v>
      </c>
      <c r="B50" s="121" t="s">
        <v>1081</v>
      </c>
      <c r="C50" s="153">
        <f t="shared" si="3"/>
        <v>8</v>
      </c>
      <c r="D50" s="125">
        <v>10</v>
      </c>
    </row>
    <row r="51" spans="1:4" ht="45">
      <c r="A51" s="123" t="s">
        <v>1082</v>
      </c>
      <c r="B51" s="121" t="s">
        <v>1083</v>
      </c>
      <c r="C51" s="153">
        <f t="shared" si="3"/>
        <v>8</v>
      </c>
      <c r="D51" s="125">
        <v>10</v>
      </c>
    </row>
    <row r="52" spans="1:4">
      <c r="A52" s="245" t="s">
        <v>79</v>
      </c>
      <c r="B52" s="246"/>
      <c r="C52" s="53" t="s">
        <v>1051</v>
      </c>
      <c r="D52" s="53" t="s">
        <v>113</v>
      </c>
    </row>
    <row r="53" spans="1:4">
      <c r="A53" s="32" t="s">
        <v>80</v>
      </c>
      <c r="B53" s="20" t="s">
        <v>81</v>
      </c>
      <c r="C53" s="149">
        <f>D53*0.8</f>
        <v>13.200000000000001</v>
      </c>
      <c r="D53" s="19">
        <v>16.5</v>
      </c>
    </row>
    <row r="54" spans="1:4">
      <c r="A54" s="32" t="s">
        <v>82</v>
      </c>
      <c r="B54" s="20" t="s">
        <v>308</v>
      </c>
      <c r="C54" s="149">
        <f t="shared" ref="C54:C58" si="4">D54*0.8</f>
        <v>23.76</v>
      </c>
      <c r="D54" s="19">
        <v>29.7</v>
      </c>
    </row>
    <row r="55" spans="1:4" ht="30">
      <c r="A55" s="32" t="s">
        <v>83</v>
      </c>
      <c r="B55" s="20" t="s">
        <v>307</v>
      </c>
      <c r="C55" s="149">
        <f t="shared" si="4"/>
        <v>19.840000000000003</v>
      </c>
      <c r="D55" s="19">
        <v>24.8</v>
      </c>
    </row>
    <row r="56" spans="1:4" ht="30">
      <c r="A56" s="32" t="s">
        <v>84</v>
      </c>
      <c r="B56" s="20" t="s">
        <v>85</v>
      </c>
      <c r="C56" s="149">
        <f t="shared" si="4"/>
        <v>33.200000000000003</v>
      </c>
      <c r="D56" s="19">
        <v>41.5</v>
      </c>
    </row>
    <row r="57" spans="1:4" ht="45">
      <c r="A57" s="32" t="s">
        <v>86</v>
      </c>
      <c r="B57" s="20" t="s">
        <v>293</v>
      </c>
      <c r="C57" s="149">
        <f t="shared" si="4"/>
        <v>39.840000000000003</v>
      </c>
      <c r="D57" s="19">
        <v>49.8</v>
      </c>
    </row>
    <row r="58" spans="1:4" ht="30">
      <c r="A58" s="32" t="s">
        <v>103</v>
      </c>
      <c r="B58" s="20" t="s">
        <v>294</v>
      </c>
      <c r="C58" s="149">
        <f t="shared" si="4"/>
        <v>23.76</v>
      </c>
      <c r="D58" s="19">
        <v>29.7</v>
      </c>
    </row>
    <row r="59" spans="1:4">
      <c r="A59" s="245" t="s">
        <v>87</v>
      </c>
      <c r="B59" s="246"/>
      <c r="C59" s="53" t="s">
        <v>1051</v>
      </c>
      <c r="D59" s="53" t="s">
        <v>113</v>
      </c>
    </row>
    <row r="60" spans="1:4">
      <c r="A60" s="142" t="s">
        <v>199</v>
      </c>
      <c r="B60" s="154" t="s">
        <v>374</v>
      </c>
      <c r="C60" s="31"/>
      <c r="D60" s="19"/>
    </row>
    <row r="61" spans="1:4">
      <c r="A61" s="32" t="s">
        <v>200</v>
      </c>
      <c r="B61" s="20" t="s">
        <v>375</v>
      </c>
      <c r="C61" s="149">
        <f>D61*0.8</f>
        <v>168.8</v>
      </c>
      <c r="D61" s="19">
        <v>211</v>
      </c>
    </row>
    <row r="62" spans="1:4">
      <c r="A62" s="245" t="s">
        <v>88</v>
      </c>
      <c r="B62" s="246"/>
      <c r="C62" s="53" t="s">
        <v>1051</v>
      </c>
      <c r="D62" s="53" t="s">
        <v>113</v>
      </c>
    </row>
    <row r="63" spans="1:4" ht="45">
      <c r="A63" s="136" t="s">
        <v>89</v>
      </c>
      <c r="B63" s="33" t="s">
        <v>295</v>
      </c>
      <c r="C63" s="155">
        <f>D63*0.8</f>
        <v>333.33600000000001</v>
      </c>
      <c r="D63" s="19">
        <v>416.67</v>
      </c>
    </row>
    <row r="64" spans="1:4" ht="30">
      <c r="A64" s="136" t="s">
        <v>247</v>
      </c>
      <c r="B64" s="33" t="s">
        <v>249</v>
      </c>
      <c r="C64" s="155">
        <f t="shared" ref="C64:C69" si="5">D64*0.8</f>
        <v>117.28</v>
      </c>
      <c r="D64" s="19">
        <v>146.6</v>
      </c>
    </row>
    <row r="65" spans="1:4" ht="30">
      <c r="A65" s="136" t="s">
        <v>90</v>
      </c>
      <c r="B65" s="33" t="s">
        <v>296</v>
      </c>
      <c r="C65" s="155">
        <f t="shared" si="5"/>
        <v>50.160000000000004</v>
      </c>
      <c r="D65" s="146">
        <v>62.7</v>
      </c>
    </row>
    <row r="66" spans="1:4">
      <c r="A66" s="136" t="s">
        <v>91</v>
      </c>
      <c r="B66" s="33" t="s">
        <v>92</v>
      </c>
      <c r="C66" s="155">
        <f t="shared" si="5"/>
        <v>50.160000000000004</v>
      </c>
      <c r="D66" s="146">
        <v>62.7</v>
      </c>
    </row>
    <row r="67" spans="1:4" ht="30">
      <c r="A67" s="136" t="s">
        <v>93</v>
      </c>
      <c r="B67" s="33" t="s">
        <v>94</v>
      </c>
      <c r="C67" s="155">
        <f t="shared" si="5"/>
        <v>150.24</v>
      </c>
      <c r="D67" s="146">
        <v>187.8</v>
      </c>
    </row>
    <row r="68" spans="1:4" ht="30">
      <c r="A68" s="136" t="s">
        <v>95</v>
      </c>
      <c r="B68" s="33" t="s">
        <v>96</v>
      </c>
      <c r="C68" s="155">
        <f t="shared" si="5"/>
        <v>190.96</v>
      </c>
      <c r="D68" s="146">
        <v>238.7</v>
      </c>
    </row>
    <row r="69" spans="1:4">
      <c r="A69" s="32" t="s">
        <v>97</v>
      </c>
      <c r="B69" s="20" t="s">
        <v>98</v>
      </c>
      <c r="C69" s="155">
        <f t="shared" si="5"/>
        <v>131.6</v>
      </c>
      <c r="D69" s="19">
        <v>164.5</v>
      </c>
    </row>
    <row r="70" spans="1:4">
      <c r="A70" s="237" t="s">
        <v>1097</v>
      </c>
      <c r="B70" s="238"/>
      <c r="C70" s="53" t="s">
        <v>1051</v>
      </c>
      <c r="D70" s="53" t="s">
        <v>113</v>
      </c>
    </row>
    <row r="71" spans="1:4">
      <c r="A71" s="114" t="s">
        <v>654</v>
      </c>
      <c r="B71" s="118" t="s">
        <v>1113</v>
      </c>
      <c r="C71" s="156">
        <f>D71*0.8</f>
        <v>142.96</v>
      </c>
      <c r="D71" s="124">
        <v>178.7</v>
      </c>
    </row>
    <row r="72" spans="1:4" ht="30">
      <c r="A72" s="114" t="s">
        <v>1098</v>
      </c>
      <c r="B72" s="118" t="s">
        <v>1114</v>
      </c>
      <c r="C72" s="156">
        <f>D72*0.8</f>
        <v>142.96</v>
      </c>
      <c r="D72" s="124">
        <v>178.7</v>
      </c>
    </row>
    <row r="73" spans="1:4">
      <c r="A73" s="237" t="s">
        <v>8</v>
      </c>
      <c r="B73" s="238"/>
      <c r="C73" s="53" t="s">
        <v>1051</v>
      </c>
      <c r="D73" s="53" t="s">
        <v>113</v>
      </c>
    </row>
    <row r="74" spans="1:4">
      <c r="A74" s="13">
        <v>8321050001</v>
      </c>
      <c r="B74" s="20" t="s">
        <v>9</v>
      </c>
      <c r="C74" s="149">
        <v>0</v>
      </c>
      <c r="D74" s="19">
        <v>0</v>
      </c>
    </row>
    <row r="75" spans="1:4">
      <c r="A75" s="13">
        <v>8321000002</v>
      </c>
      <c r="B75" s="20" t="s">
        <v>152</v>
      </c>
      <c r="C75" s="149">
        <v>0</v>
      </c>
      <c r="D75" s="19">
        <v>0</v>
      </c>
    </row>
    <row r="76" spans="1:4">
      <c r="A76" s="237" t="s">
        <v>112</v>
      </c>
      <c r="B76" s="238"/>
      <c r="C76" s="53" t="s">
        <v>1051</v>
      </c>
      <c r="D76" s="53" t="s">
        <v>113</v>
      </c>
    </row>
    <row r="77" spans="1:4">
      <c r="A77" s="13">
        <v>8322000001</v>
      </c>
      <c r="B77" s="14" t="s">
        <v>341</v>
      </c>
      <c r="C77" s="157">
        <v>0</v>
      </c>
      <c r="D77" s="19">
        <v>0</v>
      </c>
    </row>
    <row r="78" spans="1:4">
      <c r="A78" s="13">
        <v>8322000002</v>
      </c>
      <c r="B78" s="14" t="s">
        <v>342</v>
      </c>
      <c r="C78" s="157">
        <v>0</v>
      </c>
      <c r="D78" s="19">
        <v>0</v>
      </c>
    </row>
    <row r="79" spans="1:4">
      <c r="A79" s="13">
        <v>8322000005</v>
      </c>
      <c r="B79" s="14" t="s">
        <v>365</v>
      </c>
      <c r="C79" s="157">
        <v>0</v>
      </c>
      <c r="D79" s="19">
        <v>0</v>
      </c>
    </row>
    <row r="80" spans="1:4">
      <c r="A80" s="13">
        <v>8322000006</v>
      </c>
      <c r="B80" s="14" t="s">
        <v>366</v>
      </c>
      <c r="C80" s="157">
        <f>D80*0.8</f>
        <v>348</v>
      </c>
      <c r="D80" s="19">
        <v>435</v>
      </c>
    </row>
    <row r="81" spans="1:4">
      <c r="A81" s="13">
        <v>8322000104</v>
      </c>
      <c r="B81" s="14" t="s">
        <v>1118</v>
      </c>
      <c r="C81" s="157">
        <f>D81*0.8</f>
        <v>676</v>
      </c>
      <c r="D81" s="19">
        <v>845</v>
      </c>
    </row>
    <row r="82" spans="1:4">
      <c r="A82" s="237" t="s">
        <v>16</v>
      </c>
      <c r="B82" s="238"/>
      <c r="C82" s="53" t="s">
        <v>1051</v>
      </c>
      <c r="D82" s="53" t="s">
        <v>113</v>
      </c>
    </row>
    <row r="83" spans="1:4">
      <c r="A83" s="24"/>
      <c r="B83" s="25" t="s">
        <v>17</v>
      </c>
      <c r="C83" s="25"/>
      <c r="D83" s="26"/>
    </row>
    <row r="84" spans="1:4">
      <c r="A84" s="13">
        <v>8326000006</v>
      </c>
      <c r="B84" s="14" t="s">
        <v>18</v>
      </c>
      <c r="C84" s="157">
        <v>0</v>
      </c>
      <c r="D84" s="19">
        <v>0</v>
      </c>
    </row>
    <row r="85" spans="1:4">
      <c r="A85" s="24"/>
      <c r="B85" s="239" t="s">
        <v>343</v>
      </c>
      <c r="C85" s="239"/>
      <c r="D85" s="240"/>
    </row>
    <row r="86" spans="1:4" ht="60">
      <c r="A86" s="13">
        <v>8323000003</v>
      </c>
      <c r="B86" s="20" t="s">
        <v>367</v>
      </c>
      <c r="C86" s="149">
        <f>D86*0.8</f>
        <v>168</v>
      </c>
      <c r="D86" s="19">
        <v>210</v>
      </c>
    </row>
    <row r="87" spans="1:4" ht="75">
      <c r="A87" s="13">
        <v>8323000002</v>
      </c>
      <c r="B87" s="20" t="s">
        <v>368</v>
      </c>
      <c r="C87" s="149">
        <f t="shared" ref="C87:C88" si="6">D87*0.8</f>
        <v>328</v>
      </c>
      <c r="D87" s="19">
        <v>410</v>
      </c>
    </row>
    <row r="88" spans="1:4" ht="75">
      <c r="A88" s="13">
        <v>8323000004</v>
      </c>
      <c r="B88" s="20" t="s">
        <v>369</v>
      </c>
      <c r="C88" s="149">
        <f t="shared" si="6"/>
        <v>652</v>
      </c>
      <c r="D88" s="19">
        <v>815</v>
      </c>
    </row>
    <row r="89" spans="1:4">
      <c r="A89" s="13"/>
      <c r="B89" s="239" t="s">
        <v>1119</v>
      </c>
      <c r="C89" s="239"/>
      <c r="D89" s="240"/>
    </row>
    <row r="90" spans="1:4">
      <c r="A90" s="13">
        <v>8323000005</v>
      </c>
      <c r="B90" s="20" t="s">
        <v>24</v>
      </c>
      <c r="C90" s="149">
        <v>0</v>
      </c>
      <c r="D90" s="19">
        <v>0</v>
      </c>
    </row>
    <row r="91" spans="1:4" ht="45">
      <c r="A91" s="32" t="s">
        <v>306</v>
      </c>
      <c r="B91" s="20" t="s">
        <v>344</v>
      </c>
      <c r="C91" s="149">
        <f>D91*0.8</f>
        <v>765.84</v>
      </c>
      <c r="D91" s="19">
        <v>957.3</v>
      </c>
    </row>
    <row r="92" spans="1:4">
      <c r="A92" s="24"/>
      <c r="B92" s="25" t="s">
        <v>25</v>
      </c>
      <c r="C92" s="25"/>
      <c r="D92" s="26"/>
    </row>
    <row r="93" spans="1:4">
      <c r="A93" s="13">
        <v>8326000014</v>
      </c>
      <c r="B93" s="14" t="s">
        <v>319</v>
      </c>
      <c r="C93" s="157">
        <v>0</v>
      </c>
      <c r="D93" s="19">
        <v>0</v>
      </c>
    </row>
    <row r="94" spans="1:4">
      <c r="A94" s="13">
        <v>8326000005</v>
      </c>
      <c r="B94" s="14" t="s">
        <v>321</v>
      </c>
      <c r="C94" s="157">
        <v>0</v>
      </c>
      <c r="D94" s="19">
        <v>0</v>
      </c>
    </row>
    <row r="95" spans="1:4">
      <c r="A95" s="13">
        <v>8326000002</v>
      </c>
      <c r="B95" s="14" t="s">
        <v>320</v>
      </c>
      <c r="C95" s="157">
        <f>D95*0.8</f>
        <v>44</v>
      </c>
      <c r="D95" s="23">
        <v>55</v>
      </c>
    </row>
    <row r="96" spans="1:4">
      <c r="A96" s="13">
        <v>8325000002</v>
      </c>
      <c r="B96" s="14" t="s">
        <v>322</v>
      </c>
      <c r="C96" s="157">
        <f t="shared" ref="C96:C112" si="7">D96*0.8</f>
        <v>120</v>
      </c>
      <c r="D96" s="23">
        <v>150</v>
      </c>
    </row>
    <row r="97" spans="1:4">
      <c r="A97" s="13">
        <v>8325000001</v>
      </c>
      <c r="B97" s="14" t="s">
        <v>323</v>
      </c>
      <c r="C97" s="157">
        <f t="shared" si="7"/>
        <v>172</v>
      </c>
      <c r="D97" s="23">
        <v>215</v>
      </c>
    </row>
    <row r="98" spans="1:4">
      <c r="A98" s="13">
        <v>8326000027</v>
      </c>
      <c r="B98" s="14" t="s">
        <v>325</v>
      </c>
      <c r="C98" s="157">
        <f t="shared" si="7"/>
        <v>88</v>
      </c>
      <c r="D98" s="23">
        <v>110</v>
      </c>
    </row>
    <row r="99" spans="1:4">
      <c r="A99" s="13">
        <v>8324000002</v>
      </c>
      <c r="B99" s="14" t="s">
        <v>326</v>
      </c>
      <c r="C99" s="157">
        <f t="shared" si="7"/>
        <v>652</v>
      </c>
      <c r="D99" s="23">
        <v>815</v>
      </c>
    </row>
    <row r="100" spans="1:4" ht="60">
      <c r="A100" s="13">
        <v>8326000001</v>
      </c>
      <c r="B100" s="20" t="s">
        <v>376</v>
      </c>
      <c r="C100" s="157">
        <f t="shared" si="7"/>
        <v>88</v>
      </c>
      <c r="D100" s="148">
        <v>110</v>
      </c>
    </row>
    <row r="101" spans="1:4">
      <c r="A101" s="13">
        <v>8324000003</v>
      </c>
      <c r="B101" s="14" t="s">
        <v>327</v>
      </c>
      <c r="C101" s="157">
        <f t="shared" si="7"/>
        <v>172</v>
      </c>
      <c r="D101" s="23">
        <v>215</v>
      </c>
    </row>
    <row r="102" spans="1:4">
      <c r="A102" s="13">
        <v>8326000003</v>
      </c>
      <c r="B102" s="14" t="s">
        <v>328</v>
      </c>
      <c r="C102" s="157">
        <f t="shared" si="7"/>
        <v>220</v>
      </c>
      <c r="D102" s="23">
        <v>275</v>
      </c>
    </row>
    <row r="103" spans="1:4">
      <c r="A103" s="13">
        <v>8326000004</v>
      </c>
      <c r="B103" s="14" t="s">
        <v>329</v>
      </c>
      <c r="C103" s="157">
        <f t="shared" si="7"/>
        <v>304</v>
      </c>
      <c r="D103" s="23">
        <v>380</v>
      </c>
    </row>
    <row r="104" spans="1:4">
      <c r="A104" s="13">
        <v>8325000003</v>
      </c>
      <c r="B104" s="14" t="s">
        <v>330</v>
      </c>
      <c r="C104" s="157">
        <f t="shared" si="7"/>
        <v>88</v>
      </c>
      <c r="D104" s="23">
        <v>110</v>
      </c>
    </row>
    <row r="105" spans="1:4">
      <c r="A105" s="13">
        <v>8324000005</v>
      </c>
      <c r="B105" s="14" t="s">
        <v>41</v>
      </c>
      <c r="C105" s="157">
        <f t="shared" si="7"/>
        <v>260</v>
      </c>
      <c r="D105" s="23">
        <v>325</v>
      </c>
    </row>
    <row r="106" spans="1:4">
      <c r="A106" s="13">
        <v>8326000023</v>
      </c>
      <c r="B106" s="14" t="s">
        <v>333</v>
      </c>
      <c r="C106" s="157">
        <f t="shared" si="7"/>
        <v>88</v>
      </c>
      <c r="D106" s="23">
        <v>110</v>
      </c>
    </row>
    <row r="107" spans="1:4">
      <c r="A107" s="13">
        <v>8326000025</v>
      </c>
      <c r="B107" s="14" t="s">
        <v>334</v>
      </c>
      <c r="C107" s="157">
        <f t="shared" si="7"/>
        <v>88</v>
      </c>
      <c r="D107" s="23">
        <v>110</v>
      </c>
    </row>
    <row r="108" spans="1:4">
      <c r="A108" s="13">
        <v>8326000033</v>
      </c>
      <c r="B108" s="14" t="s">
        <v>335</v>
      </c>
      <c r="C108" s="157">
        <f t="shared" si="7"/>
        <v>88</v>
      </c>
      <c r="D108" s="23">
        <v>110</v>
      </c>
    </row>
    <row r="109" spans="1:4">
      <c r="A109" s="13">
        <v>8326000026</v>
      </c>
      <c r="B109" s="14" t="s">
        <v>336</v>
      </c>
      <c r="C109" s="157">
        <f t="shared" si="7"/>
        <v>88</v>
      </c>
      <c r="D109" s="23">
        <v>110</v>
      </c>
    </row>
    <row r="110" spans="1:4">
      <c r="A110" s="114" t="s">
        <v>753</v>
      </c>
      <c r="B110" s="118" t="s">
        <v>1102</v>
      </c>
      <c r="C110" s="156">
        <f t="shared" si="7"/>
        <v>88</v>
      </c>
      <c r="D110" s="132">
        <v>110</v>
      </c>
    </row>
    <row r="111" spans="1:4">
      <c r="A111" s="114" t="s">
        <v>757</v>
      </c>
      <c r="B111" s="118" t="s">
        <v>1103</v>
      </c>
      <c r="C111" s="156">
        <f t="shared" si="7"/>
        <v>88</v>
      </c>
      <c r="D111" s="132">
        <v>110</v>
      </c>
    </row>
    <row r="112" spans="1:4">
      <c r="A112" s="114" t="s">
        <v>759</v>
      </c>
      <c r="B112" s="118" t="s">
        <v>1104</v>
      </c>
      <c r="C112" s="156">
        <f t="shared" si="7"/>
        <v>172</v>
      </c>
      <c r="D112" s="132">
        <v>215</v>
      </c>
    </row>
    <row r="113" spans="1:4">
      <c r="A113" s="27"/>
      <c r="B113" s="17"/>
      <c r="C113" s="17"/>
      <c r="D113" s="18"/>
    </row>
    <row r="114" spans="1:4" ht="60">
      <c r="A114" s="13"/>
      <c r="B114" s="14" t="s">
        <v>324</v>
      </c>
      <c r="C114" s="14"/>
      <c r="D114" s="23"/>
    </row>
  </sheetData>
  <autoFilter ref="A1:D114">
    <filterColumn colId="0" showButton="0"/>
    <filterColumn colId="1" showButton="0"/>
    <filterColumn colId="2" hiddenButton="1" showButton="0"/>
  </autoFilter>
  <mergeCells count="14">
    <mergeCell ref="A52:B52"/>
    <mergeCell ref="A1:D1"/>
    <mergeCell ref="A6:B6"/>
    <mergeCell ref="A15:B15"/>
    <mergeCell ref="A17:B17"/>
    <mergeCell ref="A35:B35"/>
    <mergeCell ref="B85:D85"/>
    <mergeCell ref="B89:D89"/>
    <mergeCell ref="A59:B59"/>
    <mergeCell ref="A62:B62"/>
    <mergeCell ref="A70:B70"/>
    <mergeCell ref="A73:B73"/>
    <mergeCell ref="A76:B76"/>
    <mergeCell ref="A82:B82"/>
  </mergeCells>
  <pageMargins left="0.7" right="0.7" top="0.75" bottom="0.75" header="0.3" footer="0.3"/>
  <pageSetup orientation="portrait" r:id="rId1"/>
  <headerFooter>
    <oddFooter>&amp;LCopyright © 2022 EF Johnson Company&amp;C&amp;P of &amp;N&amp;RVP5000</oddFooter>
  </headerFooter>
  <rowBreaks count="4" manualBreakCount="4">
    <brk id="5" max="3" man="1"/>
    <brk id="34" max="3" man="1"/>
    <brk id="61" max="3" man="1"/>
    <brk id="88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Normal="100" zoomScaleSheetLayoutView="100" workbookViewId="0">
      <selection sqref="A1:D1"/>
    </sheetView>
  </sheetViews>
  <sheetFormatPr defaultColWidth="9.140625" defaultRowHeight="15"/>
  <cols>
    <col min="1" max="1" width="15.7109375" style="2" bestFit="1" customWidth="1"/>
    <col min="2" max="2" width="52.7109375" style="5" customWidth="1"/>
    <col min="3" max="3" width="15" style="5" customWidth="1"/>
    <col min="4" max="4" width="13" style="2" customWidth="1"/>
    <col min="5" max="16384" width="9.140625" style="2"/>
  </cols>
  <sheetData>
    <row r="1" spans="1:4" ht="18.75" customHeight="1">
      <c r="A1" s="243" t="s">
        <v>358</v>
      </c>
      <c r="B1" s="244"/>
      <c r="C1" s="244"/>
      <c r="D1" s="244"/>
    </row>
    <row r="29" spans="1:1" ht="51" customHeight="1"/>
    <row r="30" spans="1:1" ht="99.6" customHeight="1"/>
    <row r="31" spans="1:1" ht="75" customHeight="1"/>
    <row r="32" spans="1:1" ht="15" customHeight="1">
      <c r="A32" s="2" t="s">
        <v>985</v>
      </c>
    </row>
    <row r="33" spans="1:7">
      <c r="A33" s="254" t="s">
        <v>0</v>
      </c>
      <c r="B33" s="240"/>
      <c r="C33" s="52" t="str">
        <f>Discounting!$B$5</f>
        <v>Contract Price</v>
      </c>
      <c r="D33" s="53" t="s">
        <v>113</v>
      </c>
    </row>
    <row r="34" spans="1:7" ht="30">
      <c r="A34" s="105" t="s">
        <v>117</v>
      </c>
      <c r="B34" s="106" t="s">
        <v>36</v>
      </c>
      <c r="C34" s="107">
        <f>D34*Discounting!$B$3</f>
        <v>2060</v>
      </c>
      <c r="D34" s="108">
        <v>2575</v>
      </c>
    </row>
    <row r="35" spans="1:7" ht="30">
      <c r="A35" s="105" t="s">
        <v>118</v>
      </c>
      <c r="B35" s="106" t="s">
        <v>37</v>
      </c>
      <c r="C35" s="107">
        <f>D35*Discounting!$B$3</f>
        <v>2220</v>
      </c>
      <c r="D35" s="108">
        <v>2775</v>
      </c>
    </row>
    <row r="36" spans="1:7" ht="30">
      <c r="A36" s="105" t="s">
        <v>119</v>
      </c>
      <c r="B36" s="106" t="s">
        <v>38</v>
      </c>
      <c r="C36" s="107">
        <f>D36*Discounting!$B$3</f>
        <v>2380</v>
      </c>
      <c r="D36" s="108">
        <v>2975</v>
      </c>
    </row>
    <row r="37" spans="1:7">
      <c r="A37" s="16"/>
      <c r="B37" s="17" t="s">
        <v>1</v>
      </c>
      <c r="C37" s="52" t="str">
        <f>Discounting!$B$5</f>
        <v>Contract Price</v>
      </c>
      <c r="D37" s="53" t="s">
        <v>113</v>
      </c>
    </row>
    <row r="38" spans="1:7">
      <c r="A38" s="105"/>
      <c r="B38" s="106" t="s">
        <v>34</v>
      </c>
      <c r="C38" s="107">
        <f>D38*Discounting!$B$3</f>
        <v>0</v>
      </c>
      <c r="D38" s="109">
        <v>0</v>
      </c>
    </row>
    <row r="39" spans="1:7">
      <c r="A39" s="16"/>
      <c r="B39" s="17" t="s">
        <v>2</v>
      </c>
      <c r="C39" s="52" t="str">
        <f>Discounting!$B$5</f>
        <v>Contract Price</v>
      </c>
      <c r="D39" s="53" t="s">
        <v>113</v>
      </c>
    </row>
    <row r="40" spans="1:7">
      <c r="A40" s="105"/>
      <c r="B40" s="106" t="s">
        <v>3</v>
      </c>
      <c r="C40" s="108">
        <v>-40</v>
      </c>
      <c r="D40" s="108">
        <v>-40</v>
      </c>
      <c r="G40" s="44"/>
    </row>
    <row r="41" spans="1:7">
      <c r="A41" s="105"/>
      <c r="B41" s="106" t="s">
        <v>4</v>
      </c>
      <c r="C41" s="107">
        <f>D41*Discounting!$B$3</f>
        <v>0</v>
      </c>
      <c r="D41" s="112">
        <v>0</v>
      </c>
    </row>
    <row r="42" spans="1:7">
      <c r="A42" s="16"/>
      <c r="B42" s="17" t="s">
        <v>5</v>
      </c>
      <c r="C42" s="52" t="str">
        <f>Discounting!$B$5</f>
        <v>Contract Price</v>
      </c>
      <c r="D42" s="53" t="s">
        <v>113</v>
      </c>
    </row>
    <row r="43" spans="1:7">
      <c r="A43" s="105"/>
      <c r="B43" s="106" t="s">
        <v>6</v>
      </c>
      <c r="C43" s="107">
        <f>D43*Discounting!$B$3</f>
        <v>0</v>
      </c>
      <c r="D43" s="112">
        <v>0</v>
      </c>
    </row>
    <row r="44" spans="1:7">
      <c r="A44" s="105"/>
      <c r="B44" s="106" t="s">
        <v>7</v>
      </c>
      <c r="C44" s="107">
        <f>D44*Discounting!$B$3</f>
        <v>160</v>
      </c>
      <c r="D44" s="108">
        <v>200</v>
      </c>
    </row>
    <row r="45" spans="1:7">
      <c r="A45" s="16"/>
      <c r="B45" s="17" t="s">
        <v>8</v>
      </c>
      <c r="C45" s="52" t="str">
        <f>Discounting!$B$5</f>
        <v>Contract Price</v>
      </c>
      <c r="D45" s="53" t="s">
        <v>113</v>
      </c>
    </row>
    <row r="46" spans="1:7">
      <c r="A46" s="105">
        <v>1</v>
      </c>
      <c r="B46" s="106" t="s">
        <v>116</v>
      </c>
      <c r="C46" s="107">
        <f>D46*Discounting!$B$3</f>
        <v>0</v>
      </c>
      <c r="D46" s="112">
        <v>0</v>
      </c>
    </row>
    <row r="47" spans="1:7" ht="30">
      <c r="A47" s="105">
        <v>2</v>
      </c>
      <c r="B47" s="106" t="s">
        <v>12</v>
      </c>
      <c r="C47" s="107">
        <f>D47*Discounting!$B$3</f>
        <v>160</v>
      </c>
      <c r="D47" s="108">
        <v>200</v>
      </c>
    </row>
    <row r="48" spans="1:7">
      <c r="A48" s="21"/>
      <c r="B48" s="17" t="s">
        <v>10</v>
      </c>
      <c r="C48" s="52" t="str">
        <f>Discounting!$B$5</f>
        <v>Contract Price</v>
      </c>
      <c r="D48" s="53" t="s">
        <v>113</v>
      </c>
    </row>
    <row r="49" spans="1:4">
      <c r="A49" s="105">
        <v>1</v>
      </c>
      <c r="B49" s="106" t="s">
        <v>11</v>
      </c>
      <c r="C49" s="107">
        <f>D49*Discounting!$B$3</f>
        <v>280</v>
      </c>
      <c r="D49" s="108">
        <v>350</v>
      </c>
    </row>
    <row r="50" spans="1:4">
      <c r="A50" s="105">
        <v>2</v>
      </c>
      <c r="B50" s="106" t="s">
        <v>202</v>
      </c>
      <c r="C50" s="107">
        <f>D50*Discounting!$B$3</f>
        <v>620</v>
      </c>
      <c r="D50" s="108">
        <v>775</v>
      </c>
    </row>
    <row r="51" spans="1:4">
      <c r="A51" s="105"/>
      <c r="B51" s="247" t="s">
        <v>13</v>
      </c>
      <c r="C51" s="247"/>
      <c r="D51" s="248"/>
    </row>
    <row r="52" spans="1:4">
      <c r="A52" s="105">
        <v>4</v>
      </c>
      <c r="B52" s="106" t="s">
        <v>14</v>
      </c>
      <c r="C52" s="107">
        <f>D52*Discounting!$B$3</f>
        <v>280</v>
      </c>
      <c r="D52" s="108">
        <v>350</v>
      </c>
    </row>
    <row r="53" spans="1:4" ht="30">
      <c r="A53" s="105">
        <v>5</v>
      </c>
      <c r="B53" s="106" t="s">
        <v>370</v>
      </c>
      <c r="C53" s="107">
        <f>D53*Discounting!$B$3</f>
        <v>380</v>
      </c>
      <c r="D53" s="108">
        <v>475</v>
      </c>
    </row>
    <row r="54" spans="1:4">
      <c r="A54" s="105">
        <v>6</v>
      </c>
      <c r="B54" s="106" t="s">
        <v>15</v>
      </c>
      <c r="C54" s="107">
        <f>D54*Discounting!$B$3</f>
        <v>700</v>
      </c>
      <c r="D54" s="108">
        <v>875</v>
      </c>
    </row>
    <row r="55" spans="1:4" ht="30">
      <c r="A55" s="105">
        <v>7</v>
      </c>
      <c r="B55" s="106" t="s">
        <v>203</v>
      </c>
      <c r="C55" s="107">
        <f>D55*Discounting!$B$3</f>
        <v>680</v>
      </c>
      <c r="D55" s="108">
        <v>850</v>
      </c>
    </row>
    <row r="56" spans="1:4" ht="30">
      <c r="A56" s="105">
        <v>8</v>
      </c>
      <c r="B56" s="106" t="s">
        <v>371</v>
      </c>
      <c r="C56" s="107">
        <f>D56*Discounting!$B$3</f>
        <v>1000</v>
      </c>
      <c r="D56" s="108">
        <v>1250</v>
      </c>
    </row>
    <row r="57" spans="1:4">
      <c r="A57" s="16"/>
      <c r="B57" s="17" t="s">
        <v>16</v>
      </c>
      <c r="C57" s="52" t="str">
        <f>Discounting!$B$5</f>
        <v>Contract Price</v>
      </c>
      <c r="D57" s="53" t="s">
        <v>113</v>
      </c>
    </row>
    <row r="58" spans="1:4">
      <c r="A58" s="24"/>
      <c r="B58" s="25" t="s">
        <v>17</v>
      </c>
      <c r="C58" s="25"/>
      <c r="D58" s="26"/>
    </row>
    <row r="59" spans="1:4">
      <c r="A59" s="105"/>
      <c r="B59" s="106" t="s">
        <v>35</v>
      </c>
      <c r="C59" s="107">
        <f>D59*Discounting!$B$3</f>
        <v>0</v>
      </c>
      <c r="D59" s="112">
        <v>0</v>
      </c>
    </row>
    <row r="60" spans="1:4" ht="15" customHeight="1">
      <c r="A60" s="24"/>
      <c r="B60" s="249" t="s">
        <v>19</v>
      </c>
      <c r="C60" s="250"/>
      <c r="D60" s="251"/>
    </row>
    <row r="61" spans="1:4">
      <c r="A61" s="105"/>
      <c r="B61" s="106" t="s">
        <v>20</v>
      </c>
      <c r="C61" s="107">
        <f>D61*Discounting!$B$3</f>
        <v>0</v>
      </c>
      <c r="D61" s="109">
        <v>0</v>
      </c>
    </row>
    <row r="62" spans="1:4">
      <c r="A62" s="105"/>
      <c r="B62" s="106" t="s">
        <v>21</v>
      </c>
      <c r="C62" s="107">
        <f>D62*Discounting!$B$3</f>
        <v>120</v>
      </c>
      <c r="D62" s="108">
        <v>150</v>
      </c>
    </row>
    <row r="63" spans="1:4">
      <c r="A63" s="105"/>
      <c r="B63" s="106" t="s">
        <v>22</v>
      </c>
      <c r="C63" s="107">
        <f>D63*Discounting!$B$3</f>
        <v>440</v>
      </c>
      <c r="D63" s="108">
        <v>550</v>
      </c>
    </row>
    <row r="64" spans="1:4">
      <c r="A64" s="105"/>
      <c r="B64" s="106" t="s">
        <v>23</v>
      </c>
      <c r="C64" s="107">
        <f>D64*Discounting!$B$3</f>
        <v>380</v>
      </c>
      <c r="D64" s="108">
        <v>475</v>
      </c>
    </row>
    <row r="65" spans="1:4">
      <c r="A65" s="105"/>
      <c r="B65" s="110" t="s">
        <v>40</v>
      </c>
      <c r="C65" s="107">
        <f>D65*Discounting!$B$3</f>
        <v>600</v>
      </c>
      <c r="D65" s="108">
        <v>750</v>
      </c>
    </row>
    <row r="66" spans="1:4">
      <c r="A66" s="105"/>
      <c r="B66" s="106" t="s">
        <v>24</v>
      </c>
      <c r="C66" s="107">
        <f>D66*Discounting!$B$3</f>
        <v>0</v>
      </c>
      <c r="D66" s="112">
        <v>0</v>
      </c>
    </row>
    <row r="67" spans="1:4">
      <c r="A67" s="24"/>
      <c r="B67" s="25" t="s">
        <v>25</v>
      </c>
      <c r="C67" s="25"/>
      <c r="D67" s="26"/>
    </row>
    <row r="68" spans="1:4">
      <c r="A68" s="105"/>
      <c r="B68" s="106" t="s">
        <v>26</v>
      </c>
      <c r="C68" s="107">
        <f>D68*Discounting!$B$3</f>
        <v>40</v>
      </c>
      <c r="D68" s="108">
        <v>50</v>
      </c>
    </row>
    <row r="69" spans="1:4">
      <c r="A69" s="105"/>
      <c r="B69" s="106" t="s">
        <v>27</v>
      </c>
      <c r="C69" s="107">
        <f>D69*Discounting!$B$3</f>
        <v>200</v>
      </c>
      <c r="D69" s="108">
        <v>250</v>
      </c>
    </row>
    <row r="70" spans="1:4" ht="27.75">
      <c r="A70" s="105"/>
      <c r="B70" s="106" t="s">
        <v>1048</v>
      </c>
      <c r="C70" s="107">
        <f>D70*Discounting!$B$3</f>
        <v>280</v>
      </c>
      <c r="D70" s="108">
        <v>350</v>
      </c>
    </row>
    <row r="71" spans="1:4">
      <c r="A71" s="105"/>
      <c r="B71" s="106" t="s">
        <v>28</v>
      </c>
      <c r="C71" s="107">
        <f>D71*Discounting!$B$3</f>
        <v>80</v>
      </c>
      <c r="D71" s="108">
        <v>100</v>
      </c>
    </row>
    <row r="72" spans="1:4" s="1" customFormat="1">
      <c r="A72" s="105"/>
      <c r="B72" s="106" t="s">
        <v>39</v>
      </c>
      <c r="C72" s="107">
        <f>D72*Discounting!$B$3</f>
        <v>120</v>
      </c>
      <c r="D72" s="108">
        <v>150</v>
      </c>
    </row>
    <row r="73" spans="1:4" s="1" customFormat="1">
      <c r="A73" s="105"/>
      <c r="B73" s="106" t="s">
        <v>41</v>
      </c>
      <c r="C73" s="107">
        <f>D73*Discounting!$B$3</f>
        <v>240</v>
      </c>
      <c r="D73" s="108">
        <v>300</v>
      </c>
    </row>
    <row r="74" spans="1:4" ht="22.5" customHeight="1">
      <c r="A74" s="13"/>
      <c r="B74" s="252" t="s">
        <v>13</v>
      </c>
      <c r="C74" s="252"/>
      <c r="D74" s="253"/>
    </row>
    <row r="75" spans="1:4">
      <c r="A75" s="13"/>
      <c r="B75" s="106" t="s">
        <v>29</v>
      </c>
      <c r="C75" s="107">
        <f>D75*Discounting!$B$3</f>
        <v>112</v>
      </c>
      <c r="D75" s="108">
        <v>140</v>
      </c>
    </row>
    <row r="76" spans="1:4">
      <c r="A76" s="13"/>
      <c r="B76" s="106" t="s">
        <v>30</v>
      </c>
      <c r="C76" s="107">
        <f>D76*Discounting!$B$3</f>
        <v>600</v>
      </c>
      <c r="D76" s="108">
        <v>750</v>
      </c>
    </row>
    <row r="77" spans="1:4" s="1" customFormat="1">
      <c r="A77" s="13"/>
      <c r="B77" s="106" t="s">
        <v>197</v>
      </c>
      <c r="C77" s="107">
        <f>D77*Discounting!$B$3</f>
        <v>80</v>
      </c>
      <c r="D77" s="111">
        <v>100</v>
      </c>
    </row>
    <row r="78" spans="1:4">
      <c r="A78" s="105"/>
      <c r="B78" s="106" t="s">
        <v>31</v>
      </c>
      <c r="C78" s="107">
        <f>D78*Discounting!$B$3</f>
        <v>160</v>
      </c>
      <c r="D78" s="108">
        <v>200</v>
      </c>
    </row>
    <row r="79" spans="1:4" ht="27" customHeight="1">
      <c r="A79" s="13"/>
      <c r="B79" s="252" t="s">
        <v>32</v>
      </c>
      <c r="C79" s="252"/>
      <c r="D79" s="253"/>
    </row>
    <row r="80" spans="1:4">
      <c r="A80" s="39"/>
      <c r="B80" s="106" t="s">
        <v>33</v>
      </c>
      <c r="C80" s="107">
        <f>D80*Discounting!$B$3</f>
        <v>80</v>
      </c>
      <c r="D80" s="108">
        <v>100</v>
      </c>
    </row>
    <row r="81" spans="1:4" ht="30">
      <c r="A81" s="13"/>
      <c r="B81" s="106" t="s">
        <v>372</v>
      </c>
      <c r="C81" s="107">
        <f>D81*Discounting!$B$3</f>
        <v>160</v>
      </c>
      <c r="D81" s="108">
        <v>200</v>
      </c>
    </row>
    <row r="82" spans="1:4" s="1" customFormat="1">
      <c r="A82" s="13"/>
      <c r="B82" s="106" t="s">
        <v>331</v>
      </c>
      <c r="C82" s="107">
        <f>D82*Discounting!$B$3</f>
        <v>80</v>
      </c>
      <c r="D82" s="111">
        <v>100</v>
      </c>
    </row>
  </sheetData>
  <autoFilter ref="A33:D82">
    <filterColumn colId="0" showButton="0"/>
  </autoFilter>
  <mergeCells count="6">
    <mergeCell ref="A1:D1"/>
    <mergeCell ref="B51:D51"/>
    <mergeCell ref="B60:D60"/>
    <mergeCell ref="B74:D74"/>
    <mergeCell ref="B79:D79"/>
    <mergeCell ref="A33:B33"/>
  </mergeCells>
  <pageMargins left="0.45" right="0.45" top="0.75" bottom="0.75" header="0.3" footer="0.3"/>
  <pageSetup orientation="portrait" r:id="rId1"/>
  <headerFooter>
    <oddFooter>&amp;LCopyright © 2021 EF Johnson Company&amp;C&amp;P of &amp;N&amp;RVP900</oddFooter>
  </headerFooter>
  <rowBreaks count="2" manualBreakCount="2">
    <brk id="32" max="16383" man="1"/>
    <brk id="5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view="pageBreakPreview" zoomScaleNormal="100" zoomScaleSheetLayoutView="100" workbookViewId="0">
      <selection sqref="A1:D1"/>
    </sheetView>
  </sheetViews>
  <sheetFormatPr defaultColWidth="9.140625" defaultRowHeight="15"/>
  <cols>
    <col min="1" max="1" width="15.28515625" style="2" customWidth="1"/>
    <col min="2" max="2" width="48.5703125" style="5" customWidth="1"/>
    <col min="3" max="3" width="12.28515625" style="6" customWidth="1"/>
    <col min="4" max="4" width="13.42578125" style="6" customWidth="1"/>
    <col min="5" max="16384" width="9.140625" style="2"/>
  </cols>
  <sheetData>
    <row r="1" spans="1:4" ht="18.75" customHeight="1">
      <c r="A1" s="243" t="s">
        <v>1120</v>
      </c>
      <c r="B1" s="244"/>
      <c r="C1" s="244"/>
      <c r="D1" s="244"/>
    </row>
    <row r="2" spans="1:4" ht="135.75" customHeight="1"/>
    <row r="3" spans="1:4" ht="325.5" customHeight="1"/>
    <row r="5" spans="1:4" ht="161.44999999999999" customHeight="1"/>
    <row r="6" spans="1:4">
      <c r="A6" s="245" t="s">
        <v>212</v>
      </c>
      <c r="B6" s="246"/>
      <c r="C6" s="53" t="s">
        <v>1121</v>
      </c>
      <c r="D6" s="53" t="s">
        <v>113</v>
      </c>
    </row>
    <row r="7" spans="1:4">
      <c r="A7" s="45" t="s">
        <v>214</v>
      </c>
      <c r="B7" s="33" t="s">
        <v>220</v>
      </c>
      <c r="C7" s="55">
        <f>D7*0.8</f>
        <v>2704</v>
      </c>
      <c r="D7" s="55">
        <v>3380</v>
      </c>
    </row>
    <row r="8" spans="1:4">
      <c r="A8" s="45" t="s">
        <v>215</v>
      </c>
      <c r="B8" s="33" t="s">
        <v>221</v>
      </c>
      <c r="C8" s="55">
        <f t="shared" ref="C8:C12" si="0">D8*0.8</f>
        <v>2704</v>
      </c>
      <c r="D8" s="55">
        <v>3380</v>
      </c>
    </row>
    <row r="9" spans="1:4">
      <c r="A9" s="45" t="s">
        <v>216</v>
      </c>
      <c r="B9" s="33" t="s">
        <v>222</v>
      </c>
      <c r="C9" s="55">
        <f t="shared" si="0"/>
        <v>2092</v>
      </c>
      <c r="D9" s="55">
        <v>2615</v>
      </c>
    </row>
    <row r="10" spans="1:4">
      <c r="A10" s="45" t="s">
        <v>217</v>
      </c>
      <c r="B10" s="33" t="s">
        <v>223</v>
      </c>
      <c r="C10" s="55">
        <f t="shared" si="0"/>
        <v>2092</v>
      </c>
      <c r="D10" s="55">
        <v>2615</v>
      </c>
    </row>
    <row r="11" spans="1:4">
      <c r="A11" s="45" t="s">
        <v>218</v>
      </c>
      <c r="B11" s="33" t="s">
        <v>224</v>
      </c>
      <c r="C11" s="55">
        <f t="shared" si="0"/>
        <v>2092</v>
      </c>
      <c r="D11" s="55">
        <v>2615</v>
      </c>
    </row>
    <row r="12" spans="1:4">
      <c r="A12" s="45" t="s">
        <v>219</v>
      </c>
      <c r="B12" s="33" t="s">
        <v>225</v>
      </c>
      <c r="C12" s="55">
        <f t="shared" si="0"/>
        <v>2092</v>
      </c>
      <c r="D12" s="55">
        <v>2615</v>
      </c>
    </row>
    <row r="13" spans="1:4">
      <c r="A13" s="245" t="s">
        <v>213</v>
      </c>
      <c r="B13" s="246"/>
      <c r="C13" s="53" t="s">
        <v>1121</v>
      </c>
      <c r="D13" s="53" t="s">
        <v>113</v>
      </c>
    </row>
    <row r="14" spans="1:4">
      <c r="A14" s="22" t="s">
        <v>226</v>
      </c>
      <c r="B14" s="29" t="s">
        <v>227</v>
      </c>
      <c r="C14" s="56">
        <f>D14*0.8</f>
        <v>1568</v>
      </c>
      <c r="D14" s="56">
        <v>1960</v>
      </c>
    </row>
    <row r="15" spans="1:4">
      <c r="A15" s="22" t="s">
        <v>228</v>
      </c>
      <c r="B15" s="33" t="s">
        <v>229</v>
      </c>
      <c r="C15" s="56">
        <f t="shared" ref="C15:C19" si="1">D15*0.8</f>
        <v>1568</v>
      </c>
      <c r="D15" s="56">
        <v>1960</v>
      </c>
    </row>
    <row r="16" spans="1:4">
      <c r="A16" s="45" t="s">
        <v>188</v>
      </c>
      <c r="B16" s="33" t="s">
        <v>242</v>
      </c>
      <c r="C16" s="56">
        <f t="shared" si="1"/>
        <v>960</v>
      </c>
      <c r="D16" s="55">
        <v>1200</v>
      </c>
    </row>
    <row r="17" spans="1:4">
      <c r="A17" s="45" t="s">
        <v>189</v>
      </c>
      <c r="B17" s="33" t="s">
        <v>243</v>
      </c>
      <c r="C17" s="56">
        <f t="shared" si="1"/>
        <v>960</v>
      </c>
      <c r="D17" s="55">
        <v>1200</v>
      </c>
    </row>
    <row r="18" spans="1:4">
      <c r="A18" s="45" t="s">
        <v>190</v>
      </c>
      <c r="B18" s="33" t="s">
        <v>244</v>
      </c>
      <c r="C18" s="56">
        <f t="shared" si="1"/>
        <v>960</v>
      </c>
      <c r="D18" s="55">
        <v>1200</v>
      </c>
    </row>
    <row r="19" spans="1:4">
      <c r="A19" s="45" t="s">
        <v>191</v>
      </c>
      <c r="B19" s="33" t="s">
        <v>245</v>
      </c>
      <c r="C19" s="56">
        <f t="shared" si="1"/>
        <v>960</v>
      </c>
      <c r="D19" s="55">
        <v>1200</v>
      </c>
    </row>
    <row r="20" spans="1:4">
      <c r="A20" s="245" t="s">
        <v>163</v>
      </c>
      <c r="B20" s="246"/>
      <c r="C20" s="53" t="s">
        <v>1121</v>
      </c>
      <c r="D20" s="53" t="s">
        <v>113</v>
      </c>
    </row>
    <row r="21" spans="1:4">
      <c r="A21" s="32" t="s">
        <v>105</v>
      </c>
      <c r="B21" s="33" t="s">
        <v>164</v>
      </c>
      <c r="C21" s="28">
        <f>D21*0.8</f>
        <v>12.64</v>
      </c>
      <c r="D21" s="28">
        <v>15.8</v>
      </c>
    </row>
    <row r="22" spans="1:4">
      <c r="A22" s="32" t="s">
        <v>230</v>
      </c>
      <c r="B22" s="33" t="s">
        <v>231</v>
      </c>
      <c r="C22" s="28">
        <f t="shared" ref="C22:C26" si="2">D22*0.8</f>
        <v>67.84</v>
      </c>
      <c r="D22" s="41">
        <v>84.8</v>
      </c>
    </row>
    <row r="23" spans="1:4">
      <c r="A23" s="32" t="s">
        <v>232</v>
      </c>
      <c r="B23" s="33" t="s">
        <v>233</v>
      </c>
      <c r="C23" s="28">
        <f t="shared" si="2"/>
        <v>132</v>
      </c>
      <c r="D23" s="41">
        <v>165</v>
      </c>
    </row>
    <row r="24" spans="1:4">
      <c r="A24" s="32" t="s">
        <v>110</v>
      </c>
      <c r="B24" s="33" t="s">
        <v>166</v>
      </c>
      <c r="C24" s="28">
        <f t="shared" si="2"/>
        <v>12.4</v>
      </c>
      <c r="D24" s="28">
        <v>15.5</v>
      </c>
    </row>
    <row r="25" spans="1:4">
      <c r="A25" s="32" t="s">
        <v>196</v>
      </c>
      <c r="B25" s="33" t="s">
        <v>345</v>
      </c>
      <c r="C25" s="28">
        <f t="shared" si="2"/>
        <v>88</v>
      </c>
      <c r="D25" s="41">
        <v>110</v>
      </c>
    </row>
    <row r="26" spans="1:4">
      <c r="A26" s="32" t="s">
        <v>234</v>
      </c>
      <c r="B26" s="33" t="s">
        <v>235</v>
      </c>
      <c r="C26" s="28">
        <f t="shared" si="2"/>
        <v>17.760000000000002</v>
      </c>
      <c r="D26" s="41">
        <v>22.2</v>
      </c>
    </row>
    <row r="27" spans="1:4">
      <c r="A27" s="245" t="s">
        <v>167</v>
      </c>
      <c r="B27" s="246"/>
      <c r="C27" s="53" t="s">
        <v>1121</v>
      </c>
      <c r="D27" s="53" t="s">
        <v>113</v>
      </c>
    </row>
    <row r="28" spans="1:4">
      <c r="A28" s="32" t="s">
        <v>201</v>
      </c>
      <c r="B28" s="33" t="s">
        <v>187</v>
      </c>
      <c r="C28" s="28">
        <f>D28*0.8</f>
        <v>560</v>
      </c>
      <c r="D28" s="28">
        <v>700</v>
      </c>
    </row>
    <row r="29" spans="1:4">
      <c r="A29" s="32" t="s">
        <v>348</v>
      </c>
      <c r="B29" s="33" t="s">
        <v>349</v>
      </c>
      <c r="C29" s="28">
        <f t="shared" ref="C29:C42" si="3">D29*0.8</f>
        <v>896</v>
      </c>
      <c r="D29" s="28">
        <v>1120</v>
      </c>
    </row>
    <row r="30" spans="1:4">
      <c r="A30" s="32" t="s">
        <v>108</v>
      </c>
      <c r="B30" s="33" t="s">
        <v>1122</v>
      </c>
      <c r="C30" s="28">
        <f t="shared" si="3"/>
        <v>48.64</v>
      </c>
      <c r="D30" s="28">
        <v>60.8</v>
      </c>
    </row>
    <row r="31" spans="1:4">
      <c r="A31" s="30" t="s">
        <v>236</v>
      </c>
      <c r="B31" s="33" t="s">
        <v>237</v>
      </c>
      <c r="C31" s="28">
        <f t="shared" si="3"/>
        <v>48.64</v>
      </c>
      <c r="D31" s="28">
        <v>60.8</v>
      </c>
    </row>
    <row r="32" spans="1:4">
      <c r="A32" s="32" t="s">
        <v>354</v>
      </c>
      <c r="B32" s="33" t="s">
        <v>355</v>
      </c>
      <c r="C32" s="28">
        <f t="shared" si="3"/>
        <v>165.04000000000002</v>
      </c>
      <c r="D32" s="28">
        <v>206.3</v>
      </c>
    </row>
    <row r="33" spans="1:4">
      <c r="A33" s="30" t="s">
        <v>251</v>
      </c>
      <c r="B33" s="33" t="s">
        <v>1123</v>
      </c>
      <c r="C33" s="28">
        <f t="shared" si="3"/>
        <v>63.360000000000007</v>
      </c>
      <c r="D33" s="46">
        <v>79.2</v>
      </c>
    </row>
    <row r="34" spans="1:4">
      <c r="A34" s="30" t="s">
        <v>104</v>
      </c>
      <c r="B34" s="33" t="s">
        <v>1124</v>
      </c>
      <c r="C34" s="28">
        <f t="shared" si="3"/>
        <v>72.160000000000011</v>
      </c>
      <c r="D34" s="46">
        <v>90.2</v>
      </c>
    </row>
    <row r="35" spans="1:4">
      <c r="A35" s="158" t="s">
        <v>817</v>
      </c>
      <c r="B35" s="159" t="s">
        <v>1125</v>
      </c>
      <c r="C35" s="160">
        <f t="shared" si="3"/>
        <v>167.92000000000002</v>
      </c>
      <c r="D35" s="161">
        <v>209.9</v>
      </c>
    </row>
    <row r="36" spans="1:4">
      <c r="A36" s="158" t="s">
        <v>818</v>
      </c>
      <c r="B36" s="159" t="s">
        <v>1126</v>
      </c>
      <c r="C36" s="160">
        <f t="shared" si="3"/>
        <v>216.48000000000002</v>
      </c>
      <c r="D36" s="161">
        <v>270.60000000000002</v>
      </c>
    </row>
    <row r="37" spans="1:4">
      <c r="A37" s="162">
        <v>597535777050</v>
      </c>
      <c r="B37" s="163" t="s">
        <v>356</v>
      </c>
      <c r="C37" s="107">
        <f>D37*Discounting!$B$3</f>
        <v>240</v>
      </c>
      <c r="D37" s="164">
        <v>300</v>
      </c>
    </row>
    <row r="38" spans="1:4">
      <c r="A38" s="162">
        <v>597535777100</v>
      </c>
      <c r="B38" s="163" t="s">
        <v>357</v>
      </c>
      <c r="C38" s="107">
        <f>D38*Discounting!$B$3</f>
        <v>400</v>
      </c>
      <c r="D38" s="164">
        <v>500</v>
      </c>
    </row>
    <row r="39" spans="1:4">
      <c r="A39" s="32" t="s">
        <v>195</v>
      </c>
      <c r="B39" s="33" t="s">
        <v>297</v>
      </c>
      <c r="C39" s="28">
        <f t="shared" si="3"/>
        <v>40.56</v>
      </c>
      <c r="D39" s="28">
        <v>50.7</v>
      </c>
    </row>
    <row r="40" spans="1:4">
      <c r="A40" s="32" t="s">
        <v>252</v>
      </c>
      <c r="B40" s="33" t="s">
        <v>254</v>
      </c>
      <c r="C40" s="28">
        <f t="shared" si="3"/>
        <v>47.120000000000005</v>
      </c>
      <c r="D40" s="46">
        <v>58.9</v>
      </c>
    </row>
    <row r="41" spans="1:4">
      <c r="A41" s="32" t="s">
        <v>253</v>
      </c>
      <c r="B41" s="33" t="s">
        <v>255</v>
      </c>
      <c r="C41" s="28">
        <f t="shared" si="3"/>
        <v>85.360000000000014</v>
      </c>
      <c r="D41" s="46">
        <v>106.7</v>
      </c>
    </row>
    <row r="42" spans="1:4">
      <c r="A42" s="165">
        <v>597539077901</v>
      </c>
      <c r="B42" s="166" t="s">
        <v>238</v>
      </c>
      <c r="C42" s="28">
        <f t="shared" si="3"/>
        <v>16</v>
      </c>
      <c r="D42" s="42">
        <v>20</v>
      </c>
    </row>
    <row r="43" spans="1:4">
      <c r="A43" s="245" t="s">
        <v>177</v>
      </c>
      <c r="B43" s="246"/>
      <c r="C43" s="53" t="s">
        <v>1121</v>
      </c>
      <c r="D43" s="57" t="s">
        <v>113</v>
      </c>
    </row>
    <row r="44" spans="1:4" ht="30">
      <c r="A44" s="32" t="s">
        <v>107</v>
      </c>
      <c r="B44" s="33" t="s">
        <v>352</v>
      </c>
      <c r="C44" s="28">
        <f>D44*0.8</f>
        <v>33.04</v>
      </c>
      <c r="D44" s="28">
        <v>41.3</v>
      </c>
    </row>
    <row r="45" spans="1:4">
      <c r="A45" s="32" t="s">
        <v>106</v>
      </c>
      <c r="B45" s="33" t="s">
        <v>298</v>
      </c>
      <c r="C45" s="28">
        <f t="shared" ref="C45:C48" si="4">D45*0.8</f>
        <v>56.800000000000004</v>
      </c>
      <c r="D45" s="28">
        <v>71</v>
      </c>
    </row>
    <row r="46" spans="1:4" ht="45">
      <c r="A46" s="32" t="s">
        <v>239</v>
      </c>
      <c r="B46" s="33" t="s">
        <v>353</v>
      </c>
      <c r="C46" s="28">
        <f t="shared" si="4"/>
        <v>54.160000000000004</v>
      </c>
      <c r="D46" s="28">
        <v>67.7</v>
      </c>
    </row>
    <row r="47" spans="1:4">
      <c r="A47" s="32" t="s">
        <v>289</v>
      </c>
      <c r="B47" s="33" t="s">
        <v>350</v>
      </c>
      <c r="C47" s="28">
        <f t="shared" si="4"/>
        <v>22.400000000000002</v>
      </c>
      <c r="D47" s="55">
        <v>28</v>
      </c>
    </row>
    <row r="48" spans="1:4">
      <c r="A48" s="32" t="s">
        <v>312</v>
      </c>
      <c r="B48" s="33" t="s">
        <v>351</v>
      </c>
      <c r="C48" s="28">
        <f t="shared" si="4"/>
        <v>44</v>
      </c>
      <c r="D48" s="28">
        <v>55</v>
      </c>
    </row>
    <row r="49" spans="1:4">
      <c r="A49" s="245" t="s">
        <v>240</v>
      </c>
      <c r="B49" s="246"/>
      <c r="C49" s="53" t="s">
        <v>1121</v>
      </c>
      <c r="D49" s="53" t="s">
        <v>113</v>
      </c>
    </row>
    <row r="50" spans="1:4" ht="30">
      <c r="A50" s="32" t="s">
        <v>241</v>
      </c>
      <c r="B50" s="33" t="s">
        <v>299</v>
      </c>
      <c r="C50" s="28">
        <f>D50*0.8</f>
        <v>291.60000000000002</v>
      </c>
      <c r="D50" s="28">
        <v>364.5</v>
      </c>
    </row>
    <row r="51" spans="1:4" ht="30">
      <c r="A51" s="32" t="s">
        <v>111</v>
      </c>
      <c r="B51" s="33" t="s">
        <v>300</v>
      </c>
      <c r="C51" s="28">
        <f>D51*0.8</f>
        <v>156.16</v>
      </c>
      <c r="D51" s="28">
        <v>195.2</v>
      </c>
    </row>
    <row r="52" spans="1:4">
      <c r="A52" s="237" t="s">
        <v>8</v>
      </c>
      <c r="B52" s="238"/>
      <c r="C52" s="53" t="s">
        <v>1121</v>
      </c>
      <c r="D52" s="53" t="s">
        <v>113</v>
      </c>
    </row>
    <row r="53" spans="1:4">
      <c r="A53" s="13">
        <v>8321050001</v>
      </c>
      <c r="B53" s="14" t="s">
        <v>313</v>
      </c>
      <c r="C53" s="147">
        <v>0</v>
      </c>
      <c r="D53" s="147">
        <v>0</v>
      </c>
    </row>
    <row r="54" spans="1:4">
      <c r="A54" s="13">
        <v>8321000002</v>
      </c>
      <c r="B54" s="14" t="s">
        <v>314</v>
      </c>
      <c r="C54" s="147">
        <v>0</v>
      </c>
      <c r="D54" s="147">
        <v>0</v>
      </c>
    </row>
    <row r="55" spans="1:4" s="1" customFormat="1">
      <c r="A55" s="237" t="s">
        <v>112</v>
      </c>
      <c r="B55" s="238"/>
      <c r="C55" s="53" t="s">
        <v>1121</v>
      </c>
      <c r="D55" s="53" t="s">
        <v>113</v>
      </c>
    </row>
    <row r="56" spans="1:4">
      <c r="A56" s="13">
        <v>8322000001</v>
      </c>
      <c r="B56" s="47" t="s">
        <v>341</v>
      </c>
      <c r="C56" s="147">
        <v>0</v>
      </c>
      <c r="D56" s="147">
        <v>0</v>
      </c>
    </row>
    <row r="57" spans="1:4">
      <c r="A57" s="22">
        <v>8322000002</v>
      </c>
      <c r="B57" s="47" t="s">
        <v>342</v>
      </c>
      <c r="C57" s="28">
        <f>D57*0.8</f>
        <v>304</v>
      </c>
      <c r="D57" s="28">
        <v>380</v>
      </c>
    </row>
    <row r="58" spans="1:4">
      <c r="A58" s="22">
        <v>8322000005</v>
      </c>
      <c r="B58" s="47" t="s">
        <v>365</v>
      </c>
      <c r="C58" s="28">
        <f t="shared" ref="C58:C60" si="5">D58*0.8</f>
        <v>108</v>
      </c>
      <c r="D58" s="28">
        <v>135</v>
      </c>
    </row>
    <row r="59" spans="1:4">
      <c r="A59" s="22">
        <v>8322000006</v>
      </c>
      <c r="B59" s="14" t="s">
        <v>366</v>
      </c>
      <c r="C59" s="28">
        <f t="shared" si="5"/>
        <v>348</v>
      </c>
      <c r="D59" s="28">
        <v>435</v>
      </c>
    </row>
    <row r="60" spans="1:4">
      <c r="A60" s="22">
        <v>8322000104</v>
      </c>
      <c r="B60" s="14" t="s">
        <v>202</v>
      </c>
      <c r="C60" s="28">
        <f t="shared" si="5"/>
        <v>676</v>
      </c>
      <c r="D60" s="28">
        <v>845</v>
      </c>
    </row>
    <row r="61" spans="1:4" s="1" customFormat="1">
      <c r="A61" s="237" t="s">
        <v>16</v>
      </c>
      <c r="B61" s="238"/>
      <c r="C61" s="53" t="s">
        <v>1121</v>
      </c>
      <c r="D61" s="53" t="s">
        <v>113</v>
      </c>
    </row>
    <row r="62" spans="1:4" s="1" customFormat="1">
      <c r="A62" s="24"/>
      <c r="B62" s="25" t="s">
        <v>17</v>
      </c>
      <c r="C62" s="26"/>
      <c r="D62" s="26"/>
    </row>
    <row r="63" spans="1:4">
      <c r="A63" s="13">
        <v>8326000006</v>
      </c>
      <c r="B63" s="14" t="s">
        <v>18</v>
      </c>
      <c r="C63" s="147">
        <v>0</v>
      </c>
      <c r="D63" s="147">
        <v>0</v>
      </c>
    </row>
    <row r="64" spans="1:4">
      <c r="A64" s="13">
        <v>8326000008</v>
      </c>
      <c r="B64" s="14" t="s">
        <v>309</v>
      </c>
      <c r="C64" s="28">
        <f>D64*0.8</f>
        <v>260</v>
      </c>
      <c r="D64" s="28">
        <v>325</v>
      </c>
    </row>
    <row r="65" spans="1:4" s="1" customFormat="1">
      <c r="A65" s="13">
        <v>8326000009</v>
      </c>
      <c r="B65" s="14" t="s">
        <v>198</v>
      </c>
      <c r="C65" s="28">
        <f>D65*0.8</f>
        <v>520</v>
      </c>
      <c r="D65" s="28">
        <v>650</v>
      </c>
    </row>
    <row r="66" spans="1:4" s="1" customFormat="1">
      <c r="A66" s="24"/>
      <c r="B66" s="239" t="s">
        <v>343</v>
      </c>
      <c r="C66" s="239"/>
      <c r="D66" s="240"/>
    </row>
    <row r="67" spans="1:4" s="1" customFormat="1">
      <c r="A67" s="13">
        <v>8323000003</v>
      </c>
      <c r="B67" s="14" t="s">
        <v>315</v>
      </c>
      <c r="C67" s="40">
        <v>0</v>
      </c>
      <c r="D67" s="40">
        <v>0</v>
      </c>
    </row>
    <row r="68" spans="1:4">
      <c r="A68" s="13">
        <v>8323000002</v>
      </c>
      <c r="B68" s="14" t="s">
        <v>316</v>
      </c>
      <c r="C68" s="15">
        <f>D68*0.8</f>
        <v>132</v>
      </c>
      <c r="D68" s="15">
        <v>165</v>
      </c>
    </row>
    <row r="69" spans="1:4">
      <c r="A69" s="13">
        <v>8323000004</v>
      </c>
      <c r="B69" s="14" t="s">
        <v>317</v>
      </c>
      <c r="C69" s="15">
        <f>D69*0.8</f>
        <v>412</v>
      </c>
      <c r="D69" s="15">
        <v>515</v>
      </c>
    </row>
    <row r="70" spans="1:4">
      <c r="A70" s="13">
        <v>8323000005</v>
      </c>
      <c r="B70" s="14" t="s">
        <v>318</v>
      </c>
      <c r="C70" s="147">
        <v>0</v>
      </c>
      <c r="D70" s="147">
        <v>0</v>
      </c>
    </row>
    <row r="71" spans="1:4" s="1" customFormat="1">
      <c r="A71" s="24"/>
      <c r="B71" s="25" t="s">
        <v>25</v>
      </c>
      <c r="C71" s="26"/>
      <c r="D71" s="26"/>
    </row>
    <row r="72" spans="1:4">
      <c r="A72" s="13">
        <v>8326000014</v>
      </c>
      <c r="B72" s="14" t="s">
        <v>319</v>
      </c>
      <c r="C72" s="147">
        <v>0</v>
      </c>
      <c r="D72" s="147">
        <v>0</v>
      </c>
    </row>
    <row r="73" spans="1:4">
      <c r="A73" s="13">
        <v>8326000005</v>
      </c>
      <c r="B73" s="14" t="s">
        <v>321</v>
      </c>
      <c r="C73" s="147">
        <v>0</v>
      </c>
      <c r="D73" s="147">
        <v>0</v>
      </c>
    </row>
    <row r="74" spans="1:4">
      <c r="A74" s="13">
        <v>8326000002</v>
      </c>
      <c r="B74" s="14" t="s">
        <v>320</v>
      </c>
      <c r="C74" s="28">
        <f>D74*0.8</f>
        <v>44</v>
      </c>
      <c r="D74" s="28">
        <v>55</v>
      </c>
    </row>
    <row r="75" spans="1:4">
      <c r="A75" s="13">
        <v>8325000002</v>
      </c>
      <c r="B75" s="14" t="s">
        <v>322</v>
      </c>
      <c r="C75" s="28">
        <f t="shared" ref="C75:C83" si="6">D75*0.8</f>
        <v>120</v>
      </c>
      <c r="D75" s="28">
        <v>150</v>
      </c>
    </row>
    <row r="76" spans="1:4">
      <c r="A76" s="13">
        <v>8325000001</v>
      </c>
      <c r="B76" s="14" t="s">
        <v>323</v>
      </c>
      <c r="C76" s="28">
        <f t="shared" si="6"/>
        <v>172</v>
      </c>
      <c r="D76" s="28">
        <v>215</v>
      </c>
    </row>
    <row r="77" spans="1:4" s="1" customFormat="1">
      <c r="A77" s="13">
        <v>8326000027</v>
      </c>
      <c r="B77" s="14" t="s">
        <v>325</v>
      </c>
      <c r="C77" s="28">
        <f t="shared" si="6"/>
        <v>88</v>
      </c>
      <c r="D77" s="23">
        <v>110</v>
      </c>
    </row>
    <row r="78" spans="1:4">
      <c r="A78" s="13">
        <v>8324000002</v>
      </c>
      <c r="B78" s="14" t="s">
        <v>326</v>
      </c>
      <c r="C78" s="28">
        <f t="shared" si="6"/>
        <v>652</v>
      </c>
      <c r="D78" s="28">
        <v>815</v>
      </c>
    </row>
    <row r="79" spans="1:4">
      <c r="A79" s="13">
        <v>8326000001</v>
      </c>
      <c r="B79" s="33" t="s">
        <v>180</v>
      </c>
      <c r="C79" s="28">
        <f t="shared" si="6"/>
        <v>88</v>
      </c>
      <c r="D79" s="28">
        <v>110</v>
      </c>
    </row>
    <row r="80" spans="1:4">
      <c r="A80" s="13">
        <v>8324000003</v>
      </c>
      <c r="B80" s="14" t="s">
        <v>327</v>
      </c>
      <c r="C80" s="28">
        <f t="shared" si="6"/>
        <v>172</v>
      </c>
      <c r="D80" s="28">
        <v>215</v>
      </c>
    </row>
    <row r="81" spans="1:4">
      <c r="A81" s="13">
        <v>8325000003</v>
      </c>
      <c r="B81" s="14" t="s">
        <v>330</v>
      </c>
      <c r="C81" s="28">
        <f t="shared" si="6"/>
        <v>88</v>
      </c>
      <c r="D81" s="28">
        <v>110</v>
      </c>
    </row>
    <row r="82" spans="1:4" ht="45">
      <c r="A82" s="32" t="s">
        <v>304</v>
      </c>
      <c r="B82" s="33" t="s">
        <v>1127</v>
      </c>
      <c r="C82" s="28">
        <f t="shared" si="6"/>
        <v>37.6</v>
      </c>
      <c r="D82" s="28">
        <v>47</v>
      </c>
    </row>
    <row r="83" spans="1:4">
      <c r="A83" s="13">
        <v>8326000024</v>
      </c>
      <c r="B83" s="33" t="s">
        <v>332</v>
      </c>
      <c r="C83" s="28">
        <f t="shared" si="6"/>
        <v>80</v>
      </c>
      <c r="D83" s="28">
        <v>100</v>
      </c>
    </row>
    <row r="84" spans="1:4" s="1" customFormat="1">
      <c r="A84" s="27"/>
      <c r="B84" s="17"/>
      <c r="C84" s="18"/>
      <c r="D84" s="18"/>
    </row>
    <row r="85" spans="1:4" s="1" customFormat="1" ht="60">
      <c r="A85" s="13"/>
      <c r="B85" s="14" t="s">
        <v>324</v>
      </c>
      <c r="C85" s="23"/>
      <c r="D85" s="23"/>
    </row>
  </sheetData>
  <autoFilter ref="A6:D83">
    <filterColumn colId="0" showButton="0"/>
  </autoFilter>
  <mergeCells count="11">
    <mergeCell ref="A43:B43"/>
    <mergeCell ref="A1:D1"/>
    <mergeCell ref="A6:B6"/>
    <mergeCell ref="A13:B13"/>
    <mergeCell ref="A20:B20"/>
    <mergeCell ref="A27:B27"/>
    <mergeCell ref="A49:B49"/>
    <mergeCell ref="A52:B52"/>
    <mergeCell ref="A55:B55"/>
    <mergeCell ref="A61:B61"/>
    <mergeCell ref="B66:D66"/>
  </mergeCells>
  <pageMargins left="0.7" right="0.7" top="0.75" bottom="0.75" header="0.3" footer="0.3"/>
  <pageSetup orientation="portrait" r:id="rId1"/>
  <headerFooter>
    <oddFooter>&amp;LCopyright © 2022 EF Johnson Company&amp;C&amp;P of &amp;N&amp;RVM7000</oddFooter>
  </headerFooter>
  <rowBreaks count="2" manualBreakCount="2">
    <brk id="5" max="16383" man="1"/>
    <brk id="48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view="pageBreakPreview" zoomScale="98" zoomScaleNormal="100" zoomScaleSheetLayoutView="98" workbookViewId="0">
      <selection activeCell="J3" sqref="J3:K3"/>
    </sheetView>
  </sheetViews>
  <sheetFormatPr defaultColWidth="9.140625" defaultRowHeight="15"/>
  <cols>
    <col min="1" max="1" width="14.140625" style="2" customWidth="1"/>
    <col min="2" max="2" width="49.42578125" style="5" bestFit="1" customWidth="1"/>
    <col min="3" max="3" width="13.42578125" style="6" customWidth="1"/>
    <col min="4" max="4" width="12.7109375" style="6" customWidth="1"/>
    <col min="5" max="16384" width="9.140625" style="2"/>
  </cols>
  <sheetData>
    <row r="1" spans="1:4" ht="18.75" customHeight="1">
      <c r="A1" s="243" t="s">
        <v>1120</v>
      </c>
      <c r="B1" s="244"/>
      <c r="C1" s="244"/>
      <c r="D1" s="244"/>
    </row>
    <row r="2" spans="1:4" ht="135.75" customHeight="1"/>
    <row r="3" spans="1:4" ht="325.5" customHeight="1"/>
    <row r="5" spans="1:4" ht="141.6" customHeight="1"/>
    <row r="6" spans="1:4" ht="13.5" customHeight="1">
      <c r="A6" s="255" t="s">
        <v>985</v>
      </c>
      <c r="B6" s="255"/>
      <c r="C6" s="95"/>
    </row>
    <row r="7" spans="1:4">
      <c r="A7" s="256" t="s">
        <v>0</v>
      </c>
      <c r="B7" s="257"/>
      <c r="C7" s="53" t="s">
        <v>1128</v>
      </c>
      <c r="D7" s="53" t="s">
        <v>113</v>
      </c>
    </row>
    <row r="8" spans="1:4">
      <c r="A8" s="43" t="s">
        <v>159</v>
      </c>
      <c r="B8" s="33" t="s">
        <v>208</v>
      </c>
      <c r="C8" s="55">
        <f>D8*0.8</f>
        <v>1872</v>
      </c>
      <c r="D8" s="55">
        <v>2340</v>
      </c>
    </row>
    <row r="9" spans="1:4">
      <c r="A9" s="43" t="s">
        <v>160</v>
      </c>
      <c r="B9" s="33" t="s">
        <v>209</v>
      </c>
      <c r="C9" s="55">
        <f t="shared" ref="C9:C11" si="0">D9*0.8</f>
        <v>1872</v>
      </c>
      <c r="D9" s="55">
        <v>2340</v>
      </c>
    </row>
    <row r="10" spans="1:4">
      <c r="A10" s="43" t="s">
        <v>161</v>
      </c>
      <c r="B10" s="33" t="s">
        <v>210</v>
      </c>
      <c r="C10" s="55">
        <f t="shared" si="0"/>
        <v>1872</v>
      </c>
      <c r="D10" s="55">
        <v>2340</v>
      </c>
    </row>
    <row r="11" spans="1:4">
      <c r="A11" s="43" t="s">
        <v>162</v>
      </c>
      <c r="B11" s="33" t="s">
        <v>211</v>
      </c>
      <c r="C11" s="55">
        <f t="shared" si="0"/>
        <v>1872</v>
      </c>
      <c r="D11" s="55">
        <v>2340</v>
      </c>
    </row>
    <row r="12" spans="1:4">
      <c r="A12" s="245" t="s">
        <v>163</v>
      </c>
      <c r="B12" s="246"/>
      <c r="C12" s="53" t="s">
        <v>1128</v>
      </c>
      <c r="D12" s="53" t="s">
        <v>113</v>
      </c>
    </row>
    <row r="13" spans="1:4">
      <c r="A13" s="32" t="s">
        <v>105</v>
      </c>
      <c r="B13" s="33" t="s">
        <v>164</v>
      </c>
      <c r="C13" s="28">
        <f>D13*0.8</f>
        <v>12.64</v>
      </c>
      <c r="D13" s="28">
        <v>15.8</v>
      </c>
    </row>
    <row r="14" spans="1:4">
      <c r="A14" s="32" t="s">
        <v>165</v>
      </c>
      <c r="B14" s="33" t="s">
        <v>346</v>
      </c>
      <c r="C14" s="28">
        <f t="shared" ref="C14:C16" si="1">D14*0.8</f>
        <v>48.64</v>
      </c>
      <c r="D14" s="28">
        <v>60.8</v>
      </c>
    </row>
    <row r="15" spans="1:4" ht="30">
      <c r="A15" s="37" t="s">
        <v>111</v>
      </c>
      <c r="B15" s="29" t="s">
        <v>347</v>
      </c>
      <c r="C15" s="28">
        <f t="shared" si="1"/>
        <v>156.16</v>
      </c>
      <c r="D15" s="28">
        <v>195.2</v>
      </c>
    </row>
    <row r="16" spans="1:4">
      <c r="A16" s="32" t="s">
        <v>110</v>
      </c>
      <c r="B16" s="33" t="s">
        <v>166</v>
      </c>
      <c r="C16" s="28">
        <f t="shared" si="1"/>
        <v>12.4</v>
      </c>
      <c r="D16" s="28">
        <v>15.5</v>
      </c>
    </row>
    <row r="17" spans="1:4">
      <c r="A17" s="245" t="s">
        <v>167</v>
      </c>
      <c r="B17" s="246"/>
      <c r="C17" s="53" t="s">
        <v>1128</v>
      </c>
      <c r="D17" s="53" t="s">
        <v>113</v>
      </c>
    </row>
    <row r="18" spans="1:4" ht="45">
      <c r="A18" s="142" t="s">
        <v>168</v>
      </c>
      <c r="B18" s="141" t="s">
        <v>1129</v>
      </c>
      <c r="C18" s="107">
        <f>D18*Discounting!$B$3</f>
        <v>720</v>
      </c>
      <c r="D18" s="167">
        <v>900</v>
      </c>
    </row>
    <row r="19" spans="1:4">
      <c r="A19" s="142" t="s">
        <v>348</v>
      </c>
      <c r="B19" s="141" t="s">
        <v>349</v>
      </c>
      <c r="C19" s="107">
        <f>D19*Discounting!$B$3</f>
        <v>832</v>
      </c>
      <c r="D19" s="167">
        <v>1040</v>
      </c>
    </row>
    <row r="20" spans="1:4">
      <c r="A20" s="123" t="s">
        <v>201</v>
      </c>
      <c r="B20" s="121" t="s">
        <v>187</v>
      </c>
      <c r="C20" s="160">
        <f>D20*0.8</f>
        <v>560</v>
      </c>
      <c r="D20" s="160">
        <v>700</v>
      </c>
    </row>
    <row r="21" spans="1:4">
      <c r="A21" s="123" t="s">
        <v>196</v>
      </c>
      <c r="B21" s="121" t="s">
        <v>345</v>
      </c>
      <c r="C21" s="160">
        <f t="shared" ref="C21:C39" si="2">D21*0.8</f>
        <v>88</v>
      </c>
      <c r="D21" s="168">
        <v>110</v>
      </c>
    </row>
    <row r="22" spans="1:4">
      <c r="A22" s="169" t="s">
        <v>251</v>
      </c>
      <c r="B22" s="121" t="s">
        <v>1123</v>
      </c>
      <c r="C22" s="160">
        <f t="shared" si="2"/>
        <v>63.360000000000007</v>
      </c>
      <c r="D22" s="161">
        <v>79.2</v>
      </c>
    </row>
    <row r="23" spans="1:4">
      <c r="A23" s="169" t="s">
        <v>104</v>
      </c>
      <c r="B23" s="121" t="s">
        <v>1124</v>
      </c>
      <c r="C23" s="160">
        <f t="shared" si="2"/>
        <v>72.160000000000011</v>
      </c>
      <c r="D23" s="161">
        <v>90.2</v>
      </c>
    </row>
    <row r="24" spans="1:4">
      <c r="A24" s="158" t="s">
        <v>817</v>
      </c>
      <c r="B24" s="159" t="s">
        <v>1125</v>
      </c>
      <c r="C24" s="160">
        <f t="shared" si="2"/>
        <v>167.92000000000002</v>
      </c>
      <c r="D24" s="161">
        <v>209.9</v>
      </c>
    </row>
    <row r="25" spans="1:4">
      <c r="A25" s="158" t="s">
        <v>818</v>
      </c>
      <c r="B25" s="159" t="s">
        <v>1126</v>
      </c>
      <c r="C25" s="160">
        <f t="shared" si="2"/>
        <v>216.48000000000002</v>
      </c>
      <c r="D25" s="161">
        <v>270.60000000000002</v>
      </c>
    </row>
    <row r="26" spans="1:4">
      <c r="A26" s="123" t="s">
        <v>195</v>
      </c>
      <c r="B26" s="121" t="s">
        <v>1130</v>
      </c>
      <c r="C26" s="160">
        <f t="shared" si="2"/>
        <v>40.56</v>
      </c>
      <c r="D26" s="160">
        <v>50.7</v>
      </c>
    </row>
    <row r="27" spans="1:4">
      <c r="A27" s="113" t="s">
        <v>348</v>
      </c>
      <c r="B27" s="33" t="s">
        <v>349</v>
      </c>
      <c r="C27" s="28">
        <f t="shared" si="2"/>
        <v>896</v>
      </c>
      <c r="D27" s="28">
        <v>1120</v>
      </c>
    </row>
    <row r="28" spans="1:4">
      <c r="A28" s="113" t="s">
        <v>354</v>
      </c>
      <c r="B28" s="33" t="s">
        <v>355</v>
      </c>
      <c r="C28" s="28">
        <f t="shared" si="2"/>
        <v>165.04000000000002</v>
      </c>
      <c r="D28" s="28">
        <v>206.3</v>
      </c>
    </row>
    <row r="29" spans="1:4">
      <c r="A29" s="113" t="s">
        <v>108</v>
      </c>
      <c r="B29" s="33" t="s">
        <v>1122</v>
      </c>
      <c r="C29" s="28">
        <f t="shared" si="2"/>
        <v>48.64</v>
      </c>
      <c r="D29" s="28">
        <v>60.8</v>
      </c>
    </row>
    <row r="30" spans="1:4">
      <c r="A30" s="123" t="s">
        <v>252</v>
      </c>
      <c r="B30" s="121" t="s">
        <v>254</v>
      </c>
      <c r="C30" s="160">
        <f t="shared" si="2"/>
        <v>47.120000000000005</v>
      </c>
      <c r="D30" s="161">
        <v>58.9</v>
      </c>
    </row>
    <row r="31" spans="1:4">
      <c r="A31" s="123" t="s">
        <v>253</v>
      </c>
      <c r="B31" s="121" t="s">
        <v>255</v>
      </c>
      <c r="C31" s="160">
        <f t="shared" si="2"/>
        <v>85.360000000000014</v>
      </c>
      <c r="D31" s="161">
        <v>106.7</v>
      </c>
    </row>
    <row r="32" spans="1:4" ht="30">
      <c r="A32" s="123" t="s">
        <v>291</v>
      </c>
      <c r="B32" s="121" t="s">
        <v>301</v>
      </c>
      <c r="C32" s="160">
        <f t="shared" si="2"/>
        <v>77.600000000000009</v>
      </c>
      <c r="D32" s="119">
        <v>97</v>
      </c>
    </row>
    <row r="33" spans="1:4" ht="45">
      <c r="A33" s="121" t="s">
        <v>292</v>
      </c>
      <c r="B33" s="121" t="s">
        <v>302</v>
      </c>
      <c r="C33" s="160">
        <f t="shared" si="2"/>
        <v>172.16</v>
      </c>
      <c r="D33" s="119">
        <v>215.2</v>
      </c>
    </row>
    <row r="34" spans="1:4">
      <c r="A34" s="142" t="s">
        <v>256</v>
      </c>
      <c r="B34" s="141" t="s">
        <v>170</v>
      </c>
      <c r="C34" s="107">
        <f>D34*Discounting!$B$3</f>
        <v>80</v>
      </c>
      <c r="D34" s="167">
        <v>100</v>
      </c>
    </row>
    <row r="35" spans="1:4">
      <c r="A35" s="142" t="s">
        <v>169</v>
      </c>
      <c r="B35" s="141" t="s">
        <v>171</v>
      </c>
      <c r="C35" s="107">
        <f>D35*Discounting!$B$3</f>
        <v>128</v>
      </c>
      <c r="D35" s="167">
        <v>160</v>
      </c>
    </row>
    <row r="36" spans="1:4">
      <c r="A36" s="142" t="s">
        <v>172</v>
      </c>
      <c r="B36" s="141" t="s">
        <v>173</v>
      </c>
      <c r="C36" s="107">
        <f>D36*Discounting!$B$3</f>
        <v>240</v>
      </c>
      <c r="D36" s="167">
        <v>300</v>
      </c>
    </row>
    <row r="37" spans="1:4">
      <c r="A37" s="170" t="s">
        <v>174</v>
      </c>
      <c r="B37" s="141" t="s">
        <v>175</v>
      </c>
      <c r="C37" s="107">
        <f>D37*Discounting!$B$3</f>
        <v>112</v>
      </c>
      <c r="D37" s="167">
        <v>140</v>
      </c>
    </row>
    <row r="38" spans="1:4">
      <c r="A38" s="171" t="s">
        <v>290</v>
      </c>
      <c r="B38" s="141" t="s">
        <v>176</v>
      </c>
      <c r="C38" s="107">
        <f>D38*Discounting!$B$3</f>
        <v>384</v>
      </c>
      <c r="D38" s="167">
        <v>480</v>
      </c>
    </row>
    <row r="39" spans="1:4">
      <c r="A39" s="172">
        <v>597539077901</v>
      </c>
      <c r="B39" s="173" t="s">
        <v>238</v>
      </c>
      <c r="C39" s="160">
        <f t="shared" si="2"/>
        <v>16</v>
      </c>
      <c r="D39" s="174">
        <v>20</v>
      </c>
    </row>
    <row r="40" spans="1:4">
      <c r="A40" s="245" t="s">
        <v>177</v>
      </c>
      <c r="B40" s="245"/>
      <c r="C40" s="53" t="s">
        <v>1128</v>
      </c>
      <c r="D40" s="53" t="s">
        <v>113</v>
      </c>
    </row>
    <row r="41" spans="1:4">
      <c r="A41" s="142" t="s">
        <v>178</v>
      </c>
      <c r="B41" s="141" t="s">
        <v>179</v>
      </c>
      <c r="C41" s="107">
        <f>D41*Discounting!$B$3</f>
        <v>60</v>
      </c>
      <c r="D41" s="167">
        <v>75</v>
      </c>
    </row>
    <row r="42" spans="1:4" ht="30">
      <c r="A42" s="123" t="s">
        <v>107</v>
      </c>
      <c r="B42" s="121" t="s">
        <v>352</v>
      </c>
      <c r="C42" s="160">
        <f>D42*0.8</f>
        <v>33.04</v>
      </c>
      <c r="D42" s="160">
        <v>41.3</v>
      </c>
    </row>
    <row r="43" spans="1:4">
      <c r="A43" s="32" t="s">
        <v>106</v>
      </c>
      <c r="B43" s="33" t="s">
        <v>298</v>
      </c>
      <c r="C43" s="28">
        <f t="shared" ref="C43:C46" si="3">D43*0.8</f>
        <v>56.800000000000004</v>
      </c>
      <c r="D43" s="28">
        <v>71</v>
      </c>
    </row>
    <row r="44" spans="1:4" ht="45">
      <c r="A44" s="37" t="s">
        <v>239</v>
      </c>
      <c r="B44" s="29" t="s">
        <v>1131</v>
      </c>
      <c r="C44" s="28">
        <f t="shared" si="3"/>
        <v>54.160000000000004</v>
      </c>
      <c r="D44" s="28">
        <v>67.7</v>
      </c>
    </row>
    <row r="45" spans="1:4">
      <c r="A45" s="123" t="s">
        <v>289</v>
      </c>
      <c r="B45" s="121" t="s">
        <v>350</v>
      </c>
      <c r="C45" s="160">
        <f t="shared" si="3"/>
        <v>22.400000000000002</v>
      </c>
      <c r="D45" s="119">
        <v>28</v>
      </c>
    </row>
    <row r="46" spans="1:4">
      <c r="A46" s="175" t="s">
        <v>312</v>
      </c>
      <c r="B46" s="176" t="s">
        <v>351</v>
      </c>
      <c r="C46" s="160">
        <f t="shared" si="3"/>
        <v>44</v>
      </c>
      <c r="D46" s="160">
        <v>55</v>
      </c>
    </row>
    <row r="47" spans="1:4">
      <c r="A47" s="254" t="s">
        <v>8</v>
      </c>
      <c r="B47" s="254"/>
      <c r="C47" s="53" t="s">
        <v>1128</v>
      </c>
      <c r="D47" s="53" t="s">
        <v>113</v>
      </c>
    </row>
    <row r="48" spans="1:4">
      <c r="A48" s="13">
        <v>8321050001</v>
      </c>
      <c r="B48" s="14" t="s">
        <v>313</v>
      </c>
      <c r="C48" s="147">
        <v>0</v>
      </c>
      <c r="D48" s="147">
        <v>0</v>
      </c>
    </row>
    <row r="49" spans="1:4">
      <c r="A49" s="13">
        <v>8321000002</v>
      </c>
      <c r="B49" s="14" t="s">
        <v>314</v>
      </c>
      <c r="C49" s="147">
        <v>0</v>
      </c>
      <c r="D49" s="147">
        <v>0</v>
      </c>
    </row>
    <row r="50" spans="1:4" s="1" customFormat="1">
      <c r="A50" s="254" t="s">
        <v>112</v>
      </c>
      <c r="B50" s="254"/>
      <c r="C50" s="53" t="s">
        <v>1128</v>
      </c>
      <c r="D50" s="53" t="s">
        <v>113</v>
      </c>
    </row>
    <row r="51" spans="1:4">
      <c r="A51" s="13">
        <v>8322000001</v>
      </c>
      <c r="B51" s="47" t="s">
        <v>341</v>
      </c>
      <c r="C51" s="147">
        <v>0</v>
      </c>
      <c r="D51" s="147">
        <v>0</v>
      </c>
    </row>
    <row r="52" spans="1:4">
      <c r="A52" s="22">
        <v>8322000002</v>
      </c>
      <c r="B52" s="47" t="s">
        <v>342</v>
      </c>
      <c r="C52" s="28">
        <f>D52*0.8</f>
        <v>304</v>
      </c>
      <c r="D52" s="28">
        <v>380</v>
      </c>
    </row>
    <row r="53" spans="1:4">
      <c r="A53" s="22">
        <v>8322000005</v>
      </c>
      <c r="B53" s="47" t="s">
        <v>365</v>
      </c>
      <c r="C53" s="28">
        <f t="shared" ref="C53:C55" si="4">D53*0.8</f>
        <v>108</v>
      </c>
      <c r="D53" s="28">
        <v>135</v>
      </c>
    </row>
    <row r="54" spans="1:4">
      <c r="A54" s="22">
        <v>8322000006</v>
      </c>
      <c r="B54" s="14" t="s">
        <v>366</v>
      </c>
      <c r="C54" s="28">
        <f t="shared" si="4"/>
        <v>348</v>
      </c>
      <c r="D54" s="28">
        <v>435</v>
      </c>
    </row>
    <row r="55" spans="1:4">
      <c r="A55" s="22">
        <v>8322000104</v>
      </c>
      <c r="B55" s="14" t="s">
        <v>202</v>
      </c>
      <c r="C55" s="28">
        <f t="shared" si="4"/>
        <v>676</v>
      </c>
      <c r="D55" s="28">
        <v>845</v>
      </c>
    </row>
    <row r="56" spans="1:4" s="1" customFormat="1">
      <c r="A56" s="254" t="s">
        <v>16</v>
      </c>
      <c r="B56" s="254"/>
      <c r="C56" s="53" t="s">
        <v>1128</v>
      </c>
      <c r="D56" s="53" t="s">
        <v>113</v>
      </c>
    </row>
    <row r="57" spans="1:4" s="1" customFormat="1">
      <c r="A57" s="24"/>
      <c r="B57" s="25" t="s">
        <v>17</v>
      </c>
      <c r="C57" s="26"/>
      <c r="D57" s="26"/>
    </row>
    <row r="58" spans="1:4">
      <c r="A58" s="13">
        <v>8326000006</v>
      </c>
      <c r="B58" s="14" t="s">
        <v>18</v>
      </c>
      <c r="C58" s="147">
        <v>0</v>
      </c>
      <c r="D58" s="147">
        <v>0</v>
      </c>
    </row>
    <row r="59" spans="1:4">
      <c r="A59" s="13">
        <v>8326000008</v>
      </c>
      <c r="B59" s="14" t="s">
        <v>309</v>
      </c>
      <c r="C59" s="28">
        <f>D59*0.8</f>
        <v>260</v>
      </c>
      <c r="D59" s="28">
        <v>325</v>
      </c>
    </row>
    <row r="60" spans="1:4" s="1" customFormat="1">
      <c r="A60" s="13">
        <v>8326000009</v>
      </c>
      <c r="B60" s="14" t="s">
        <v>198</v>
      </c>
      <c r="C60" s="28">
        <f>D60*0.8</f>
        <v>520</v>
      </c>
      <c r="D60" s="28">
        <v>650</v>
      </c>
    </row>
    <row r="61" spans="1:4" s="1" customFormat="1">
      <c r="A61" s="24"/>
      <c r="B61" s="239" t="s">
        <v>343</v>
      </c>
      <c r="C61" s="239"/>
      <c r="D61" s="240"/>
    </row>
    <row r="62" spans="1:4">
      <c r="A62" s="13">
        <v>8323000003</v>
      </c>
      <c r="B62" s="14" t="s">
        <v>315</v>
      </c>
      <c r="C62" s="147">
        <v>0</v>
      </c>
      <c r="D62" s="147">
        <v>0</v>
      </c>
    </row>
    <row r="63" spans="1:4">
      <c r="A63" s="13">
        <v>8323000002</v>
      </c>
      <c r="B63" s="14" t="s">
        <v>316</v>
      </c>
      <c r="C63" s="15">
        <f>D63*0.8</f>
        <v>132</v>
      </c>
      <c r="D63" s="15">
        <v>165</v>
      </c>
    </row>
    <row r="64" spans="1:4">
      <c r="A64" s="13">
        <v>8323000004</v>
      </c>
      <c r="B64" s="14" t="s">
        <v>317</v>
      </c>
      <c r="C64" s="15">
        <f>D64*0.8</f>
        <v>412</v>
      </c>
      <c r="D64" s="15">
        <v>515</v>
      </c>
    </row>
    <row r="65" spans="1:4">
      <c r="A65" s="13">
        <v>8323000005</v>
      </c>
      <c r="B65" s="14" t="s">
        <v>318</v>
      </c>
      <c r="C65" s="147">
        <v>0</v>
      </c>
      <c r="D65" s="147">
        <v>0</v>
      </c>
    </row>
    <row r="66" spans="1:4" s="1" customFormat="1">
      <c r="A66" s="24"/>
      <c r="B66" s="25" t="s">
        <v>25</v>
      </c>
      <c r="C66" s="26"/>
      <c r="D66" s="26"/>
    </row>
    <row r="67" spans="1:4">
      <c r="A67" s="13">
        <v>8326000014</v>
      </c>
      <c r="B67" s="14" t="s">
        <v>319</v>
      </c>
      <c r="C67" s="147">
        <v>0</v>
      </c>
      <c r="D67" s="147">
        <v>0</v>
      </c>
    </row>
    <row r="68" spans="1:4">
      <c r="A68" s="13">
        <v>8326000005</v>
      </c>
      <c r="B68" s="14" t="s">
        <v>321</v>
      </c>
      <c r="C68" s="147">
        <v>0</v>
      </c>
      <c r="D68" s="147">
        <v>0</v>
      </c>
    </row>
    <row r="69" spans="1:4">
      <c r="A69" s="13">
        <v>8326000002</v>
      </c>
      <c r="B69" s="14" t="s">
        <v>320</v>
      </c>
      <c r="C69" s="28">
        <f>D69*0.8</f>
        <v>44</v>
      </c>
      <c r="D69" s="28">
        <v>55</v>
      </c>
    </row>
    <row r="70" spans="1:4">
      <c r="A70" s="13">
        <v>8325000002</v>
      </c>
      <c r="B70" s="14" t="s">
        <v>322</v>
      </c>
      <c r="C70" s="28">
        <f t="shared" ref="C70:C78" si="5">D70*0.8</f>
        <v>120</v>
      </c>
      <c r="D70" s="28">
        <v>150</v>
      </c>
    </row>
    <row r="71" spans="1:4">
      <c r="A71" s="13">
        <v>8325000001</v>
      </c>
      <c r="B71" s="14" t="s">
        <v>323</v>
      </c>
      <c r="C71" s="28">
        <f t="shared" si="5"/>
        <v>172</v>
      </c>
      <c r="D71" s="28">
        <v>215</v>
      </c>
    </row>
    <row r="72" spans="1:4" s="1" customFormat="1">
      <c r="A72" s="13">
        <v>8326000027</v>
      </c>
      <c r="B72" s="14" t="s">
        <v>325</v>
      </c>
      <c r="C72" s="28">
        <f t="shared" si="5"/>
        <v>88</v>
      </c>
      <c r="D72" s="23">
        <v>110</v>
      </c>
    </row>
    <row r="73" spans="1:4">
      <c r="A73" s="13">
        <v>8324000002</v>
      </c>
      <c r="B73" s="14" t="s">
        <v>326</v>
      </c>
      <c r="C73" s="28">
        <f t="shared" si="5"/>
        <v>652</v>
      </c>
      <c r="D73" s="28">
        <v>815</v>
      </c>
    </row>
    <row r="74" spans="1:4">
      <c r="A74" s="13">
        <v>8326000001</v>
      </c>
      <c r="B74" s="33" t="s">
        <v>180</v>
      </c>
      <c r="C74" s="28">
        <f t="shared" si="5"/>
        <v>88</v>
      </c>
      <c r="D74" s="28">
        <v>110</v>
      </c>
    </row>
    <row r="75" spans="1:4">
      <c r="A75" s="13">
        <v>8324000003</v>
      </c>
      <c r="B75" s="14" t="s">
        <v>327</v>
      </c>
      <c r="C75" s="28">
        <f t="shared" si="5"/>
        <v>172</v>
      </c>
      <c r="D75" s="28">
        <v>215</v>
      </c>
    </row>
    <row r="76" spans="1:4">
      <c r="A76" s="13">
        <v>8325000003</v>
      </c>
      <c r="B76" s="14" t="s">
        <v>330</v>
      </c>
      <c r="C76" s="28">
        <f t="shared" si="5"/>
        <v>88</v>
      </c>
      <c r="D76" s="28">
        <v>110</v>
      </c>
    </row>
    <row r="77" spans="1:4" ht="45">
      <c r="A77" s="32" t="s">
        <v>304</v>
      </c>
      <c r="B77" s="33" t="s">
        <v>1127</v>
      </c>
      <c r="C77" s="28">
        <f t="shared" si="5"/>
        <v>37.6</v>
      </c>
      <c r="D77" s="28">
        <v>47</v>
      </c>
    </row>
    <row r="78" spans="1:4">
      <c r="A78" s="13">
        <v>8326000024</v>
      </c>
      <c r="B78" s="33" t="s">
        <v>332</v>
      </c>
      <c r="C78" s="28">
        <f t="shared" si="5"/>
        <v>80</v>
      </c>
      <c r="D78" s="28">
        <v>100</v>
      </c>
    </row>
    <row r="79" spans="1:4">
      <c r="A79" s="27"/>
      <c r="B79" s="17"/>
      <c r="C79" s="18"/>
      <c r="D79" s="18"/>
    </row>
    <row r="80" spans="1:4" ht="60">
      <c r="A80" s="13"/>
      <c r="B80" s="14" t="s">
        <v>324</v>
      </c>
      <c r="C80" s="23"/>
      <c r="D80" s="23"/>
    </row>
  </sheetData>
  <mergeCells count="10">
    <mergeCell ref="A47:B47"/>
    <mergeCell ref="A50:B50"/>
    <mergeCell ref="A56:B56"/>
    <mergeCell ref="B61:D61"/>
    <mergeCell ref="A1:D1"/>
    <mergeCell ref="A6:B6"/>
    <mergeCell ref="A7:B7"/>
    <mergeCell ref="A12:B12"/>
    <mergeCell ref="A17:B17"/>
    <mergeCell ref="A40:B40"/>
  </mergeCells>
  <pageMargins left="0.7" right="0.7" top="0.75" bottom="0.75" header="0.3" footer="0.3"/>
  <pageSetup orientation="portrait" r:id="rId1"/>
  <headerFooter>
    <oddFooter>&amp;LCopyright © 2022 EF Johnson Company&amp;C&amp;P of &amp;N&amp;RVM6000</oddFooter>
  </headerFooter>
  <rowBreaks count="2" manualBreakCount="2">
    <brk id="6" max="16383" man="1"/>
    <brk id="4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15.28515625" style="2" customWidth="1"/>
    <col min="2" max="2" width="47.85546875" style="5" customWidth="1"/>
    <col min="3" max="3" width="13.42578125" style="6" customWidth="1"/>
    <col min="4" max="4" width="13.85546875" style="6" customWidth="1"/>
    <col min="5" max="16384" width="9.140625" style="2"/>
  </cols>
  <sheetData>
    <row r="1" spans="1:4" ht="18.75" customHeight="1">
      <c r="A1" s="243" t="s">
        <v>1120</v>
      </c>
      <c r="B1" s="244"/>
      <c r="C1" s="244"/>
      <c r="D1" s="244"/>
    </row>
    <row r="2" spans="1:4" ht="135.75" customHeight="1"/>
    <row r="3" spans="1:4" ht="325.5" customHeight="1"/>
    <row r="5" spans="1:4" ht="160.9" customHeight="1"/>
    <row r="6" spans="1:4" ht="13.5" customHeight="1">
      <c r="A6" s="255" t="s">
        <v>985</v>
      </c>
      <c r="B6" s="255"/>
      <c r="C6" s="95"/>
    </row>
    <row r="7" spans="1:4">
      <c r="A7" s="256" t="s">
        <v>0</v>
      </c>
      <c r="B7" s="257"/>
      <c r="C7" s="53" t="s">
        <v>1110</v>
      </c>
      <c r="D7" s="53" t="s">
        <v>113</v>
      </c>
    </row>
    <row r="8" spans="1:4">
      <c r="A8" s="43" t="s">
        <v>181</v>
      </c>
      <c r="B8" s="33" t="s">
        <v>204</v>
      </c>
      <c r="C8" s="55">
        <f>D8*0.8</f>
        <v>1872</v>
      </c>
      <c r="D8" s="55">
        <v>2340</v>
      </c>
    </row>
    <row r="9" spans="1:4">
      <c r="A9" s="43" t="s">
        <v>182</v>
      </c>
      <c r="B9" s="33" t="s">
        <v>205</v>
      </c>
      <c r="C9" s="55">
        <f t="shared" ref="C9:C11" si="0">D9*0.8</f>
        <v>1872</v>
      </c>
      <c r="D9" s="55">
        <v>2340</v>
      </c>
    </row>
    <row r="10" spans="1:4">
      <c r="A10" s="43" t="s">
        <v>183</v>
      </c>
      <c r="B10" s="33" t="s">
        <v>206</v>
      </c>
      <c r="C10" s="55">
        <f t="shared" si="0"/>
        <v>1872</v>
      </c>
      <c r="D10" s="55">
        <v>2340</v>
      </c>
    </row>
    <row r="11" spans="1:4">
      <c r="A11" s="43" t="s">
        <v>184</v>
      </c>
      <c r="B11" s="33" t="s">
        <v>207</v>
      </c>
      <c r="C11" s="55">
        <f t="shared" si="0"/>
        <v>1872</v>
      </c>
      <c r="D11" s="55">
        <v>2340</v>
      </c>
    </row>
    <row r="12" spans="1:4">
      <c r="A12" s="245" t="s">
        <v>163</v>
      </c>
      <c r="B12" s="246"/>
      <c r="C12" s="53" t="s">
        <v>1110</v>
      </c>
      <c r="D12" s="53" t="s">
        <v>113</v>
      </c>
    </row>
    <row r="13" spans="1:4">
      <c r="A13" s="32" t="s">
        <v>105</v>
      </c>
      <c r="B13" s="33" t="s">
        <v>164</v>
      </c>
      <c r="C13" s="28">
        <f>D13*0.8</f>
        <v>12.64</v>
      </c>
      <c r="D13" s="28">
        <v>15.8</v>
      </c>
    </row>
    <row r="14" spans="1:4">
      <c r="A14" s="32" t="s">
        <v>165</v>
      </c>
      <c r="B14" s="33" t="s">
        <v>346</v>
      </c>
      <c r="C14" s="28">
        <f t="shared" ref="C14:C16" si="1">D14*0.8</f>
        <v>48.64</v>
      </c>
      <c r="D14" s="28">
        <v>60.8</v>
      </c>
    </row>
    <row r="15" spans="1:4" ht="30">
      <c r="A15" s="37" t="s">
        <v>111</v>
      </c>
      <c r="B15" s="29" t="s">
        <v>347</v>
      </c>
      <c r="C15" s="28">
        <f t="shared" si="1"/>
        <v>156.16</v>
      </c>
      <c r="D15" s="28">
        <v>195.2</v>
      </c>
    </row>
    <row r="16" spans="1:4">
      <c r="A16" s="32" t="s">
        <v>110</v>
      </c>
      <c r="B16" s="33" t="s">
        <v>166</v>
      </c>
      <c r="C16" s="28">
        <f t="shared" si="1"/>
        <v>12.4</v>
      </c>
      <c r="D16" s="28">
        <v>15.5</v>
      </c>
    </row>
    <row r="17" spans="1:4">
      <c r="A17" s="245" t="s">
        <v>167</v>
      </c>
      <c r="B17" s="246"/>
      <c r="C17" s="53" t="s">
        <v>1110</v>
      </c>
      <c r="D17" s="53" t="s">
        <v>113</v>
      </c>
    </row>
    <row r="18" spans="1:4">
      <c r="A18" s="32" t="s">
        <v>185</v>
      </c>
      <c r="B18" s="33" t="s">
        <v>186</v>
      </c>
      <c r="C18" s="55">
        <f>D18*0.8</f>
        <v>162.08000000000001</v>
      </c>
      <c r="D18" s="55">
        <v>202.6</v>
      </c>
    </row>
    <row r="19" spans="1:4">
      <c r="A19" s="32" t="s">
        <v>109</v>
      </c>
      <c r="B19" s="33" t="s">
        <v>303</v>
      </c>
      <c r="C19" s="55">
        <f t="shared" ref="C19:C31" si="2">D19*0.8</f>
        <v>35.360000000000007</v>
      </c>
      <c r="D19" s="55">
        <v>44.2</v>
      </c>
    </row>
    <row r="20" spans="1:4">
      <c r="A20" s="32" t="s">
        <v>108</v>
      </c>
      <c r="B20" s="33" t="s">
        <v>1122</v>
      </c>
      <c r="C20" s="55">
        <f t="shared" si="2"/>
        <v>48.64</v>
      </c>
      <c r="D20" s="28">
        <v>60.8</v>
      </c>
    </row>
    <row r="21" spans="1:4">
      <c r="A21" s="32" t="s">
        <v>196</v>
      </c>
      <c r="B21" s="33" t="s">
        <v>345</v>
      </c>
      <c r="C21" s="55">
        <f t="shared" si="2"/>
        <v>210.4</v>
      </c>
      <c r="D21" s="41">
        <v>263</v>
      </c>
    </row>
    <row r="22" spans="1:4">
      <c r="A22" s="30" t="s">
        <v>251</v>
      </c>
      <c r="B22" s="33" t="s">
        <v>1132</v>
      </c>
      <c r="C22" s="55">
        <f t="shared" si="2"/>
        <v>63.360000000000007</v>
      </c>
      <c r="D22" s="46">
        <v>79.2</v>
      </c>
    </row>
    <row r="23" spans="1:4">
      <c r="A23" s="30" t="s">
        <v>104</v>
      </c>
      <c r="B23" s="33" t="s">
        <v>1133</v>
      </c>
      <c r="C23" s="55">
        <f t="shared" si="2"/>
        <v>72.160000000000011</v>
      </c>
      <c r="D23" s="46">
        <v>90.2</v>
      </c>
    </row>
    <row r="24" spans="1:4">
      <c r="A24" s="162">
        <v>597535777050</v>
      </c>
      <c r="B24" s="177" t="s">
        <v>193</v>
      </c>
      <c r="C24" s="107">
        <f>D24*Discounting!$B$3</f>
        <v>240</v>
      </c>
      <c r="D24" s="164">
        <v>300</v>
      </c>
    </row>
    <row r="25" spans="1:4">
      <c r="A25" s="162">
        <v>597535777100</v>
      </c>
      <c r="B25" s="177" t="s">
        <v>194</v>
      </c>
      <c r="C25" s="107">
        <f>D25*Discounting!$B$3</f>
        <v>400</v>
      </c>
      <c r="D25" s="164">
        <v>500</v>
      </c>
    </row>
    <row r="26" spans="1:4">
      <c r="A26" s="158" t="s">
        <v>817</v>
      </c>
      <c r="B26" s="159" t="s">
        <v>1134</v>
      </c>
      <c r="C26" s="119">
        <f t="shared" si="2"/>
        <v>167.92000000000002</v>
      </c>
      <c r="D26" s="161">
        <v>209.9</v>
      </c>
    </row>
    <row r="27" spans="1:4">
      <c r="A27" s="158" t="s">
        <v>818</v>
      </c>
      <c r="B27" s="159" t="s">
        <v>1135</v>
      </c>
      <c r="C27" s="119">
        <f t="shared" si="2"/>
        <v>216.48000000000002</v>
      </c>
      <c r="D27" s="161">
        <v>270.60000000000002</v>
      </c>
    </row>
    <row r="28" spans="1:4">
      <c r="A28" s="32" t="s">
        <v>252</v>
      </c>
      <c r="B28" s="33" t="s">
        <v>254</v>
      </c>
      <c r="C28" s="55">
        <f t="shared" si="2"/>
        <v>47.120000000000005</v>
      </c>
      <c r="D28" s="46">
        <v>58.9</v>
      </c>
    </row>
    <row r="29" spans="1:4">
      <c r="A29" s="32" t="s">
        <v>253</v>
      </c>
      <c r="B29" s="33" t="s">
        <v>255</v>
      </c>
      <c r="C29" s="55">
        <f t="shared" si="2"/>
        <v>85.360000000000014</v>
      </c>
      <c r="D29" s="46">
        <v>106.7</v>
      </c>
    </row>
    <row r="30" spans="1:4" ht="30">
      <c r="A30" s="32" t="s">
        <v>291</v>
      </c>
      <c r="B30" s="33" t="s">
        <v>301</v>
      </c>
      <c r="C30" s="55">
        <f t="shared" si="2"/>
        <v>77.600000000000009</v>
      </c>
      <c r="D30" s="55">
        <v>97</v>
      </c>
    </row>
    <row r="31" spans="1:4" ht="60">
      <c r="A31" s="33" t="s">
        <v>292</v>
      </c>
      <c r="B31" s="33" t="s">
        <v>302</v>
      </c>
      <c r="C31" s="55">
        <f t="shared" si="2"/>
        <v>172.16</v>
      </c>
      <c r="D31" s="55">
        <v>215.2</v>
      </c>
    </row>
    <row r="32" spans="1:4">
      <c r="A32" s="245" t="s">
        <v>177</v>
      </c>
      <c r="B32" s="246"/>
      <c r="C32" s="53" t="s">
        <v>1110</v>
      </c>
      <c r="D32" s="53" t="s">
        <v>113</v>
      </c>
    </row>
    <row r="33" spans="1:4">
      <c r="A33" s="32" t="s">
        <v>106</v>
      </c>
      <c r="B33" s="33" t="s">
        <v>298</v>
      </c>
      <c r="C33" s="28">
        <f>D33*0.8</f>
        <v>56.800000000000004</v>
      </c>
      <c r="D33" s="28">
        <v>71</v>
      </c>
    </row>
    <row r="34" spans="1:4" ht="30">
      <c r="A34" s="37" t="s">
        <v>239</v>
      </c>
      <c r="B34" s="29" t="s">
        <v>1136</v>
      </c>
      <c r="C34" s="28">
        <f t="shared" ref="C34:C36" si="3">D34*0.8</f>
        <v>54.160000000000004</v>
      </c>
      <c r="D34" s="28">
        <v>67.7</v>
      </c>
    </row>
    <row r="35" spans="1:4">
      <c r="A35" s="32" t="s">
        <v>289</v>
      </c>
      <c r="B35" s="33" t="s">
        <v>350</v>
      </c>
      <c r="C35" s="28">
        <f t="shared" si="3"/>
        <v>22.400000000000002</v>
      </c>
      <c r="D35" s="55">
        <v>28</v>
      </c>
    </row>
    <row r="36" spans="1:4">
      <c r="A36" s="37" t="s">
        <v>312</v>
      </c>
      <c r="B36" s="29" t="s">
        <v>351</v>
      </c>
      <c r="C36" s="28">
        <f t="shared" si="3"/>
        <v>44</v>
      </c>
      <c r="D36" s="28">
        <v>55</v>
      </c>
    </row>
    <row r="37" spans="1:4">
      <c r="A37" s="237" t="s">
        <v>8</v>
      </c>
      <c r="B37" s="238"/>
      <c r="C37" s="53" t="s">
        <v>1110</v>
      </c>
      <c r="D37" s="53" t="s">
        <v>113</v>
      </c>
    </row>
    <row r="38" spans="1:4">
      <c r="A38" s="13">
        <v>8321050001</v>
      </c>
      <c r="B38" s="14" t="s">
        <v>313</v>
      </c>
      <c r="C38" s="147">
        <v>0</v>
      </c>
      <c r="D38" s="147">
        <v>0</v>
      </c>
    </row>
    <row r="39" spans="1:4">
      <c r="A39" s="13">
        <v>8321000002</v>
      </c>
      <c r="B39" s="14" t="s">
        <v>314</v>
      </c>
      <c r="C39" s="147">
        <v>0</v>
      </c>
      <c r="D39" s="147">
        <v>0</v>
      </c>
    </row>
    <row r="40" spans="1:4" s="1" customFormat="1">
      <c r="A40" s="237" t="s">
        <v>112</v>
      </c>
      <c r="B40" s="238"/>
      <c r="C40" s="53" t="s">
        <v>1110</v>
      </c>
      <c r="D40" s="53" t="s">
        <v>113</v>
      </c>
    </row>
    <row r="41" spans="1:4">
      <c r="A41" s="13">
        <v>8322000001</v>
      </c>
      <c r="B41" s="47" t="s">
        <v>341</v>
      </c>
      <c r="C41" s="147">
        <v>0</v>
      </c>
      <c r="D41" s="147">
        <v>0</v>
      </c>
    </row>
    <row r="42" spans="1:4">
      <c r="A42" s="22">
        <v>8322000002</v>
      </c>
      <c r="B42" s="47" t="s">
        <v>342</v>
      </c>
      <c r="C42" s="28">
        <f>D42*0.8</f>
        <v>304</v>
      </c>
      <c r="D42" s="28">
        <v>380</v>
      </c>
    </row>
    <row r="43" spans="1:4" ht="30">
      <c r="A43" s="22">
        <v>8322000005</v>
      </c>
      <c r="B43" s="47" t="s">
        <v>365</v>
      </c>
      <c r="C43" s="28">
        <f t="shared" ref="C43:C45" si="4">D43*0.8</f>
        <v>108</v>
      </c>
      <c r="D43" s="28">
        <v>135</v>
      </c>
    </row>
    <row r="44" spans="1:4">
      <c r="A44" s="22">
        <v>8322000006</v>
      </c>
      <c r="B44" s="14" t="s">
        <v>366</v>
      </c>
      <c r="C44" s="28">
        <f t="shared" si="4"/>
        <v>348</v>
      </c>
      <c r="D44" s="28">
        <v>435</v>
      </c>
    </row>
    <row r="45" spans="1:4">
      <c r="A45" s="22">
        <v>8322000104</v>
      </c>
      <c r="B45" s="14" t="s">
        <v>202</v>
      </c>
      <c r="C45" s="28">
        <f t="shared" si="4"/>
        <v>676</v>
      </c>
      <c r="D45" s="28">
        <v>845</v>
      </c>
    </row>
    <row r="46" spans="1:4" s="1" customFormat="1">
      <c r="A46" s="237" t="s">
        <v>16</v>
      </c>
      <c r="B46" s="238"/>
      <c r="C46" s="53" t="s">
        <v>1110</v>
      </c>
      <c r="D46" s="53" t="s">
        <v>113</v>
      </c>
    </row>
    <row r="47" spans="1:4" s="1" customFormat="1">
      <c r="A47" s="24"/>
      <c r="B47" s="25" t="s">
        <v>17</v>
      </c>
      <c r="C47" s="26"/>
      <c r="D47" s="26"/>
    </row>
    <row r="48" spans="1:4">
      <c r="A48" s="13">
        <v>8326000006</v>
      </c>
      <c r="B48" s="14" t="s">
        <v>18</v>
      </c>
      <c r="C48" s="147">
        <v>0</v>
      </c>
      <c r="D48" s="147">
        <v>0</v>
      </c>
    </row>
    <row r="49" spans="1:4" s="1" customFormat="1">
      <c r="A49" s="24"/>
      <c r="B49" s="239" t="s">
        <v>343</v>
      </c>
      <c r="C49" s="239"/>
      <c r="D49" s="240"/>
    </row>
    <row r="50" spans="1:4">
      <c r="A50" s="13">
        <v>8323000003</v>
      </c>
      <c r="B50" s="14" t="s">
        <v>315</v>
      </c>
      <c r="C50" s="147">
        <v>0</v>
      </c>
      <c r="D50" s="147">
        <v>0</v>
      </c>
    </row>
    <row r="51" spans="1:4">
      <c r="A51" s="13">
        <v>8323000002</v>
      </c>
      <c r="B51" s="14" t="s">
        <v>316</v>
      </c>
      <c r="C51" s="15">
        <f>D51*0.8</f>
        <v>132</v>
      </c>
      <c r="D51" s="15">
        <v>165</v>
      </c>
    </row>
    <row r="52" spans="1:4">
      <c r="A52" s="13">
        <v>8323000004</v>
      </c>
      <c r="B52" s="14" t="s">
        <v>317</v>
      </c>
      <c r="C52" s="15">
        <f>D52*0.8</f>
        <v>412</v>
      </c>
      <c r="D52" s="15">
        <v>515</v>
      </c>
    </row>
    <row r="53" spans="1:4">
      <c r="A53" s="13">
        <v>8323000005</v>
      </c>
      <c r="B53" s="14" t="s">
        <v>318</v>
      </c>
      <c r="C53" s="147">
        <v>0</v>
      </c>
      <c r="D53" s="147">
        <v>0</v>
      </c>
    </row>
    <row r="54" spans="1:4" s="1" customFormat="1">
      <c r="A54" s="24"/>
      <c r="B54" s="25" t="s">
        <v>25</v>
      </c>
      <c r="C54" s="26"/>
      <c r="D54" s="26"/>
    </row>
    <row r="55" spans="1:4">
      <c r="A55" s="13">
        <v>8326000014</v>
      </c>
      <c r="B55" s="14" t="s">
        <v>319</v>
      </c>
      <c r="C55" s="147">
        <v>0</v>
      </c>
      <c r="D55" s="147">
        <v>0</v>
      </c>
    </row>
    <row r="56" spans="1:4">
      <c r="A56" s="13">
        <v>8326000005</v>
      </c>
      <c r="B56" s="14" t="s">
        <v>321</v>
      </c>
      <c r="C56" s="147">
        <v>0</v>
      </c>
      <c r="D56" s="147">
        <v>0</v>
      </c>
    </row>
    <row r="57" spans="1:4">
      <c r="A57" s="13">
        <v>8326000002</v>
      </c>
      <c r="B57" s="14" t="s">
        <v>320</v>
      </c>
      <c r="C57" s="28">
        <f>D57*0.8</f>
        <v>44</v>
      </c>
      <c r="D57" s="28">
        <v>55</v>
      </c>
    </row>
    <row r="58" spans="1:4">
      <c r="A58" s="13">
        <v>8325000002</v>
      </c>
      <c r="B58" s="14" t="s">
        <v>322</v>
      </c>
      <c r="C58" s="28">
        <f t="shared" ref="C58:C66" si="5">D58*0.8</f>
        <v>120</v>
      </c>
      <c r="D58" s="28">
        <v>150</v>
      </c>
    </row>
    <row r="59" spans="1:4">
      <c r="A59" s="13">
        <v>8325000001</v>
      </c>
      <c r="B59" s="14" t="s">
        <v>323</v>
      </c>
      <c r="C59" s="28">
        <f t="shared" si="5"/>
        <v>172</v>
      </c>
      <c r="D59" s="28">
        <v>215</v>
      </c>
    </row>
    <row r="60" spans="1:4" s="1" customFormat="1">
      <c r="A60" s="13">
        <v>8326000027</v>
      </c>
      <c r="B60" s="14" t="s">
        <v>325</v>
      </c>
      <c r="C60" s="28">
        <f t="shared" si="5"/>
        <v>88</v>
      </c>
      <c r="D60" s="23">
        <v>110</v>
      </c>
    </row>
    <row r="61" spans="1:4">
      <c r="A61" s="13">
        <v>8324000002</v>
      </c>
      <c r="B61" s="14" t="s">
        <v>326</v>
      </c>
      <c r="C61" s="28">
        <f t="shared" si="5"/>
        <v>652</v>
      </c>
      <c r="D61" s="28">
        <v>815</v>
      </c>
    </row>
    <row r="62" spans="1:4">
      <c r="A62" s="13">
        <v>8326000001</v>
      </c>
      <c r="B62" s="33" t="s">
        <v>180</v>
      </c>
      <c r="C62" s="28">
        <f t="shared" si="5"/>
        <v>88</v>
      </c>
      <c r="D62" s="28">
        <v>110</v>
      </c>
    </row>
    <row r="63" spans="1:4">
      <c r="A63" s="13">
        <v>8324000003</v>
      </c>
      <c r="B63" s="14" t="s">
        <v>327</v>
      </c>
      <c r="C63" s="28">
        <f t="shared" si="5"/>
        <v>172</v>
      </c>
      <c r="D63" s="28">
        <v>215</v>
      </c>
    </row>
    <row r="64" spans="1:4">
      <c r="A64" s="13">
        <v>8325000003</v>
      </c>
      <c r="B64" s="14" t="s">
        <v>330</v>
      </c>
      <c r="C64" s="28">
        <f t="shared" si="5"/>
        <v>88</v>
      </c>
      <c r="D64" s="28">
        <v>110</v>
      </c>
    </row>
    <row r="65" spans="1:4" ht="45">
      <c r="A65" s="32" t="s">
        <v>304</v>
      </c>
      <c r="B65" s="33" t="s">
        <v>1127</v>
      </c>
      <c r="C65" s="28">
        <f t="shared" si="5"/>
        <v>37.6</v>
      </c>
      <c r="D65" s="28">
        <v>47</v>
      </c>
    </row>
    <row r="66" spans="1:4">
      <c r="A66" s="13">
        <v>8326000024</v>
      </c>
      <c r="B66" s="33" t="s">
        <v>332</v>
      </c>
      <c r="C66" s="28">
        <f t="shared" si="5"/>
        <v>80</v>
      </c>
      <c r="D66" s="28">
        <v>100</v>
      </c>
    </row>
    <row r="67" spans="1:4">
      <c r="A67" s="27"/>
      <c r="B67" s="17"/>
      <c r="C67" s="18"/>
      <c r="D67" s="18"/>
    </row>
    <row r="68" spans="1:4" ht="60">
      <c r="A68" s="13"/>
      <c r="B68" s="14" t="s">
        <v>324</v>
      </c>
      <c r="C68" s="23"/>
      <c r="D68" s="23"/>
    </row>
  </sheetData>
  <mergeCells count="10">
    <mergeCell ref="A37:B37"/>
    <mergeCell ref="A40:B40"/>
    <mergeCell ref="A46:B46"/>
    <mergeCell ref="B49:D49"/>
    <mergeCell ref="A1:D1"/>
    <mergeCell ref="A6:B6"/>
    <mergeCell ref="A7:B7"/>
    <mergeCell ref="A12:B12"/>
    <mergeCell ref="A17:B17"/>
    <mergeCell ref="A32:B32"/>
  </mergeCells>
  <pageMargins left="0.7" right="0.7" top="0.75" bottom="0.75" header="0.3" footer="0.3"/>
  <pageSetup orientation="portrait" r:id="rId1"/>
  <headerFooter>
    <oddFooter>&amp;LCopyright © 2022 EF Johnson Company&amp;C&amp;P of &amp;N&amp;RVM5000</oddFooter>
  </headerFooter>
  <rowBreaks count="2" manualBreakCount="2">
    <brk id="6" max="16383" man="1"/>
    <brk id="3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bde849-b242-4fc6-b654-783022474445">EW2R75RUSK4D-110-2438</_dlc_DocId>
    <_dlc_DocIdUrl xmlns="4abde849-b242-4fc6-b654-783022474445">
      <Url>http://efjportal/marketing/_layouts/DocIdRedir.aspx?ID=EW2R75RUSK4D-110-2438</Url>
      <Description>EW2R75RUSK4D-110-2438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C741E6463948855755C41EBCF167" ma:contentTypeVersion="2" ma:contentTypeDescription="Create a new document." ma:contentTypeScope="" ma:versionID="25ae1498c140adf6384827e869e7b4a9">
  <xsd:schema xmlns:xsd="http://www.w3.org/2001/XMLSchema" xmlns:xs="http://www.w3.org/2001/XMLSchema" xmlns:p="http://schemas.microsoft.com/office/2006/metadata/properties" xmlns:ns2="4abde849-b242-4fc6-b654-783022474445" targetNamespace="http://schemas.microsoft.com/office/2006/metadata/properties" ma:root="true" ma:fieldsID="917cac24b9baac1f7a095dadf9aa5680" ns2:_="">
    <xsd:import namespace="4abde849-b242-4fc6-b654-78302247444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de849-b242-4fc6-b654-78302247444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90C84-6EB8-4E58-A953-8B54560D8429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abde849-b242-4fc6-b654-78302247444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0DED0F-D23E-46E9-871E-1C1DF71DEAC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579F63-0B0C-436F-9414-7460BC854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de849-b242-4fc6-b654-783022474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F23511-19A0-4CB9-9508-A2DDC004D8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Cover Page</vt:lpstr>
      <vt:lpstr>Table of Contents</vt:lpstr>
      <vt:lpstr>VP8000</vt:lpstr>
      <vt:lpstr>VP6000</vt:lpstr>
      <vt:lpstr>VP5000</vt:lpstr>
      <vt:lpstr>VP900</vt:lpstr>
      <vt:lpstr>VM7000</vt:lpstr>
      <vt:lpstr>VM6000</vt:lpstr>
      <vt:lpstr>VM5000</vt:lpstr>
      <vt:lpstr>Viking Accessories</vt:lpstr>
      <vt:lpstr>ATLAS 1200</vt:lpstr>
      <vt:lpstr>ATLAS 4500</vt:lpstr>
      <vt:lpstr>ATLAS</vt:lpstr>
      <vt:lpstr>Addtl Services</vt:lpstr>
      <vt:lpstr>Addtl Warranty Options</vt:lpstr>
      <vt:lpstr>Discounting</vt:lpstr>
      <vt:lpstr>'VM5000'!Print_Area</vt:lpstr>
      <vt:lpstr>'VM6000'!Print_Area</vt:lpstr>
      <vt:lpstr>'VM7000'!Print_Area</vt:lpstr>
      <vt:lpstr>'VP5000'!Print_Area</vt:lpstr>
      <vt:lpstr>'VP6000'!Print_Area</vt:lpstr>
      <vt:lpstr>'VP8000'!Print_Area</vt:lpstr>
    </vt:vector>
  </TitlesOfParts>
  <Company>EFJI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Karen Politte-Corn</dc:creator>
  <cp:lastModifiedBy>Kundid, David [DAS]</cp:lastModifiedBy>
  <cp:lastPrinted>2021-10-30T01:53:19Z</cp:lastPrinted>
  <dcterms:created xsi:type="dcterms:W3CDTF">2015-08-27T22:53:18Z</dcterms:created>
  <dcterms:modified xsi:type="dcterms:W3CDTF">2023-01-18T21:13:23Z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0x010100CA98C741E6463948855755C41EBCF167</vt:lpwstr>
  </property>
  <property fmtid="{D5CDD505-2E9C-101B-9397-08002B2CF9AE}" pid="3" name="_dlc_DocIdItemGuid">
    <vt:lpwstr>6dfbbc05-4ec2-4082-b552-4ea50e3db845</vt:lpwstr>
  </property>
</Properties>
</file>