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yanHatton\Desktop\NASPO ValuePoint\CCC Team Support\Portfolio Updates\Portfolios\Mailing Equipment\Pitney Bowes\"/>
    </mc:Choice>
  </mc:AlternateContent>
  <xr:revisionPtr revIDLastSave="0" documentId="8_{6993CB63-75B7-4ECA-A98A-5E8F7EAFD558}" xr6:coauthVersionLast="47" xr6:coauthVersionMax="47" xr10:uidLastSave="{00000000-0000-0000-0000-000000000000}"/>
  <bookViews>
    <workbookView xWindow="-90" yWindow="-90" windowWidth="19380" windowHeight="9765" tabRatio="816" firstSheet="31" activeTab="35" xr2:uid="{00000000-000D-0000-FFFF-FFFF00000000}"/>
  </bookViews>
  <sheets>
    <sheet name="Postage Meter Rental" sheetId="3" r:id="rId1"/>
    <sheet name="Mailing Systems, Ultra Low Vol" sheetId="1" r:id="rId2"/>
    <sheet name="Mailing Systems, Low Volume" sheetId="5" r:id="rId3"/>
    <sheet name="Mailing Systems, Medium Volume " sheetId="6" r:id="rId4"/>
    <sheet name="Mailing Systems, High Volume" sheetId="7" r:id="rId5"/>
    <sheet name="Mailing Systems, Production" sheetId="8" r:id="rId6"/>
    <sheet name="Integrated Postal Scales" sheetId="9" r:id="rId7"/>
    <sheet name="Letter Openers, Low Volume" sheetId="10" r:id="rId8"/>
    <sheet name="Letter Openers, High Volume " sheetId="11" r:id="rId9"/>
    <sheet name="Letter Folders, Low Volume" sheetId="12" r:id="rId10"/>
    <sheet name="Letter Folders, High Volume" sheetId="13" r:id="rId11"/>
    <sheet name="Inserters, Production" sheetId="15" r:id="rId12"/>
    <sheet name="Folder-Inserters, Low Volume" sheetId="14" r:id="rId13"/>
    <sheet name="Folder-Inserters, Medium Volume" sheetId="16" r:id="rId14"/>
    <sheet name="Folder-Inserters, High Volume" sheetId="17" r:id="rId15"/>
    <sheet name="Folder-Inserters, Production" sheetId="18" r:id="rId16"/>
    <sheet name="Envelope Mail Labeler, Low Volu" sheetId="19" r:id="rId17"/>
    <sheet name="Envelope Mail Labeler, Med Volu" sheetId="20" r:id="rId18"/>
    <sheet name="Envelope Mail Labeler, High Vol" sheetId="21" r:id="rId19"/>
    <sheet name="Envelope Mail Labeler, Producti" sheetId="22" r:id="rId20"/>
    <sheet name="Envelope Addressing System, Low" sheetId="23" r:id="rId21"/>
    <sheet name="Envelope Addressing System, Med" sheetId="25" r:id="rId22"/>
    <sheet name="Envelope Addressing System, Hi" sheetId="26" r:id="rId23"/>
    <sheet name="Envelope Addressing System, Pro" sheetId="27" r:id="rId24"/>
    <sheet name="Tabbers, Low Volume" sheetId="28" r:id="rId25"/>
    <sheet name="Tabbers, Medium Volume" sheetId="29" r:id="rId26"/>
    <sheet name="Tabbers, High Volume" sheetId="30" r:id="rId27"/>
    <sheet name="Tabbers, Production" sheetId="31" r:id="rId28"/>
    <sheet name="Check Imprinting-Endorsing" sheetId="32" r:id="rId29"/>
    <sheet name="Pressure Sealing, Production" sheetId="33" r:id="rId30"/>
    <sheet name="Bursting Equipment, Production" sheetId="34" r:id="rId31"/>
    <sheet name="Pre-sorting Equipment, Producti" sheetId="35" r:id="rId32"/>
    <sheet name="Extractors" sheetId="36" r:id="rId33"/>
    <sheet name="Mailing Furniture (general)" sheetId="37" r:id="rId34"/>
    <sheet name="Software, License and Subscript" sheetId="38" r:id="rId35"/>
    <sheet name="Additional Services" sheetId="24" r:id="rId3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37" l="1"/>
  <c r="C43" i="36"/>
  <c r="E43" i="36" s="1"/>
  <c r="E41" i="36"/>
  <c r="C41" i="36"/>
  <c r="E39" i="36"/>
  <c r="C39" i="36"/>
  <c r="C47" i="35"/>
  <c r="E47" i="35" s="1"/>
  <c r="E45" i="35"/>
  <c r="C45" i="35"/>
  <c r="E43" i="35"/>
  <c r="C49" i="35" s="1"/>
  <c r="C43" i="35"/>
  <c r="C43" i="34"/>
  <c r="E43" i="34" s="1"/>
  <c r="E41" i="34"/>
  <c r="C41" i="34"/>
  <c r="E39" i="34"/>
  <c r="C45" i="34" s="1"/>
  <c r="C39" i="34"/>
  <c r="C41" i="33"/>
  <c r="E41" i="33" s="1"/>
  <c r="E39" i="33"/>
  <c r="C39" i="33"/>
  <c r="E37" i="33"/>
  <c r="C37" i="33"/>
  <c r="E43" i="32"/>
  <c r="C43" i="32"/>
  <c r="E41" i="32"/>
  <c r="C41" i="32"/>
  <c r="E39" i="32"/>
  <c r="C45" i="32" s="1"/>
  <c r="C39" i="32"/>
  <c r="C41" i="31"/>
  <c r="E41" i="31" s="1"/>
  <c r="E39" i="31"/>
  <c r="C39" i="31"/>
  <c r="E37" i="31"/>
  <c r="C37" i="31"/>
  <c r="C43" i="30"/>
  <c r="E43" i="30" s="1"/>
  <c r="E41" i="30"/>
  <c r="C41" i="30"/>
  <c r="E39" i="30"/>
  <c r="C39" i="30"/>
  <c r="E41" i="29"/>
  <c r="C41" i="29"/>
  <c r="E39" i="29"/>
  <c r="C39" i="29"/>
  <c r="E37" i="29"/>
  <c r="C43" i="29" s="1"/>
  <c r="C37" i="29"/>
  <c r="C45" i="30" l="1"/>
  <c r="C45" i="36"/>
  <c r="C43" i="33"/>
  <c r="C43" i="31"/>
  <c r="C41" i="28"/>
  <c r="E41" i="28" s="1"/>
  <c r="E39" i="28"/>
  <c r="C39" i="28"/>
  <c r="E37" i="28"/>
  <c r="C43" i="28" s="1"/>
  <c r="C37" i="28"/>
  <c r="C41" i="27"/>
  <c r="E41" i="27" s="1"/>
  <c r="E39" i="27"/>
  <c r="C39" i="27"/>
  <c r="E37" i="27"/>
  <c r="C43" i="27" s="1"/>
  <c r="C37" i="27"/>
  <c r="C41" i="26"/>
  <c r="E41" i="26" s="1"/>
  <c r="E39" i="26"/>
  <c r="C39" i="26"/>
  <c r="E37" i="26"/>
  <c r="C37" i="26"/>
  <c r="C41" i="25"/>
  <c r="E41" i="25" s="1"/>
  <c r="E39" i="25"/>
  <c r="C39" i="25"/>
  <c r="E37" i="25"/>
  <c r="C37" i="25"/>
  <c r="C43" i="26" l="1"/>
  <c r="C43" i="25"/>
  <c r="C43" i="23"/>
  <c r="E43" i="23" s="1"/>
  <c r="E41" i="23"/>
  <c r="C41" i="23"/>
  <c r="E39" i="23"/>
  <c r="C39" i="23"/>
  <c r="C45" i="22"/>
  <c r="E45" i="22" s="1"/>
  <c r="C47" i="22" s="1"/>
  <c r="E43" i="22"/>
  <c r="C43" i="22"/>
  <c r="E41" i="22"/>
  <c r="C41" i="22"/>
  <c r="C45" i="21"/>
  <c r="E45" i="21" s="1"/>
  <c r="E43" i="21"/>
  <c r="C43" i="21"/>
  <c r="E41" i="21"/>
  <c r="C47" i="21" s="1"/>
  <c r="C41" i="21"/>
  <c r="C43" i="20"/>
  <c r="E43" i="20" s="1"/>
  <c r="E41" i="20"/>
  <c r="C41" i="20"/>
  <c r="E39" i="20"/>
  <c r="C45" i="20" s="1"/>
  <c r="C39" i="20"/>
  <c r="C41" i="19"/>
  <c r="E41" i="19" s="1"/>
  <c r="E39" i="19"/>
  <c r="C39" i="19"/>
  <c r="E37" i="19"/>
  <c r="C37" i="19"/>
  <c r="C45" i="18"/>
  <c r="E45" i="18" s="1"/>
  <c r="E43" i="18"/>
  <c r="C43" i="18"/>
  <c r="E41" i="18"/>
  <c r="C41" i="18"/>
  <c r="C41" i="17"/>
  <c r="E41" i="17" s="1"/>
  <c r="E39" i="17"/>
  <c r="C39" i="17"/>
  <c r="E37" i="17"/>
  <c r="C37" i="17"/>
  <c r="C43" i="16"/>
  <c r="E43" i="16" s="1"/>
  <c r="E41" i="16"/>
  <c r="C41" i="16"/>
  <c r="E39" i="16"/>
  <c r="C39" i="16"/>
  <c r="C47" i="14"/>
  <c r="E47" i="14" s="1"/>
  <c r="E45" i="14"/>
  <c r="C45" i="14"/>
  <c r="E43" i="14"/>
  <c r="C43" i="14"/>
  <c r="C41" i="15"/>
  <c r="E41" i="15" s="1"/>
  <c r="E39" i="15"/>
  <c r="C39" i="15"/>
  <c r="E37" i="15"/>
  <c r="C37" i="15"/>
  <c r="C39" i="13"/>
  <c r="E39" i="13" s="1"/>
  <c r="E37" i="13"/>
  <c r="C37" i="13"/>
  <c r="E35" i="13"/>
  <c r="C35" i="13"/>
  <c r="C39" i="12"/>
  <c r="E39" i="12" s="1"/>
  <c r="E37" i="12"/>
  <c r="C37" i="12"/>
  <c r="E35" i="12"/>
  <c r="C35" i="12"/>
  <c r="C43" i="11"/>
  <c r="E43" i="11" s="1"/>
  <c r="E41" i="11"/>
  <c r="C41" i="11"/>
  <c r="E39" i="11"/>
  <c r="C39" i="11"/>
  <c r="C43" i="15" l="1"/>
  <c r="C43" i="17"/>
  <c r="C45" i="16"/>
  <c r="C41" i="13"/>
  <c r="C45" i="11"/>
  <c r="C45" i="23"/>
  <c r="C43" i="19"/>
  <c r="C47" i="18"/>
  <c r="C49" i="14"/>
  <c r="C41" i="12"/>
  <c r="C41" i="10"/>
  <c r="E41" i="10" s="1"/>
  <c r="E39" i="10"/>
  <c r="C39" i="10"/>
  <c r="E37" i="10"/>
  <c r="C37" i="10"/>
  <c r="C51" i="9"/>
  <c r="E51" i="9" s="1"/>
  <c r="E49" i="9"/>
  <c r="C49" i="9"/>
  <c r="E47" i="9"/>
  <c r="C47" i="9"/>
  <c r="C41" i="9"/>
  <c r="E41" i="9" s="1"/>
  <c r="E39" i="9"/>
  <c r="C39" i="9"/>
  <c r="E37" i="9"/>
  <c r="C37" i="9"/>
  <c r="C45" i="8"/>
  <c r="E45" i="8" s="1"/>
  <c r="E43" i="8"/>
  <c r="C43" i="8"/>
  <c r="E41" i="8"/>
  <c r="C41" i="8"/>
  <c r="C45" i="7"/>
  <c r="E45" i="7" s="1"/>
  <c r="E43" i="7"/>
  <c r="C43" i="7"/>
  <c r="E41" i="7"/>
  <c r="C41" i="7"/>
  <c r="C45" i="6"/>
  <c r="E45" i="6" s="1"/>
  <c r="E43" i="6"/>
  <c r="C43" i="6"/>
  <c r="E41" i="6"/>
  <c r="C41" i="6"/>
  <c r="C41" i="5"/>
  <c r="E41" i="5" s="1"/>
  <c r="E39" i="5"/>
  <c r="C39" i="5"/>
  <c r="E37" i="5"/>
  <c r="C37" i="5"/>
  <c r="C27" i="3"/>
  <c r="C53" i="9" l="1"/>
  <c r="C47" i="8"/>
  <c r="C47" i="7"/>
  <c r="C47" i="6"/>
  <c r="C43" i="10"/>
  <c r="C43" i="5"/>
  <c r="E39" i="1"/>
  <c r="E37" i="1"/>
  <c r="C39" i="1"/>
  <c r="C37" i="1"/>
  <c r="C41" i="1" l="1"/>
  <c r="E41" i="1" l="1"/>
  <c r="C43" i="1" s="1"/>
</calcChain>
</file>

<file path=xl/sharedStrings.xml><?xml version="1.0" encoding="utf-8"?>
<sst xmlns="http://schemas.openxmlformats.org/spreadsheetml/2006/main" count="1689" uniqueCount="240">
  <si>
    <r>
      <rPr>
        <b/>
        <sz val="12"/>
        <rFont val="Calibri"/>
        <family val="2"/>
        <scheme val="minor"/>
      </rPr>
      <t>VIEWING NOTE:</t>
    </r>
    <r>
      <rPr>
        <sz val="12"/>
        <rFont val="Calibri"/>
        <family val="2"/>
        <scheme val="minor"/>
      </rPr>
      <t xml:space="preserve"> Due to the width and height of the worksheets in this document and the available screen space of your monitor, you may need to scroll either across or up-and-down, or both, to view all available columns and rows. </t>
    </r>
  </si>
  <si>
    <t>The State of Arizona State Procurement Office in conjunction with NASPO ValuePoint</t>
  </si>
  <si>
    <t>Arizona Solicitation Number BPM003137/NASPO ValuePoint Master Agreement for Mailing Equipment, Supplies and Maintenance</t>
  </si>
  <si>
    <t xml:space="preserve"> </t>
  </si>
  <si>
    <t>Manufacturer</t>
  </si>
  <si>
    <t>Model or Part #</t>
  </si>
  <si>
    <t>Price per UOM</t>
  </si>
  <si>
    <t>UOM</t>
  </si>
  <si>
    <t>EACH</t>
  </si>
  <si>
    <t>Mailing Systems, Ultra Low Volume  (Reference Part 3.19)</t>
  </si>
  <si>
    <t>4 HOURS</t>
  </si>
  <si>
    <t>2 HOURS</t>
  </si>
  <si>
    <t xml:space="preserve">Maintenance  </t>
  </si>
  <si>
    <t>Offerors Response</t>
  </si>
  <si>
    <t xml:space="preserve">Mailing Systems, Ultra Low Volume (Reference Part 3.19) </t>
  </si>
  <si>
    <t>Pricing Scenario</t>
  </si>
  <si>
    <r>
      <t>All scenario pricing shall correlate to the Category pricing section above. Please note that pricing must be provided for all items in the scenario.</t>
    </r>
    <r>
      <rPr>
        <b/>
        <sz val="12"/>
        <color rgb="FFFFFF00"/>
        <rFont val="Calibri"/>
        <family val="2"/>
        <scheme val="minor"/>
      </rPr>
      <t xml:space="preserve"> </t>
    </r>
    <r>
      <rPr>
        <b/>
        <sz val="12"/>
        <rFont val="Calibri"/>
        <family val="2"/>
        <scheme val="minor"/>
      </rPr>
      <t>If the price of an item in the scenario is included in the pricing of another item, in the same scenario, you must indicate this in the field provided for the pricing of the item you are not providing a separate price. Please only provide pricing for the requested items. No additional points will be given if the product you provide pricing for exceeds the requested specifications.</t>
    </r>
  </si>
  <si>
    <t>1 Replacement manufacturer's approved ink cartridge</t>
  </si>
  <si>
    <t>Percentage (%) Discount from MSRP off full service maintenance contracts</t>
  </si>
  <si>
    <t xml:space="preserve">Percentage (%) Discount from MSRP off Associated Mailing Furniture </t>
  </si>
  <si>
    <t>Percentage (%) Discount from MSRP off Supplies and Consumables (does not include paper)</t>
  </si>
  <si>
    <t>Percentage (%) Discount from MSRP off Associated Accessories</t>
  </si>
  <si>
    <t>Hourly rate for Time and Materials - regular business hours</t>
  </si>
  <si>
    <t>Hourly rate for Time and Materials - outside business hours, weekends, and holidays</t>
  </si>
  <si>
    <t>Percentage (%) discount off Parts for Time and Materials maintenance</t>
  </si>
  <si>
    <t>Percent (%) Discount from MSRP off Base Category Equipment</t>
  </si>
  <si>
    <r>
      <t xml:space="preserve">All products offered for this category of equipment shall meet or exceed the listed specifications with this Solicitation Scope of Work.
</t>
    </r>
    <r>
      <rPr>
        <b/>
        <sz val="12"/>
        <rFont val="Calibri"/>
        <family val="2"/>
        <scheme val="minor"/>
      </rPr>
      <t>NO VOLUME OR TERM DISCOUNTS INCLUDED</t>
    </r>
  </si>
  <si>
    <t>If end user is utilizing Time and Materials Maintenance</t>
  </si>
  <si>
    <r>
      <rPr>
        <b/>
        <sz val="11"/>
        <color theme="1"/>
        <rFont val="Calibri"/>
        <family val="2"/>
        <scheme val="minor"/>
      </rPr>
      <t>Base Category Equipment</t>
    </r>
    <r>
      <rPr>
        <sz val="11"/>
        <color theme="1"/>
        <rFont val="Calibri"/>
        <family val="2"/>
        <scheme val="minor"/>
      </rPr>
      <t>, must include Digital or IBI (Information Based Indicia) Operation to conform with all USPS® requirements, manual feed, ability to meter and date envelopes, handle mail envelopes from 3½” x 5” to 12” x 15”, interface with postage scales, include locking key or security feature, ability to imprint postage from $0.01 to $99.99, have replaceable ink cartridges, and have a wet or dry tape system for oversize packages</t>
    </r>
  </si>
  <si>
    <t xml:space="preserve"> YEAR</t>
  </si>
  <si>
    <t>12 Month Annual Maintenance/Service Contract</t>
  </si>
  <si>
    <t>Required</t>
  </si>
  <si>
    <t>Optional</t>
  </si>
  <si>
    <t>Instructions</t>
  </si>
  <si>
    <t>You MUST complete both the Category Pricing and correlating Pricing Scenario for all items you wish to be considered for award.</t>
  </si>
  <si>
    <t>Category Pricing</t>
  </si>
  <si>
    <t>$50 of Parts for Time and Materials maintenance with applied Percentage (%) discount indicated above</t>
  </si>
  <si>
    <t>Labor - 4 Regular Business Hours (Monday through Friday, 8am to 5pm) at rate indicated above</t>
  </si>
  <si>
    <t>Labor - 2 Outside Regular Business Hours (Monday through Friday,Before 8am, After 5pm, Weekends and Holidays) at rate indicated above</t>
  </si>
  <si>
    <t>Parts Total After Discount</t>
  </si>
  <si>
    <t>Total Scenario Pricing</t>
  </si>
  <si>
    <t xml:space="preserve">Postage Meter Rental (Reference Part 3.19) </t>
  </si>
  <si>
    <t>Maintenance  Included in Rental Price</t>
  </si>
  <si>
    <t>Required Rental Rates</t>
  </si>
  <si>
    <t>36 Months</t>
  </si>
  <si>
    <t>Monthly</t>
  </si>
  <si>
    <t>Postage Meter Rental  (Reference Part 3.19)</t>
  </si>
  <si>
    <t>Monthly Pricing for 12 monthly Agreement</t>
  </si>
  <si>
    <t xml:space="preserve">Mailing Systems, Low Volume (Reference Part 3.19) </t>
  </si>
  <si>
    <t>1 Postage scale, up to 50 lbs</t>
  </si>
  <si>
    <r>
      <rPr>
        <b/>
        <sz val="11"/>
        <color theme="1"/>
        <rFont val="Calibri"/>
        <family val="2"/>
        <scheme val="minor"/>
      </rPr>
      <t>Base Category Equipment</t>
    </r>
    <r>
      <rPr>
        <sz val="11"/>
        <color theme="1"/>
        <rFont val="Calibri"/>
        <family val="2"/>
        <scheme val="minor"/>
      </rPr>
      <t>, Digital postage meter must have display that provides date, piece-count, postage used, and postage unused, must be refillable by phone and/or electronically that may be placed on a master account or paid by a purchase card, must imprint postage from $0.01 to $99.99, no administrative fees for postage meter refills, rental renewal available annually, no automatic renewals shall be allowed on this contract, and no penalties for early rental termination.</t>
    </r>
  </si>
  <si>
    <t xml:space="preserve">Mailing Systems, Medium Volume (Reference Part 3.19) </t>
  </si>
  <si>
    <t>Mailing Systems, Low Volume  (Reference Part 3.19)</t>
  </si>
  <si>
    <r>
      <rPr>
        <b/>
        <sz val="11"/>
        <color theme="1"/>
        <rFont val="Calibri"/>
        <family val="2"/>
        <scheme val="minor"/>
      </rPr>
      <t>Base Category Equipment</t>
    </r>
    <r>
      <rPr>
        <sz val="11"/>
        <color theme="1"/>
        <rFont val="Calibri"/>
        <family val="2"/>
        <scheme val="minor"/>
      </rPr>
      <t>, must include Digital or IBI (Information Based Indicia Operation to conform with all USPS® requirements, minimum feed speed of 30 pieces/minute, must meter, date, and seal envelopes, handles standard mail envelopes from 3½” x 5” to 12” x 15”, interfaces with postage scales, must include locking key or security feature, must imprint postage from $0.01 to $99.99, must have replaceable ink cartridge, and must have wet or dry tape system for oversize packages</t>
    </r>
  </si>
  <si>
    <t>Mailing Systems, Medium Volume  (Reference Part 3.19)</t>
  </si>
  <si>
    <r>
      <rPr>
        <b/>
        <sz val="11"/>
        <color theme="1"/>
        <rFont val="Calibri"/>
        <family val="2"/>
        <scheme val="minor"/>
      </rPr>
      <t>Base Category Equipment</t>
    </r>
    <r>
      <rPr>
        <sz val="11"/>
        <color theme="1"/>
        <rFont val="Calibri"/>
        <family val="2"/>
        <scheme val="minor"/>
      </rPr>
      <t>, must include Digital or IBI (Information Based Indicia) Operation to conform with all USPS® requirements, minimum feed speed of 45 pieces/minute, must meter, date, and seal envelopes, handles letter mail and large envelopes up to 3/8” thick and 7-1/2” wide, interfaces with postage scales up to 100 lbs., includes tape dispenser for parcel, must imprint postage from $0.01 to $99.99, must include locking key or security feature, must have replaceable ink cartridge, to include water reservoir with water level indicator, and must have sealed and non-sealed modes</t>
    </r>
  </si>
  <si>
    <t>1 Postal scale, up to 100 lbs</t>
  </si>
  <si>
    <t>1 Bar code scanner</t>
  </si>
  <si>
    <t>1 Extended stacker option</t>
  </si>
  <si>
    <t xml:space="preserve">Mailing Systems, High Volume (Reference Part 3.19) </t>
  </si>
  <si>
    <t>Mailing Systems, High Volume  (Reference Part 3.19)</t>
  </si>
  <si>
    <t xml:space="preserve">Mailing Systems, Production (Reference Part 3.19) </t>
  </si>
  <si>
    <t>Mailing Systems, Production  (Reference Part 3.19)</t>
  </si>
  <si>
    <r>
      <rPr>
        <b/>
        <sz val="11"/>
        <color theme="1"/>
        <rFont val="Calibri"/>
        <family val="2"/>
        <scheme val="minor"/>
      </rPr>
      <t>Base Category Equipment</t>
    </r>
    <r>
      <rPr>
        <sz val="11"/>
        <color theme="1"/>
        <rFont val="Calibri"/>
        <family val="2"/>
        <scheme val="minor"/>
      </rPr>
      <t xml:space="preserve">, must include Digital or IBI (Information Based Indicia) Operation to conform with all USPS® requirements, minimum feed speed of 200 pieces/minute, must meter, date, and seal envelopes, handles letter mail and large envelopes from 3”x 5” to 13” x 13”, interfaces with postage scales up to 100lbs, includes Tape Dispenser for parcel, must imprint postage from $0.01 to $99.99, must include locking key or security feature, must have replaceable ink cartridge, to include water reservoir with water level indicator, and must have sealed and non-sealed modes
</t>
    </r>
  </si>
  <si>
    <r>
      <rPr>
        <b/>
        <sz val="11"/>
        <color theme="1"/>
        <rFont val="Calibri"/>
        <family val="2"/>
        <scheme val="minor"/>
      </rPr>
      <t>Base Category Equipment</t>
    </r>
    <r>
      <rPr>
        <sz val="11"/>
        <color theme="1"/>
        <rFont val="Calibri"/>
        <family val="2"/>
        <scheme val="minor"/>
      </rPr>
      <t xml:space="preserve">, must include Digital or IBI (Information Based Indicia) Operation to conform with all USPS® requirements, minimum feed speed of 300+ pieces/minute, must meter, date, and seal envelopes, handles letter mail and large envelopes from 3”x 5” to 13” x 13”, interfaces with postage scales up to 100 lbs, includes Tape Dispenser for parcel, must imprint postage from $0.01 to $99.99, must include locking key or security feature, must have replaceable ink cartridge, to include water reservoir with water level indicator, and must have sealed and non-sealed modes
</t>
    </r>
  </si>
  <si>
    <t xml:space="preserve">Integrated Postal Scales (Reference Part 3.19) </t>
  </si>
  <si>
    <t>Integrated Postal Scales  (Reference Part 3.19)</t>
  </si>
  <si>
    <r>
      <rPr>
        <b/>
        <sz val="11"/>
        <color theme="1"/>
        <rFont val="Calibri"/>
        <family val="2"/>
        <scheme val="minor"/>
      </rPr>
      <t>Base Category Equipment</t>
    </r>
    <r>
      <rPr>
        <sz val="11"/>
        <color theme="1"/>
        <rFont val="Calibri"/>
        <family val="2"/>
        <scheme val="minor"/>
      </rPr>
      <t xml:space="preserve">, must be capable of interfacing with postage meter, includes variety of rates including: Standard, First Class, Priority Mail, Certified Mail, Return Receipt Registered, C.O.D., Insured, Registered, Bulk Rates, etc, includes keyboard graphics, operator prompts and menu selections, special carrier rates, capable of weighing to a 32nd of an oz., displaying in increments of 0.5 oz, must electronically set postage meter by the touch of one button, and must include postal rate changes at no additional cost throughout the lease or maintenance contract
</t>
    </r>
  </si>
  <si>
    <r>
      <rPr>
        <b/>
        <sz val="11"/>
        <color theme="1"/>
        <rFont val="Calibri"/>
        <family val="2"/>
        <scheme val="minor"/>
      </rPr>
      <t>1 - 50 lbs and under scale</t>
    </r>
    <r>
      <rPr>
        <sz val="11"/>
        <color theme="1"/>
        <rFont val="Calibri"/>
        <family val="2"/>
        <scheme val="minor"/>
      </rPr>
      <t xml:space="preserve">, Weigh and calculate postage up to 50 lbs, interfaces with Postage Meter, provides a variety of rates including: Standard, First Class, Priority Mail, Certified Mail, Return Receipt Registered, C.O.D., Insured, Registered, Bulk Rates, etc., keyboard graphics, operator prompts and menu selections, menu prompted, includes special carrier rates, and sets postage meter with one touch button
</t>
    </r>
  </si>
  <si>
    <r>
      <rPr>
        <b/>
        <sz val="11"/>
        <color theme="1"/>
        <rFont val="Calibri"/>
        <family val="2"/>
        <scheme val="minor"/>
      </rPr>
      <t>10 - 100 lbs scale</t>
    </r>
    <r>
      <rPr>
        <sz val="11"/>
        <color theme="1"/>
        <rFont val="Calibri"/>
        <family val="2"/>
        <scheme val="minor"/>
      </rPr>
      <t xml:space="preserve">, Weigh and calculate postage up to 10 lbs - 100 lbs, interfaces with Postage Meter, provides a variety of rates including: Standard, First Class, Priority Mail, Certified Mail, Return Receipt Registered, C.O.D., Insured, Registered, Bulk Rates, etc., keyboard graphics, operator prompts and menu selections, menu prompted, includes special carrier rates, and sets postage meter with one touch button
</t>
    </r>
  </si>
  <si>
    <t xml:space="preserve">Letter Openers, Low Volume (Reference Part 3.19) </t>
  </si>
  <si>
    <t>Letter Openers, Low Volume  (Reference Part 3.19)</t>
  </si>
  <si>
    <r>
      <rPr>
        <b/>
        <sz val="11"/>
        <color theme="1"/>
        <rFont val="Calibri"/>
        <family val="2"/>
        <scheme val="minor"/>
      </rPr>
      <t>Base Category Equipment</t>
    </r>
    <r>
      <rPr>
        <sz val="11"/>
        <color theme="1"/>
        <rFont val="Calibri"/>
        <family val="2"/>
        <scheme val="minor"/>
      </rPr>
      <t xml:space="preserve">, Includes feeder and stacker, variable trim control, processing speed up to 10,000 pieces per hour minimum, self-sharpening trim blade adjusts to allow for narrow or wide cut, and includes tray that collects 80 #10 opened envelopes and trimmings
</t>
    </r>
  </si>
  <si>
    <t>1 Catcher Tray, up to 80 #10 envelopes</t>
  </si>
  <si>
    <t xml:space="preserve">Letter Openers, High Volume (Reference Part 3.19) </t>
  </si>
  <si>
    <t>Letter Openers, High Volume  (Reference Part 3.19)</t>
  </si>
  <si>
    <r>
      <rPr>
        <b/>
        <sz val="11"/>
        <color theme="1"/>
        <rFont val="Calibri"/>
        <family val="2"/>
        <scheme val="minor"/>
      </rPr>
      <t>Base Category Equipment</t>
    </r>
    <r>
      <rPr>
        <sz val="11"/>
        <color theme="1"/>
        <rFont val="Calibri"/>
        <family val="2"/>
        <scheme val="minor"/>
      </rPr>
      <t xml:space="preserve">, Includes feeder and stacker, variable trim control, processing speed up to 20,000 pieces per hour minimum, self-sharpening trim blade adjusts to allow for narrow or wide cut, and includes tray that collects 150 opened envelopes and trimmings
</t>
    </r>
  </si>
  <si>
    <t>1 Feeder with the capacity of 150 envelopes</t>
  </si>
  <si>
    <t xml:space="preserve">Letter Folders, Low Volume (Reference Part 3.19) </t>
  </si>
  <si>
    <t>Letter Folders, Low Volume  (Reference Part 3.19)</t>
  </si>
  <si>
    <t>Letter Folders, High Volume  (Reference Part 3.19)</t>
  </si>
  <si>
    <t xml:space="preserve">Letter Folders, High Volume (Reference Part 3.19) </t>
  </si>
  <si>
    <r>
      <rPr>
        <b/>
        <sz val="11"/>
        <color theme="1"/>
        <rFont val="Calibri"/>
        <family val="2"/>
        <scheme val="minor"/>
      </rPr>
      <t>Base Category Equipment</t>
    </r>
    <r>
      <rPr>
        <sz val="11"/>
        <color theme="1"/>
        <rFont val="Calibri"/>
        <family val="2"/>
        <scheme val="minor"/>
      </rPr>
      <t xml:space="preserve">, Must be automatic, fold more than 20,000 sheets per hour minimum, complete standard or custom folds, handle, at a minimum, paper from 3-1/8” x 4” x 12” x 18”, and be able to process multiple folds
</t>
    </r>
  </si>
  <si>
    <r>
      <rPr>
        <b/>
        <sz val="11"/>
        <color theme="1"/>
        <rFont val="Calibri"/>
        <family val="2"/>
        <scheme val="minor"/>
      </rPr>
      <t>Base Category Equipment</t>
    </r>
    <r>
      <rPr>
        <sz val="11"/>
        <color theme="1"/>
        <rFont val="Calibri"/>
        <family val="2"/>
        <scheme val="minor"/>
      </rPr>
      <t xml:space="preserve">, Must be automatic, fold up to 10,000 sheets per hour minimum, complete standard or custom folds, and handle, at a minimum, paper from 3-1/8” x 4” x 9-1/2” x 14”
</t>
    </r>
  </si>
  <si>
    <t xml:space="preserve">Inserters, Production (Reference Part 3.19) </t>
  </si>
  <si>
    <t>Inserters, Production  (Reference Part 3.19)</t>
  </si>
  <si>
    <r>
      <rPr>
        <b/>
        <sz val="11"/>
        <color theme="1"/>
        <rFont val="Calibri"/>
        <family val="2"/>
        <scheme val="minor"/>
      </rPr>
      <t>Base Category Equipment</t>
    </r>
    <r>
      <rPr>
        <sz val="11"/>
        <color theme="1"/>
        <rFont val="Calibri"/>
        <family val="2"/>
        <scheme val="minor"/>
      </rPr>
      <t xml:space="preserve">, Processes up to 5,500 sheets per hour minimum, feeds, collates, folds, and, inserts material into envelopes, and jobs can be pre-programmed
</t>
    </r>
  </si>
  <si>
    <t>1 Horizontal belt stacker</t>
  </si>
  <si>
    <t xml:space="preserve">Folder-Inserters, Low Volume (Reference Part 3.19) </t>
  </si>
  <si>
    <t>Folder-Inserters, Low Volume  (Reference Part 3.19)</t>
  </si>
  <si>
    <r>
      <rPr>
        <b/>
        <sz val="11"/>
        <color theme="1"/>
        <rFont val="Calibri"/>
        <family val="2"/>
        <scheme val="minor"/>
      </rPr>
      <t>Base Category Equipment</t>
    </r>
    <r>
      <rPr>
        <sz val="11"/>
        <color theme="1"/>
        <rFont val="Calibri"/>
        <family val="2"/>
        <scheme val="minor"/>
      </rPr>
      <t xml:space="preserve">, Automatic, completes standard or custom folds, handles paper from 3-1/8” x 4” x 9-1/2” x 14”, processes up to 1,500 sheets per hour minimum, feeds, collates, folds, and, inserts material into envelopes, and jobs can be pre-programmed
</t>
    </r>
  </si>
  <si>
    <t>1 Folder</t>
  </si>
  <si>
    <t>1 Sheet feeder</t>
  </si>
  <si>
    <t>1 Insert feeder 3.2" x 5" to 6" x 9" with ability to load while machine is running</t>
  </si>
  <si>
    <t>1 Stacker</t>
  </si>
  <si>
    <t xml:space="preserve">Folder-Inserters, Medium Volume (Reference Part 3.19) </t>
  </si>
  <si>
    <t>Folder-Inserters, Medium Volume  (Reference Part 3.19)</t>
  </si>
  <si>
    <r>
      <rPr>
        <b/>
        <sz val="11"/>
        <color theme="1"/>
        <rFont val="Calibri"/>
        <family val="2"/>
        <scheme val="minor"/>
      </rPr>
      <t>Base Category Equipment</t>
    </r>
    <r>
      <rPr>
        <sz val="11"/>
        <color theme="1"/>
        <rFont val="Calibri"/>
        <family val="2"/>
        <scheme val="minor"/>
      </rPr>
      <t xml:space="preserve">, Automatic, completes standard or custom folds, handles paper from 3-1/8” x 4” x 9-1/2” x 14”, processes up to 1,501 - 4,999 sheets per hour minimum, feeds, collates, folds, and, inserts material into envelopes, and jobs can be pre-programmed
</t>
    </r>
  </si>
  <si>
    <t>1 Extended letter stacker</t>
  </si>
  <si>
    <t xml:space="preserve">Folder-Inserters, High Volume (Reference Part 3.19) </t>
  </si>
  <si>
    <t>Folder-Inserters, High Volume  (Reference Part 3.19)</t>
  </si>
  <si>
    <r>
      <rPr>
        <b/>
        <sz val="11"/>
        <color theme="1"/>
        <rFont val="Calibri"/>
        <family val="2"/>
        <scheme val="minor"/>
      </rPr>
      <t>Base Category Equipment</t>
    </r>
    <r>
      <rPr>
        <sz val="11"/>
        <color theme="1"/>
        <rFont val="Calibri"/>
        <family val="2"/>
        <scheme val="minor"/>
      </rPr>
      <t xml:space="preserve">, Automatic, completes standard or custom folds, handles paper from 3-1/8” x 4” x 9-1/2” x 14”, processes up to 5,000 - 9,999 sheets per hour minimum, feeds, collates, folds, and, inserts material into envelopes, and jobs can be pre-programmed
</t>
    </r>
  </si>
  <si>
    <t>1 High capacity sheet feeder</t>
  </si>
  <si>
    <t xml:space="preserve">Folder-Inserters, Production (Reference Part 3.19) </t>
  </si>
  <si>
    <t>Folder-Inserters, Production  (Reference Part 3.19)</t>
  </si>
  <si>
    <r>
      <rPr>
        <b/>
        <sz val="11"/>
        <color theme="1"/>
        <rFont val="Calibri"/>
        <family val="2"/>
        <scheme val="minor"/>
      </rPr>
      <t>Base Category Equipment</t>
    </r>
    <r>
      <rPr>
        <sz val="11"/>
        <color theme="1"/>
        <rFont val="Calibri"/>
        <family val="2"/>
        <scheme val="minor"/>
      </rPr>
      <t xml:space="preserve">, Automatic, completes standard or custom folds, handles paper from 3-1/8” x 4” x 9-1/2” x 14”, processes over 10,000 sheets per hour minimum, feeds, collates, folds, and, inserts material into envelopes, and jobs can be pre-programmed
</t>
    </r>
  </si>
  <si>
    <t>1 High Capacity Sheet Feeder</t>
  </si>
  <si>
    <t>Envelope Mail Labeler, Low Volume  (Reference Part 3.19)</t>
  </si>
  <si>
    <t xml:space="preserve">Envelope Mail Labeler, Low Volume (Reference Part 3.19) </t>
  </si>
  <si>
    <r>
      <rPr>
        <b/>
        <sz val="11"/>
        <color theme="1"/>
        <rFont val="Calibri"/>
        <family val="2"/>
        <scheme val="minor"/>
      </rPr>
      <t>Base Category Equipment</t>
    </r>
    <r>
      <rPr>
        <sz val="11"/>
        <color theme="1"/>
        <rFont val="Calibri"/>
        <family val="2"/>
        <scheme val="minor"/>
      </rPr>
      <t xml:space="preserve">, Label speed: up to 5,000 # 10 envelopes per hour, applies permanent (peel off) labels ranging in size from 1” to 4” high and maximum backing strip of 6”, adjustable label positioning from side-to-side and top-to-bottom of document, motor driven take-up reel for label backing and control for adjusting for different types of labels and backing, and includes digital counter
</t>
    </r>
  </si>
  <si>
    <t>1 Catcher Tray</t>
  </si>
  <si>
    <t>1 Catcher tray</t>
  </si>
  <si>
    <t xml:space="preserve">Envelope Mail Labeler, Medium Volume (Reference Part 3.19) </t>
  </si>
  <si>
    <t>Envelope Mail Labeler, Medium Volume  (Reference Part 3.19)</t>
  </si>
  <si>
    <r>
      <rPr>
        <b/>
        <sz val="11"/>
        <color theme="1"/>
        <rFont val="Calibri"/>
        <family val="2"/>
        <scheme val="minor"/>
      </rPr>
      <t>Base Category Equipment</t>
    </r>
    <r>
      <rPr>
        <sz val="11"/>
        <color theme="1"/>
        <rFont val="Calibri"/>
        <family val="2"/>
        <scheme val="minor"/>
      </rPr>
      <t xml:space="preserve">, Label speed: up to 10,000 # 10 envelopes per hour, applies permanent (peel off) labels ranging in size from 1” to 4” high and maximum backing strip of 6”, adjustable label positioning from side-to-side and top-to-bottom of document, motor driven take-up reel for label backing and control for adjusting for different types of labels and backing, and includes digital counter
</t>
    </r>
  </si>
  <si>
    <t>1 Label roll kit</t>
  </si>
  <si>
    <t xml:space="preserve">Envelope Mail Labeler, High Volume (Reference Part 3.19) </t>
  </si>
  <si>
    <t>Envelope Mail Labeler, High Volume  (Reference Part 3.19)</t>
  </si>
  <si>
    <r>
      <rPr>
        <b/>
        <sz val="11"/>
        <color theme="1"/>
        <rFont val="Calibri"/>
        <family val="2"/>
        <scheme val="minor"/>
      </rPr>
      <t>Base Category Equipment</t>
    </r>
    <r>
      <rPr>
        <sz val="11"/>
        <color theme="1"/>
        <rFont val="Calibri"/>
        <family val="2"/>
        <scheme val="minor"/>
      </rPr>
      <t xml:space="preserve">, Label speed: up to 15,000 # 10 envelopes per hour, applies permanent (peel off) labels ranging in size from 1” to 4” high and maximum backing strip of 6”, adjustable label positioning from side-to-side and top-to-bottom of document, motor driven take-up reel for label backing and control for adjusting for different types of labels and backing, and includes digital counter
</t>
    </r>
  </si>
  <si>
    <t>1 Extended stacker</t>
  </si>
  <si>
    <t>1 Insert feeder</t>
  </si>
  <si>
    <t xml:space="preserve">Envelope Mail Labeler, Production (Reference Part 3.19) </t>
  </si>
  <si>
    <t>Envelope Mail Labeler, Production  (Reference Part 3.19)</t>
  </si>
  <si>
    <r>
      <rPr>
        <b/>
        <sz val="11"/>
        <color theme="1"/>
        <rFont val="Calibri"/>
        <family val="2"/>
        <scheme val="minor"/>
      </rPr>
      <t>Base Category Equipment</t>
    </r>
    <r>
      <rPr>
        <sz val="11"/>
        <color theme="1"/>
        <rFont val="Calibri"/>
        <family val="2"/>
        <scheme val="minor"/>
      </rPr>
      <t xml:space="preserve">, Label speed: up to 25,000 # 10 envelopes per hour, applies permanent (peel off) labels ranging in size from 1” to 4” high and maximum backing strip of 6”, adjustable label positioning from side-to-side and top-to-bottom of document, motor driven take-up reel for label backing and control for adjusting for different types of labels and backing, and includes digital counter
</t>
    </r>
  </si>
  <si>
    <t xml:space="preserve">Envelope Addressing System, Ink Jet, Low Volume (Reference Part 3.19) </t>
  </si>
  <si>
    <t>Envelope Addressing System, Ink Jet, Low Volume  (Reference Part 3.19)</t>
  </si>
  <si>
    <r>
      <rPr>
        <b/>
        <sz val="11"/>
        <color theme="1"/>
        <rFont val="Calibri"/>
        <family val="2"/>
        <scheme val="minor"/>
      </rPr>
      <t>Base Category Equipment</t>
    </r>
    <r>
      <rPr>
        <sz val="11"/>
        <color theme="1"/>
        <rFont val="Calibri"/>
        <family val="2"/>
        <scheme val="minor"/>
      </rPr>
      <t xml:space="preserve">, Label Speed: up to 2,500 # 10 envelopes per hour, applies address information directly to envelopes, adjustable printing positioning from side-to-side and top-to-bottom of document, adjustable print resolution, scalable fonts, interface with Windows based software, and includes digital counter
</t>
    </r>
  </si>
  <si>
    <t>1 Case - standard address labels</t>
  </si>
  <si>
    <t>1 Extended feed catcher</t>
  </si>
  <si>
    <t>You MUST complete the Category Pricing for all categories you wish to be considered for award.</t>
  </si>
  <si>
    <t>Additional Training (Reference 3.4.1)</t>
  </si>
  <si>
    <t>Upon the mutual agreement of both parties, additional training outside of initial installation will be at the participating entity’s expense. Contractor will be responsible for the cost of all travel, lodging and food; no charges will be passed on to the Participating Entity</t>
  </si>
  <si>
    <t>Percent (%) Discount from MSRP/Catalog</t>
  </si>
  <si>
    <t>Design, Production Only (Reference 3.4.1)</t>
  </si>
  <si>
    <t>Billable only for Production equipment, total hours/days with total fee will be agreed to in writing from both parties before any work will begin, all other design work is included in the cost of the mailing equipment</t>
  </si>
  <si>
    <t>Hourly rate</t>
  </si>
  <si>
    <t>Daily rate</t>
  </si>
  <si>
    <t>Assembly/Installation, Production Only (Reference 3.4.1)</t>
  </si>
  <si>
    <t>Billable only for Production equipment, total hours/days with total fee will be agreed to in writing from both parties before any work will begin, all other installation work is included in the cost of the mailing equipment</t>
  </si>
  <si>
    <t>Equipment Relocations Services (Reference 3.4.1)</t>
  </si>
  <si>
    <t>Equipment Relocation Services include: dismantling, packing, transporting and re-installing equipment at the Client Agency’s request, no additional charges shall be incurred for fuel or tolls, awarded contractors may charge for device moves, such charges must be in the format listed below according to the distance from the original placement</t>
  </si>
  <si>
    <t>Zone 1 - 100 Yards or less; or within the same building - No charge allowed</t>
  </si>
  <si>
    <t>Zone 2 - Between Zone 1 and 50 miles - Flat fee</t>
  </si>
  <si>
    <t>Zone 3 - Outside of Zone 2 - Per mile fee</t>
  </si>
  <si>
    <t>Equipment Leasing (Reference 3.15)</t>
  </si>
  <si>
    <t>Equipment Rental (Reference 3.16)</t>
  </si>
  <si>
    <t>Participating Entities may enter into lease agreements for the products covered in the Master Agreement. Responders who wish to participate in lease agreements with these individual states/entities must submit copies of all of their lease agreements with their response to this RFP</t>
  </si>
  <si>
    <t>Individual Participating States and Participating Entities may enter into rental agreements for the products covered in the Master Agreements resulting from the RFP, if they have the legal authority to enter into these types of agreements. Responders who wish to participate in rental agreements with these individual Participating Entities must submit copies of all of their pertinent rental agreements with their responses to this RFP</t>
  </si>
  <si>
    <t xml:space="preserve">Envelope Addressing System, Ink Jet, Medium Volume (Reference Part 3.19) </t>
  </si>
  <si>
    <t>Envelope Addressing System, Ink Jet, Medium Volume  (Reference Part 3.19)</t>
  </si>
  <si>
    <r>
      <rPr>
        <b/>
        <sz val="11"/>
        <color theme="1"/>
        <rFont val="Calibri"/>
        <family val="2"/>
        <scheme val="minor"/>
      </rPr>
      <t>Base Category Equipment</t>
    </r>
    <r>
      <rPr>
        <sz val="11"/>
        <color theme="1"/>
        <rFont val="Calibri"/>
        <family val="2"/>
        <scheme val="minor"/>
      </rPr>
      <t xml:space="preserve">, Label Speed: up to5,000 # 10 envelopes per hour, applies address information directly to envelopes, adjustable printing positioning from side-to-side and top-to-bottom of document, adjustable print resolution, scalable fonts, interface with Windows based software, and includes digital counter
</t>
    </r>
  </si>
  <si>
    <t xml:space="preserve">Envelope Addressing System, Ink Jet, High Volume (Reference Part 3.19) </t>
  </si>
  <si>
    <t>Envelope Addressing System, Ink Jet, High Volume  (Reference Part 3.19)</t>
  </si>
  <si>
    <r>
      <rPr>
        <b/>
        <sz val="11"/>
        <color theme="1"/>
        <rFont val="Calibri"/>
        <family val="2"/>
        <scheme val="minor"/>
      </rPr>
      <t>Base Category Equipment</t>
    </r>
    <r>
      <rPr>
        <sz val="11"/>
        <color theme="1"/>
        <rFont val="Calibri"/>
        <family val="2"/>
        <scheme val="minor"/>
      </rPr>
      <t xml:space="preserve">, Label Speed: up to 24,999 # 10 envelopes per hour, applies address information directly to envelopes, adjustable printing positioning from side-to-side and top-to-bottom of document, adjustable print resolution, multiple print heads, movable print heads, print USPS Bar Codes scalable fonts, interface with Windows based software, and includes digital counter
</t>
    </r>
  </si>
  <si>
    <t xml:space="preserve">Envelope Addressing System, Ink Jet, Production (Reference Part 3.19) </t>
  </si>
  <si>
    <t>Envelope Addressing System, Ink Jet, Production  (Reference Part 3.19)</t>
  </si>
  <si>
    <t xml:space="preserve">Tabbers, Low Volume (Reference Part 3.19) </t>
  </si>
  <si>
    <t>Tabbers, Low Volume  (Reference Part 3.19)</t>
  </si>
  <si>
    <r>
      <rPr>
        <b/>
        <sz val="11"/>
        <color theme="1"/>
        <rFont val="Calibri"/>
        <family val="2"/>
        <scheme val="minor"/>
      </rPr>
      <t>Base Category Equipment</t>
    </r>
    <r>
      <rPr>
        <sz val="11"/>
        <color theme="1"/>
        <rFont val="Calibri"/>
        <family val="2"/>
        <scheme val="minor"/>
      </rPr>
      <t xml:space="preserve">, Complies with all USPS® regulations, single-tab speeds up to 15,000/Hr, multiple tabbing options (paper, clear translucent with or without perforation etc.), easy programming and set up, automatic size adjusting (accepts various tab sizes), and accepts various types and sizes of media
</t>
    </r>
  </si>
  <si>
    <t>1 Box of translucent tabs</t>
  </si>
  <si>
    <t xml:space="preserve">Tabbers, Medium Volume (Reference Part 3.19) </t>
  </si>
  <si>
    <t>Tabbers, Medium Volume  (Reference Part 3.19)</t>
  </si>
  <si>
    <r>
      <rPr>
        <b/>
        <sz val="11"/>
        <color theme="1"/>
        <rFont val="Calibri"/>
        <family val="2"/>
        <scheme val="minor"/>
      </rPr>
      <t>Base Category Equipment</t>
    </r>
    <r>
      <rPr>
        <sz val="11"/>
        <color theme="1"/>
        <rFont val="Calibri"/>
        <family val="2"/>
        <scheme val="minor"/>
      </rPr>
      <t xml:space="preserve">, Complies with all USPS® regulations, single-tab speeds from 15,001 - 22,000/Hr, multiple tabbing options (paper, clear translucent with or without perforation etc.), easy programming and set up, automatic size adjusting (accepts various tab sizes), and accepts various types and sizes of media
</t>
    </r>
  </si>
  <si>
    <t xml:space="preserve">Tabbers, High Volume (Reference Part 3.19) </t>
  </si>
  <si>
    <t>Tabbers, High Volume  (Reference Part 3.19)</t>
  </si>
  <si>
    <r>
      <rPr>
        <b/>
        <sz val="11"/>
        <color theme="1"/>
        <rFont val="Calibri"/>
        <family val="2"/>
        <scheme val="minor"/>
      </rPr>
      <t>Base Category Equipment</t>
    </r>
    <r>
      <rPr>
        <sz val="11"/>
        <color theme="1"/>
        <rFont val="Calibri"/>
        <family val="2"/>
        <scheme val="minor"/>
      </rPr>
      <t xml:space="preserve">, Complies with all USPS® regulations, single-tab speeds greater than 22,001/Hr – 50,000/Hr, multiple tabbing options (paper, clear translucent with or without perforation etc.), easy programming and set up, automatic size adjusting (accepts various tab sizes), and accepts various types and sizes of media
</t>
    </r>
  </si>
  <si>
    <t>1 Optional Stamp Kit</t>
  </si>
  <si>
    <t xml:space="preserve">Tabbers, Production (Reference Part 3.19) </t>
  </si>
  <si>
    <t>Tabbers, Production  (Reference Part 3.19)</t>
  </si>
  <si>
    <r>
      <rPr>
        <b/>
        <sz val="11"/>
        <color theme="1"/>
        <rFont val="Calibri"/>
        <family val="2"/>
        <scheme val="minor"/>
      </rPr>
      <t>Base Category Equipment</t>
    </r>
    <r>
      <rPr>
        <sz val="11"/>
        <color theme="1"/>
        <rFont val="Calibri"/>
        <family val="2"/>
        <scheme val="minor"/>
      </rPr>
      <t xml:space="preserve">, Complies with all USPS® regulations, single-tab speeds greater than 50,000/Hr, multiple tabbing options (paper, clear translucent with or without perforation etc.), easy programming and set up, automatic size adjusting (accepts various tab sizes), and accepts various types and sizes of media
</t>
    </r>
  </si>
  <si>
    <t>1 Case of paper tabs</t>
  </si>
  <si>
    <t xml:space="preserve">Check Imprinting/Endorsing (Reference Part 3.19) </t>
  </si>
  <si>
    <t>Check Imprinting/Endorsing  (Reference Part 3.19)</t>
  </si>
  <si>
    <r>
      <rPr>
        <b/>
        <sz val="11"/>
        <color theme="1"/>
        <rFont val="Calibri"/>
        <family val="2"/>
        <scheme val="minor"/>
      </rPr>
      <t>Base Category Equipment</t>
    </r>
    <r>
      <rPr>
        <sz val="11"/>
        <color theme="1"/>
        <rFont val="Calibri"/>
        <family val="2"/>
        <scheme val="minor"/>
      </rPr>
      <t xml:space="preserve">, Minimum monthly volume of 25,000, utilize both cut sheet and continuous style documents, able to provide a variety of options with regards to signatures, date stamps, seals and logos on various locations on the document, counters that can be reset and non-reset for audit purposes, and offers both tri-color and ultraviolet ink roll options
</t>
    </r>
  </si>
  <si>
    <t>1 Case tri-color ink refill</t>
  </si>
  <si>
    <t>1 Case ultraviolet ink refill</t>
  </si>
  <si>
    <t xml:space="preserve">Pressure Sealing, Production (Reference Part 3.19) </t>
  </si>
  <si>
    <t>Pressure Sealing, Production  (Reference Part 3.19)</t>
  </si>
  <si>
    <r>
      <rPr>
        <b/>
        <sz val="11"/>
        <color theme="1"/>
        <rFont val="Calibri"/>
        <family val="2"/>
        <scheme val="minor"/>
      </rPr>
      <t>Base Category Equipment</t>
    </r>
    <r>
      <rPr>
        <sz val="11"/>
        <color theme="1"/>
        <rFont val="Calibri"/>
        <family val="2"/>
        <scheme val="minor"/>
      </rPr>
      <t xml:space="preserve">, Creates a single piece mailer from a full range of stock or custom forms, creates a single piece mailer with a continuous seal formed to assure security and confidentiality, must be able to detect when “double documents” are processed, must be able to detect document jams during production, and shall have emergency shut off/safety device
</t>
    </r>
  </si>
  <si>
    <t xml:space="preserve">Bursting Equipment, Production (Reference Part 3.19) </t>
  </si>
  <si>
    <t>Bursting Equipment, Production  (Reference Part 3.19)</t>
  </si>
  <si>
    <r>
      <rPr>
        <b/>
        <sz val="11"/>
        <color theme="1"/>
        <rFont val="Calibri"/>
        <family val="2"/>
        <scheme val="minor"/>
      </rPr>
      <t>Base Category Equipment</t>
    </r>
    <r>
      <rPr>
        <sz val="11"/>
        <color theme="1"/>
        <rFont val="Calibri"/>
        <family val="2"/>
        <scheme val="minor"/>
      </rPr>
      <t xml:space="preserve">, Able to burst cut sheet, able to burst at the perforation, stack sequentially and continuous multipart documents, burst at the horizontal perforations, and burst various locations of perforations
</t>
    </r>
  </si>
  <si>
    <t>1 Feeder catcher</t>
  </si>
  <si>
    <t xml:space="preserve">Pre-sorting Equipment, Production (Reference Part 3.19) </t>
  </si>
  <si>
    <t>Pre-sorting Equipment, Production (Reference Part 3.19)</t>
  </si>
  <si>
    <r>
      <rPr>
        <b/>
        <sz val="11"/>
        <color theme="1"/>
        <rFont val="Calibri"/>
        <family val="2"/>
        <scheme val="minor"/>
      </rPr>
      <t>Base Category Equipment</t>
    </r>
    <r>
      <rPr>
        <sz val="11"/>
        <color theme="1"/>
        <rFont val="Calibri"/>
        <family val="2"/>
        <scheme val="minor"/>
      </rPr>
      <t xml:space="preserve">, Minimum monthly volume of 100,000, ability to sort various sizes of envelopes, flats and packages, multiple stations, various rates of speed, and ability to process the entire range of USPS
</t>
    </r>
  </si>
  <si>
    <t>1 Tray label printer</t>
  </si>
  <si>
    <t>1 Empty tray supply system</t>
  </si>
  <si>
    <t>1 Double detection system</t>
  </si>
  <si>
    <t>1 Large volume stacker</t>
  </si>
  <si>
    <t>1 Inserter</t>
  </si>
  <si>
    <t xml:space="preserve">Extractors (Reference Part 3.19) </t>
  </si>
  <si>
    <t>Extractors (Reference Part 3.19)</t>
  </si>
  <si>
    <r>
      <rPr>
        <b/>
        <sz val="11"/>
        <color theme="1"/>
        <rFont val="Calibri"/>
        <family val="2"/>
        <scheme val="minor"/>
      </rPr>
      <t>Base Category Equipment</t>
    </r>
    <r>
      <rPr>
        <sz val="11"/>
        <color theme="1"/>
        <rFont val="Calibri"/>
        <family val="2"/>
        <scheme val="minor"/>
      </rPr>
      <t xml:space="preserve">, Processes up to 3000 pieces per hour, one, 2wo, or three sided opening, includes counting and monitoring system that counts pieces processed, and capable of processing various sizes of intermixed mail up to and including #11 envelopes, heights to 5-1/4”
</t>
    </r>
  </si>
  <si>
    <t>1 Staging area for opened mail</t>
  </si>
  <si>
    <t>1 Vertical feeder</t>
  </si>
  <si>
    <t xml:space="preserve">Mailing Furniture (general) (Reference Part 3.19) </t>
  </si>
  <si>
    <t>Mailing Furniture (general) (Reference Part 3.19)</t>
  </si>
  <si>
    <r>
      <rPr>
        <b/>
        <sz val="11"/>
        <color theme="1"/>
        <rFont val="Calibri"/>
        <family val="2"/>
        <scheme val="minor"/>
      </rPr>
      <t>Base Category Equipment</t>
    </r>
    <r>
      <rPr>
        <sz val="11"/>
        <color theme="1"/>
        <rFont val="Calibri"/>
        <family val="2"/>
        <scheme val="minor"/>
      </rPr>
      <t xml:space="preserve">, Mailroom furniture shall not be specific to a piece of equipment or a category/group, mailroom free standing mail sorter tables, case works, mail carts etc. must be constructed of wood, steel or plastic bases with steel, laminate or wood tops that can support the dialing use and weight of mailroom activity
</t>
    </r>
  </si>
  <si>
    <t>1 metal mail sorter (cabinet) with 40-50 pockets, free-standing, 12" depth, and vertically adjustable shelves in 1/2" increments</t>
  </si>
  <si>
    <t xml:space="preserve">Software, License and Subscription (Reference Part 3.19) </t>
  </si>
  <si>
    <t>Software, License and Subscription (Reference Part 3.19)</t>
  </si>
  <si>
    <r>
      <rPr>
        <b/>
        <sz val="11"/>
        <color theme="1"/>
        <rFont val="Calibri"/>
        <family val="2"/>
        <scheme val="minor"/>
      </rPr>
      <t>Base Category Requirements</t>
    </r>
    <r>
      <rPr>
        <sz val="11"/>
        <color theme="1"/>
        <rFont val="Calibri"/>
        <family val="2"/>
        <scheme val="minor"/>
      </rPr>
      <t xml:space="preserve">,Commercial off-the-shelf (COTS) and customized mailroom related software utilized by mailing equipment (e.g. tracking software or accounting software) and purchased/leased on either a monthly or annual basis. All software must be specifically utilized only for mailing equipment operations. Includes licensing, software maintenance, technical support and updates. All installations will be performed by the Contracted Supplier and updates shall be performed by Contracted Supplier or user.
</t>
    </r>
  </si>
  <si>
    <t>Provide a separate price list for all software to be made available under the Master Price Agreement.  Include Stock Keeping Unit (SKU), Suggested Manufacturer Retail Price (MSRP), Percent Discount off MSRP Pricing and an associated software description.</t>
  </si>
  <si>
    <r>
      <rPr>
        <b/>
        <sz val="11"/>
        <color theme="1"/>
        <rFont val="Calibri"/>
        <family val="2"/>
        <scheme val="minor"/>
      </rPr>
      <t>Base Category Equipment</t>
    </r>
    <r>
      <rPr>
        <sz val="11"/>
        <color theme="1"/>
        <rFont val="Calibri"/>
        <family val="2"/>
        <scheme val="minor"/>
      </rPr>
      <t xml:space="preserve">, Label Speed: over 25,000 # 10 envelopes per hour, applies address information directly to envelopes, adjustable printing positioning from side-to-side and top-to-bottom of document, adjustable print resolution, multiple print heads, movable print heads, print USPS Bar Codes scalable fonts, interface with Windows based software, and includes digital counter
</t>
    </r>
  </si>
  <si>
    <t>Pitney Bowes</t>
  </si>
  <si>
    <t>Opex Omation</t>
  </si>
  <si>
    <t>Included</t>
  </si>
  <si>
    <t>SendPro P3000 Non Wow</t>
  </si>
  <si>
    <t>SendPro Mailstation</t>
  </si>
  <si>
    <t>SendPro C200
w/ 5LB Scale</t>
  </si>
  <si>
    <t>SendPro C425 w/5LB Scale</t>
  </si>
  <si>
    <t>Pitney Bowes(PB Branded)</t>
  </si>
  <si>
    <t>DL400™ HIGH SPEED LETTER OPENER</t>
  </si>
  <si>
    <t>DL200™ LETTER OPENER</t>
  </si>
  <si>
    <t>DF800 OfficeRight Folder</t>
  </si>
  <si>
    <t>DF900 - OfficeRight Folder w/Conveyor</t>
  </si>
  <si>
    <t>RELAY 2500 W/INSTALL &amp; TRAINING</t>
  </si>
  <si>
    <t>RELAY 3500 W/INSTALL &amp; TRAINING</t>
  </si>
  <si>
    <t>RELAY 7000 INSERTING SYSTEM</t>
  </si>
  <si>
    <t>ADDRESSRIGHT 100 PRINTER (&lt; 300K CYCLES/MO)</t>
  </si>
  <si>
    <t>ADDRESSRIGHT 200 (&lt; 600K CYCLES/MO)</t>
  </si>
  <si>
    <t>ADDRESSRIGHT 300 &amp; FEEDER (&lt; 1M CYCLES/MO)</t>
  </si>
  <si>
    <t>W360 MULTIFUNCTION TABBER SYSTEM</t>
  </si>
  <si>
    <t>Mailstation 2 Meter</t>
  </si>
  <si>
    <t>SendPro Mailstation Red Ink Cartridge</t>
  </si>
  <si>
    <t>5LBS./3KG WEIGHING OPTION FOR MP81 SCALE</t>
  </si>
  <si>
    <t>10LBS./ 5KG WEIGHING OPTION FOR MP81 SCALE</t>
  </si>
  <si>
    <t>Calstone</t>
  </si>
  <si>
    <t>13% - 44%</t>
  </si>
  <si>
    <t>n/a</t>
  </si>
  <si>
    <t>Scanner w/ USB Hub</t>
  </si>
  <si>
    <t>SendPro C425 10LB Scale</t>
  </si>
  <si>
    <t>5LB Interfaced Weighing</t>
  </si>
  <si>
    <t>Di2000 w/face down diverter</t>
  </si>
  <si>
    <t>Vertical Power Stacker</t>
  </si>
  <si>
    <t>HIGH CAPACITY SHEET FEEDER</t>
  </si>
  <si>
    <t>STACKER FOR W360 TABBER</t>
  </si>
  <si>
    <t>STANDARD TABLE - 33IN.W X 33IN.D X 29-36IN.H</t>
  </si>
  <si>
    <t>FREE STANDING 60 P-SORTER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</si>
</sst>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9"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b/>
      <sz val="12"/>
      <color theme="1"/>
      <name val="Calibri"/>
      <family val="2"/>
      <scheme val="minor"/>
    </font>
    <font>
      <b/>
      <sz val="14"/>
      <color theme="1"/>
      <name val="Calibri"/>
      <family val="2"/>
      <scheme val="minor"/>
    </font>
    <font>
      <b/>
      <sz val="11"/>
      <name val="Calibri"/>
      <family val="2"/>
      <scheme val="minor"/>
    </font>
    <font>
      <sz val="11"/>
      <color theme="1"/>
      <name val="Calibri"/>
      <family val="2"/>
      <scheme val="minor"/>
    </font>
    <font>
      <sz val="11"/>
      <name val="Calibri"/>
      <family val="2"/>
      <scheme val="minor"/>
    </font>
    <font>
      <b/>
      <u/>
      <sz val="12"/>
      <color theme="1"/>
      <name val="Calibri"/>
      <family val="2"/>
      <scheme val="minor"/>
    </font>
    <font>
      <b/>
      <sz val="14"/>
      <color rgb="FFFF0000"/>
      <name val="Calibri"/>
      <family val="2"/>
      <scheme val="minor"/>
    </font>
    <font>
      <b/>
      <sz val="12"/>
      <color rgb="FFFFFF00"/>
      <name val="Calibri"/>
      <family val="2"/>
      <scheme val="minor"/>
    </font>
    <font>
      <sz val="10"/>
      <name val="Calibri"/>
      <family val="2"/>
      <scheme val="minor"/>
    </font>
    <font>
      <sz val="8"/>
      <name val="Calibri"/>
      <family val="2"/>
      <scheme val="minor"/>
    </font>
    <font>
      <b/>
      <u/>
      <sz val="11"/>
      <color theme="1"/>
      <name val="Calibri"/>
      <family val="2"/>
      <scheme val="minor"/>
    </font>
    <font>
      <sz val="10"/>
      <name val="Arial"/>
      <family val="2"/>
    </font>
    <font>
      <sz val="10"/>
      <name val="Arial"/>
      <family val="2"/>
    </font>
    <font>
      <sz val="12"/>
      <color theme="1"/>
      <name val="Arial"/>
      <family val="2"/>
    </font>
    <font>
      <sz val="10.5"/>
      <color theme="1"/>
      <name val="Segoe UI"/>
      <family val="2"/>
    </font>
  </fonts>
  <fills count="11">
    <fill>
      <patternFill patternType="none"/>
    </fill>
    <fill>
      <patternFill patternType="gray125"/>
    </fill>
    <fill>
      <patternFill patternType="solid">
        <fgColor theme="8"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44"/>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CF384"/>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5">
    <xf numFmtId="0" fontId="0" fillId="0" borderId="0"/>
    <xf numFmtId="9" fontId="7" fillId="0" borderId="0" applyFont="0" applyFill="0" applyBorder="0" applyAlignment="0" applyProtection="0"/>
    <xf numFmtId="0" fontId="15" fillId="0" borderId="0"/>
    <xf numFmtId="0" fontId="16" fillId="0" borderId="0"/>
    <xf numFmtId="9" fontId="15" fillId="0" borderId="0" applyFont="0" applyFill="0" applyBorder="0" applyAlignment="0" applyProtection="0"/>
  </cellStyleXfs>
  <cellXfs count="91">
    <xf numFmtId="0" fontId="0" fillId="0" borderId="0" xfId="0"/>
    <xf numFmtId="0" fontId="4" fillId="0" borderId="0" xfId="0" applyFont="1" applyAlignment="1">
      <alignment horizontal="left" vertical="center"/>
    </xf>
    <xf numFmtId="0" fontId="5" fillId="0" borderId="0" xfId="0" applyFont="1" applyAlignment="1">
      <alignment horizontal="left" vertical="center"/>
    </xf>
    <xf numFmtId="0" fontId="0" fillId="0" borderId="0" xfId="0" applyFont="1"/>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0" fillId="0" borderId="0" xfId="0" applyFont="1" applyAlignment="1">
      <alignment horizontal="center" vertical="center"/>
    </xf>
    <xf numFmtId="0" fontId="0" fillId="3" borderId="1" xfId="0" applyFont="1" applyFill="1" applyBorder="1" applyAlignment="1">
      <alignment horizontal="left" vertical="top" wrapText="1"/>
    </xf>
    <xf numFmtId="0" fontId="0" fillId="0" borderId="0" xfId="0" applyFont="1" applyAlignment="1">
      <alignment horizontal="center" vertical="center" wrapText="1"/>
    </xf>
    <xf numFmtId="0" fontId="0" fillId="5" borderId="1" xfId="0" applyFont="1" applyFill="1" applyBorder="1" applyAlignment="1">
      <alignment horizontal="center" vertical="center"/>
    </xf>
    <xf numFmtId="9" fontId="0"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7"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9" fillId="0" borderId="0" xfId="0" applyFont="1" applyFill="1" applyBorder="1" applyAlignment="1">
      <alignment horizontal="center" vertical="center"/>
    </xf>
    <xf numFmtId="0" fontId="5" fillId="7" borderId="3" xfId="0" applyFont="1" applyFill="1" applyBorder="1" applyAlignment="1">
      <alignment horizontal="left" vertical="center"/>
    </xf>
    <xf numFmtId="0" fontId="5" fillId="7" borderId="4" xfId="0" applyFont="1" applyFill="1" applyBorder="1" applyAlignment="1">
      <alignment horizontal="left" vertical="center"/>
    </xf>
    <xf numFmtId="0" fontId="10" fillId="0" borderId="0" xfId="0" applyFont="1" applyAlignment="1">
      <alignment horizontal="center"/>
    </xf>
    <xf numFmtId="0" fontId="0" fillId="0" borderId="6" xfId="0" applyFont="1" applyBorder="1"/>
    <xf numFmtId="0" fontId="0" fillId="7" borderId="4" xfId="0" applyFont="1" applyFill="1" applyBorder="1"/>
    <xf numFmtId="0" fontId="0" fillId="7" borderId="5" xfId="0" applyFont="1" applyFill="1" applyBorder="1"/>
    <xf numFmtId="0" fontId="0" fillId="0" borderId="0" xfId="0" applyFont="1" applyFill="1" applyBorder="1"/>
    <xf numFmtId="0" fontId="12" fillId="0" borderId="0" xfId="0" applyFont="1" applyBorder="1" applyAlignment="1">
      <alignment horizontal="justify"/>
    </xf>
    <xf numFmtId="0" fontId="13" fillId="0" borderId="0" xfId="0" applyFont="1" applyBorder="1" applyAlignment="1">
      <alignment horizontal="justify"/>
    </xf>
    <xf numFmtId="0" fontId="0" fillId="3" borderId="1" xfId="0" applyFont="1" applyFill="1" applyBorder="1" applyAlignment="1">
      <alignment horizontal="left"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8" borderId="1" xfId="0" applyFont="1" applyFill="1" applyBorder="1"/>
    <xf numFmtId="0" fontId="14" fillId="0" borderId="0" xfId="0" applyFont="1" applyAlignment="1">
      <alignment horizontal="left" vertical="center"/>
    </xf>
    <xf numFmtId="0" fontId="0" fillId="9" borderId="1" xfId="0" applyFont="1" applyFill="1" applyBorder="1"/>
    <xf numFmtId="0" fontId="0" fillId="0" borderId="0" xfId="0" applyFont="1" applyFill="1" applyBorder="1" applyAlignment="1">
      <alignment horizontal="center" vertical="center" wrapText="1"/>
    </xf>
    <xf numFmtId="0" fontId="0" fillId="0" borderId="0" xfId="0" applyFont="1" applyBorder="1"/>
    <xf numFmtId="0" fontId="0" fillId="0" borderId="0" xfId="0" applyFont="1" applyBorder="1" applyAlignment="1">
      <alignment horizontal="center" vertical="center" wrapText="1"/>
    </xf>
    <xf numFmtId="0" fontId="0" fillId="3" borderId="11" xfId="0" applyFont="1" applyFill="1" applyBorder="1" applyAlignment="1">
      <alignment horizontal="left" vertical="center" wrapText="1"/>
    </xf>
    <xf numFmtId="0" fontId="0" fillId="3" borderId="12" xfId="0" applyFont="1" applyFill="1" applyBorder="1" applyAlignment="1">
      <alignment horizontal="center" vertical="center"/>
    </xf>
    <xf numFmtId="0" fontId="0" fillId="3" borderId="12" xfId="0" applyFont="1" applyFill="1" applyBorder="1" applyAlignment="1">
      <alignment horizontal="center" vertical="center" wrapText="1"/>
    </xf>
    <xf numFmtId="9" fontId="0" fillId="3" borderId="1" xfId="1" applyFont="1" applyFill="1" applyBorder="1" applyAlignment="1">
      <alignment horizontal="center" vertical="center"/>
    </xf>
    <xf numFmtId="0" fontId="0" fillId="0" borderId="0" xfId="0" applyFont="1" applyFill="1"/>
    <xf numFmtId="0" fontId="0" fillId="0" borderId="0" xfId="0" applyFont="1" applyFill="1" applyAlignment="1">
      <alignment horizontal="center" vertical="center" wrapText="1"/>
    </xf>
    <xf numFmtId="0" fontId="0" fillId="3" borderId="11" xfId="0" applyFont="1" applyFill="1" applyBorder="1" applyAlignment="1">
      <alignment wrapText="1"/>
    </xf>
    <xf numFmtId="44" fontId="0" fillId="0" borderId="1" xfId="0" applyNumberFormat="1" applyFont="1" applyFill="1" applyBorder="1" applyAlignment="1">
      <alignment horizontal="center" vertical="center" wrapText="1"/>
    </xf>
    <xf numFmtId="44" fontId="0" fillId="0" borderId="1" xfId="0" applyNumberFormat="1" applyFont="1" applyBorder="1" applyAlignment="1">
      <alignment horizontal="center" vertical="center" wrapText="1"/>
    </xf>
    <xf numFmtId="44" fontId="0" fillId="0" borderId="0" xfId="0" applyNumberFormat="1" applyFont="1" applyAlignment="1">
      <alignment horizontal="right" vertical="center"/>
    </xf>
    <xf numFmtId="0" fontId="1" fillId="0" borderId="0" xfId="0" applyFont="1" applyAlignment="1">
      <alignment horizontal="right" vertical="center"/>
    </xf>
    <xf numFmtId="44" fontId="0" fillId="0" borderId="1" xfId="0" applyNumberFormat="1" applyFont="1" applyBorder="1" applyAlignment="1">
      <alignment horizontal="center" vertical="center"/>
    </xf>
    <xf numFmtId="164" fontId="1" fillId="0" borderId="0" xfId="0" applyNumberFormat="1" applyFont="1" applyAlignment="1">
      <alignment horizontal="center" vertical="center"/>
    </xf>
    <xf numFmtId="10" fontId="0" fillId="9" borderId="1" xfId="1" applyNumberFormat="1" applyFont="1" applyFill="1" applyBorder="1" applyAlignment="1" applyProtection="1">
      <alignment horizontal="center" vertical="center"/>
      <protection locked="0"/>
    </xf>
    <xf numFmtId="10" fontId="0" fillId="0" borderId="1" xfId="1" applyNumberFormat="1" applyFont="1" applyFill="1" applyBorder="1" applyAlignment="1" applyProtection="1">
      <alignment horizontal="center" vertical="center"/>
      <protection locked="0"/>
    </xf>
    <xf numFmtId="10" fontId="0" fillId="9" borderId="1" xfId="0" applyNumberFormat="1" applyFont="1" applyFill="1" applyBorder="1" applyAlignment="1" applyProtection="1">
      <alignment horizontal="center" vertical="center"/>
      <protection locked="0"/>
    </xf>
    <xf numFmtId="44" fontId="0" fillId="9" borderId="1" xfId="0" applyNumberFormat="1" applyFont="1" applyFill="1" applyBorder="1" applyAlignment="1" applyProtection="1">
      <alignment horizontal="center" vertical="center"/>
      <protection locked="0"/>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center" vertical="center"/>
      <protection locked="0"/>
    </xf>
    <xf numFmtId="0" fontId="0" fillId="3" borderId="1" xfId="0" applyFont="1" applyFill="1" applyBorder="1"/>
    <xf numFmtId="0" fontId="0" fillId="9" borderId="1" xfId="0" applyFont="1" applyFill="1" applyBorder="1" applyAlignment="1">
      <alignment horizontal="center" vertical="center" wrapText="1"/>
    </xf>
    <xf numFmtId="0" fontId="0" fillId="9" borderId="1"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wrapText="1"/>
    </xf>
    <xf numFmtId="9" fontId="0" fillId="0" borderId="0" xfId="0" applyNumberFormat="1" applyFont="1" applyFill="1" applyBorder="1" applyAlignment="1">
      <alignment horizontal="center" vertical="center"/>
    </xf>
    <xf numFmtId="44" fontId="0" fillId="0" borderId="0" xfId="0" applyNumberFormat="1" applyFont="1" applyFill="1" applyBorder="1" applyAlignment="1">
      <alignment horizontal="center" vertical="center"/>
    </xf>
    <xf numFmtId="0" fontId="0" fillId="0" borderId="0" xfId="0" applyFont="1" applyFill="1" applyBorder="1" applyAlignment="1">
      <alignment horizontal="left" vertical="top" wrapText="1"/>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vertical="center"/>
    </xf>
    <xf numFmtId="0" fontId="8" fillId="3" borderId="1" xfId="2" applyFont="1" applyFill="1" applyBorder="1"/>
    <xf numFmtId="0" fontId="17" fillId="3" borderId="1" xfId="0" applyFont="1" applyFill="1" applyBorder="1" applyAlignment="1">
      <alignment horizontal="left" vertical="center" wrapText="1"/>
    </xf>
    <xf numFmtId="0" fontId="4" fillId="9" borderId="1"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0" fillId="10" borderId="1" xfId="0" applyFont="1" applyFill="1" applyBorder="1" applyAlignment="1">
      <alignment horizontal="center" vertical="center"/>
    </xf>
    <xf numFmtId="0" fontId="6" fillId="8" borderId="14" xfId="0" applyFont="1" applyFill="1" applyBorder="1" applyAlignment="1">
      <alignment wrapText="1"/>
    </xf>
    <xf numFmtId="0" fontId="18" fillId="9" borderId="1" xfId="0" applyFont="1" applyFill="1" applyBorder="1" applyAlignment="1">
      <alignment vertical="center"/>
    </xf>
    <xf numFmtId="8" fontId="4" fillId="9" borderId="1" xfId="0" applyNumberFormat="1" applyFont="1" applyFill="1" applyBorder="1" applyAlignment="1">
      <alignment horizontal="center" vertical="center" wrapText="1"/>
    </xf>
    <xf numFmtId="8" fontId="0" fillId="9" borderId="1" xfId="1" applyNumberFormat="1" applyFont="1" applyFill="1" applyBorder="1" applyAlignment="1" applyProtection="1">
      <alignment horizontal="center" vertical="center"/>
      <protection locked="0"/>
    </xf>
    <xf numFmtId="0" fontId="2" fillId="4" borderId="2" xfId="0" applyFont="1" applyFill="1" applyBorder="1" applyAlignment="1">
      <alignment horizontal="center" vertical="center" wrapText="1"/>
    </xf>
    <xf numFmtId="0" fontId="10" fillId="0" borderId="10" xfId="0" applyFont="1" applyBorder="1" applyAlignment="1">
      <alignment horizontal="center" vertical="top"/>
    </xf>
    <xf numFmtId="0" fontId="3" fillId="8" borderId="7" xfId="0" applyFont="1" applyFill="1" applyBorder="1" applyAlignment="1">
      <alignment horizontal="left" vertical="top" wrapText="1"/>
    </xf>
    <xf numFmtId="0" fontId="3" fillId="8" borderId="8" xfId="0" applyFont="1" applyFill="1" applyBorder="1" applyAlignment="1">
      <alignment horizontal="left" vertical="top" wrapText="1"/>
    </xf>
    <xf numFmtId="0" fontId="3" fillId="8" borderId="9"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3" xfId="0" applyFont="1" applyFill="1" applyBorder="1" applyAlignment="1">
      <alignment horizontal="left" vertical="top" wrapText="1"/>
    </xf>
    <xf numFmtId="0" fontId="0" fillId="3" borderId="12" xfId="0" applyFont="1" applyFill="1" applyBorder="1" applyAlignment="1">
      <alignment horizontal="left" vertical="top" wrapText="1"/>
    </xf>
  </cellXfs>
  <cellStyles count="5">
    <cellStyle name="Normal" xfId="0" builtinId="0"/>
    <cellStyle name="Normal 2" xfId="3" xr:uid="{00000000-0005-0000-0000-000001000000}"/>
    <cellStyle name="Normal 3" xfId="2" xr:uid="{00000000-0005-0000-0000-000002000000}"/>
    <cellStyle name="Percent" xfId="1" builtinId="5"/>
    <cellStyle name="Percent 2" xfId="4" xr:uid="{00000000-0005-0000-0000-000004000000}"/>
  </cellStyles>
  <dxfs count="0"/>
  <tableStyles count="0" defaultTableStyle="TableStyleMedium2" defaultPivotStyle="PivotStyleLight16"/>
  <colors>
    <mruColors>
      <color rgb="FFFCF3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J29"/>
  <sheetViews>
    <sheetView showGridLines="0" topLeftCell="A8" workbookViewId="0">
      <selection activeCell="G11" sqref="G11"/>
    </sheetView>
  </sheetViews>
  <sheetFormatPr defaultColWidth="9.1796875" defaultRowHeight="14.75" x14ac:dyDescent="0.75"/>
  <cols>
    <col min="1" max="1" width="1.26953125" style="3" customWidth="1"/>
    <col min="2" max="2" width="76.81640625" style="3" customWidth="1"/>
    <col min="3" max="3" width="14.26953125" style="3" customWidth="1"/>
    <col min="4" max="4" width="14.7265625" style="3" bestFit="1" customWidth="1"/>
    <col min="5"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41</v>
      </c>
      <c r="C10" s="18"/>
    </row>
    <row r="11" spans="2:10" ht="56.25" customHeight="1" x14ac:dyDescent="0.75">
      <c r="B11" s="14" t="s">
        <v>26</v>
      </c>
      <c r="C11" s="16" t="s">
        <v>13</v>
      </c>
    </row>
    <row r="12" spans="2:10" ht="16" x14ac:dyDescent="0.75">
      <c r="B12" s="34" t="s">
        <v>31</v>
      </c>
      <c r="C12" s="16"/>
    </row>
    <row r="13" spans="2:10" x14ac:dyDescent="0.75">
      <c r="B13" s="15" t="s">
        <v>25</v>
      </c>
      <c r="C13" s="55">
        <v>0.17</v>
      </c>
    </row>
    <row r="14" spans="2:10" x14ac:dyDescent="0.75">
      <c r="B14" s="35" t="s">
        <v>42</v>
      </c>
      <c r="C14" s="31"/>
    </row>
    <row r="15" spans="2:10" x14ac:dyDescent="0.75">
      <c r="B15" s="35" t="s">
        <v>43</v>
      </c>
      <c r="C15" s="31"/>
    </row>
    <row r="16" spans="2:10" x14ac:dyDescent="0.75">
      <c r="B16" s="12" t="s">
        <v>44</v>
      </c>
      <c r="C16" s="58">
        <v>687.24</v>
      </c>
    </row>
    <row r="17" spans="2:6" x14ac:dyDescent="0.75">
      <c r="B17" s="12" t="s">
        <v>45</v>
      </c>
      <c r="C17" s="58">
        <v>19.09</v>
      </c>
    </row>
    <row r="18" spans="2:6" x14ac:dyDescent="0.75">
      <c r="B18" s="28"/>
    </row>
    <row r="19" spans="2:6" x14ac:dyDescent="0.75">
      <c r="B19" s="29"/>
    </row>
    <row r="20" spans="2:6" ht="19.25" thickBot="1" x14ac:dyDescent="0.9">
      <c r="B20" s="84" t="s">
        <v>15</v>
      </c>
      <c r="C20" s="84"/>
      <c r="D20" s="84"/>
      <c r="E20" s="84"/>
      <c r="F20" s="84"/>
    </row>
    <row r="21" spans="2:6" ht="16.75" thickBot="1" x14ac:dyDescent="0.9">
      <c r="B21" s="85" t="s">
        <v>16</v>
      </c>
      <c r="C21" s="86"/>
      <c r="D21" s="86"/>
      <c r="E21" s="86"/>
      <c r="F21" s="87"/>
    </row>
    <row r="22" spans="2:6" ht="15.5" thickBot="1" x14ac:dyDescent="0.9"/>
    <row r="23" spans="2:6" ht="15.5" thickBot="1" x14ac:dyDescent="0.9">
      <c r="B23" s="4" t="s">
        <v>46</v>
      </c>
      <c r="C23" s="5" t="s">
        <v>4</v>
      </c>
      <c r="D23" s="6" t="s">
        <v>5</v>
      </c>
      <c r="E23" s="6" t="s">
        <v>6</v>
      </c>
      <c r="F23" s="6" t="s">
        <v>7</v>
      </c>
    </row>
    <row r="25" spans="2:6" ht="93" customHeight="1" x14ac:dyDescent="0.75">
      <c r="B25" s="8" t="s">
        <v>50</v>
      </c>
      <c r="C25" s="59" t="s">
        <v>205</v>
      </c>
      <c r="D25" s="59" t="s">
        <v>224</v>
      </c>
      <c r="E25" s="60">
        <v>229.08</v>
      </c>
      <c r="F25" s="32" t="s">
        <v>47</v>
      </c>
    </row>
    <row r="26" spans="2:6" x14ac:dyDescent="0.75">
      <c r="C26" s="9"/>
      <c r="D26" s="9"/>
      <c r="E26" s="7"/>
      <c r="F26" s="7"/>
    </row>
    <row r="27" spans="2:6" x14ac:dyDescent="0.75">
      <c r="B27" s="52" t="s">
        <v>40</v>
      </c>
      <c r="C27" s="54">
        <f>E25*12</f>
        <v>2748.96</v>
      </c>
      <c r="D27" s="51"/>
    </row>
    <row r="29" spans="2:6" x14ac:dyDescent="0.75">
      <c r="B29" s="3" t="s">
        <v>3</v>
      </c>
    </row>
  </sheetData>
  <mergeCells count="3">
    <mergeCell ref="B2:J2"/>
    <mergeCell ref="B20:F20"/>
    <mergeCell ref="B21:F2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sheetPr>
  <dimension ref="B1:J43"/>
  <sheetViews>
    <sheetView showGridLines="0" topLeftCell="A13"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78</v>
      </c>
      <c r="C10" s="18"/>
    </row>
    <row r="11" spans="2:10" ht="56.25" customHeight="1" x14ac:dyDescent="0.75">
      <c r="B11" s="14" t="s">
        <v>26</v>
      </c>
      <c r="C11" s="16" t="s">
        <v>13</v>
      </c>
    </row>
    <row r="12" spans="2:10" ht="16" x14ac:dyDescent="0.75">
      <c r="B12" s="34" t="s">
        <v>31</v>
      </c>
      <c r="C12" s="16"/>
    </row>
    <row r="13" spans="2:10" x14ac:dyDescent="0.75">
      <c r="B13" s="15" t="s">
        <v>25</v>
      </c>
      <c r="C13" s="55">
        <v>0.18</v>
      </c>
    </row>
    <row r="14" spans="2:10" ht="16" x14ac:dyDescent="0.75">
      <c r="B14" s="34" t="s">
        <v>32</v>
      </c>
      <c r="C14" s="45"/>
    </row>
    <row r="15" spans="2:10" x14ac:dyDescent="0.75">
      <c r="B15" s="12" t="s">
        <v>21</v>
      </c>
      <c r="C15" s="56">
        <v>0.18</v>
      </c>
    </row>
    <row r="16" spans="2:10" ht="29.5" x14ac:dyDescent="0.75">
      <c r="B16" s="13" t="s">
        <v>20</v>
      </c>
      <c r="C16" s="56">
        <v>0.15</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79</v>
      </c>
      <c r="C29" s="5" t="s">
        <v>4</v>
      </c>
      <c r="D29" s="6" t="s">
        <v>5</v>
      </c>
      <c r="E29" s="6" t="s">
        <v>6</v>
      </c>
      <c r="F29" s="6" t="s">
        <v>7</v>
      </c>
    </row>
    <row r="31" spans="2:6" ht="63.75" customHeight="1" x14ac:dyDescent="0.75">
      <c r="B31" s="8" t="s">
        <v>83</v>
      </c>
      <c r="C31" s="59" t="s">
        <v>205</v>
      </c>
      <c r="D31" s="59" t="s">
        <v>215</v>
      </c>
      <c r="E31" s="60">
        <v>3833.5</v>
      </c>
      <c r="F31" s="31" t="s">
        <v>8</v>
      </c>
    </row>
    <row r="32" spans="2:6" x14ac:dyDescent="0.75">
      <c r="B32" s="70"/>
      <c r="C32" s="71"/>
      <c r="D32" s="71"/>
      <c r="E32" s="72"/>
      <c r="F32" s="73"/>
    </row>
    <row r="33" spans="2:6" x14ac:dyDescent="0.75">
      <c r="B33" s="30" t="s">
        <v>30</v>
      </c>
      <c r="C33" s="39"/>
      <c r="D33" s="39"/>
      <c r="E33" s="60">
        <v>416.8</v>
      </c>
      <c r="F33" s="43" t="s">
        <v>29</v>
      </c>
    </row>
    <row r="34" spans="2:6" x14ac:dyDescent="0.75">
      <c r="C34" s="46"/>
      <c r="D34" s="40"/>
    </row>
    <row r="35" spans="2:6" ht="29.5" x14ac:dyDescent="0.75">
      <c r="B35" s="48" t="s">
        <v>37</v>
      </c>
      <c r="C35" s="49">
        <f>C21</f>
        <v>218</v>
      </c>
      <c r="D35" s="39"/>
      <c r="E35" s="49">
        <f>4*C21</f>
        <v>872</v>
      </c>
      <c r="F35" s="44" t="s">
        <v>10</v>
      </c>
    </row>
    <row r="36" spans="2:6" x14ac:dyDescent="0.75">
      <c r="C36" s="47"/>
      <c r="D36" s="41"/>
      <c r="E36" s="9"/>
      <c r="F36" s="9"/>
    </row>
    <row r="37" spans="2:6" ht="29.5" x14ac:dyDescent="0.75">
      <c r="B37" s="42" t="s">
        <v>38</v>
      </c>
      <c r="C37" s="49">
        <f>C22</f>
        <v>436</v>
      </c>
      <c r="D37" s="39"/>
      <c r="E37" s="50">
        <f>2*C22</f>
        <v>872</v>
      </c>
      <c r="F37" s="44" t="s">
        <v>11</v>
      </c>
    </row>
    <row r="39" spans="2:6" ht="29.5" x14ac:dyDescent="0.75">
      <c r="B39" s="33" t="s">
        <v>36</v>
      </c>
      <c r="C39" s="11">
        <f>C23</f>
        <v>0.05</v>
      </c>
      <c r="E39" s="53">
        <f>(1-C39)*50</f>
        <v>47.5</v>
      </c>
      <c r="F39" s="32" t="s">
        <v>39</v>
      </c>
    </row>
    <row r="41" spans="2:6" x14ac:dyDescent="0.75">
      <c r="B41" s="52" t="s">
        <v>40</v>
      </c>
      <c r="C41" s="54">
        <f>SUM(E31:E39)</f>
        <v>6041.8</v>
      </c>
      <c r="D41" s="51"/>
    </row>
    <row r="43" spans="2:6" x14ac:dyDescent="0.75">
      <c r="B43" s="3" t="s">
        <v>3</v>
      </c>
    </row>
  </sheetData>
  <mergeCells count="3">
    <mergeCell ref="B2:J2"/>
    <mergeCell ref="B26:F26"/>
    <mergeCell ref="B27:F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B1:J43"/>
  <sheetViews>
    <sheetView showGridLines="0" topLeftCell="A10" workbookViewId="0">
      <selection activeCell="F11" sqref="F1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81</v>
      </c>
      <c r="C10" s="18"/>
    </row>
    <row r="11" spans="2:10" ht="56.25" customHeight="1" x14ac:dyDescent="0.75">
      <c r="B11" s="14" t="s">
        <v>26</v>
      </c>
      <c r="C11" s="16" t="s">
        <v>13</v>
      </c>
    </row>
    <row r="12" spans="2:10" ht="16" x14ac:dyDescent="0.75">
      <c r="B12" s="34" t="s">
        <v>31</v>
      </c>
      <c r="C12" s="16"/>
    </row>
    <row r="13" spans="2:10" x14ac:dyDescent="0.75">
      <c r="B13" s="15" t="s">
        <v>25</v>
      </c>
      <c r="C13" s="55">
        <v>0.18</v>
      </c>
    </row>
    <row r="14" spans="2:10" ht="16" x14ac:dyDescent="0.75">
      <c r="B14" s="34" t="s">
        <v>32</v>
      </c>
      <c r="C14" s="45"/>
    </row>
    <row r="15" spans="2:10" x14ac:dyDescent="0.75">
      <c r="B15" s="12" t="s">
        <v>21</v>
      </c>
      <c r="C15" s="56">
        <v>0.16</v>
      </c>
    </row>
    <row r="16" spans="2:10" ht="29.5" x14ac:dyDescent="0.75">
      <c r="B16" s="13" t="s">
        <v>20</v>
      </c>
      <c r="C16" s="56">
        <v>0.15</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80</v>
      </c>
      <c r="C29" s="5" t="s">
        <v>4</v>
      </c>
      <c r="D29" s="6" t="s">
        <v>5</v>
      </c>
      <c r="E29" s="6" t="s">
        <v>6</v>
      </c>
      <c r="F29" s="6" t="s">
        <v>7</v>
      </c>
    </row>
    <row r="31" spans="2:6" ht="63.75" customHeight="1" x14ac:dyDescent="0.75">
      <c r="B31" s="8" t="s">
        <v>82</v>
      </c>
      <c r="C31" s="59" t="s">
        <v>205</v>
      </c>
      <c r="D31" s="59" t="s">
        <v>216</v>
      </c>
      <c r="E31" s="60">
        <v>4838</v>
      </c>
      <c r="F31" s="31" t="s">
        <v>8</v>
      </c>
    </row>
    <row r="32" spans="2:6" x14ac:dyDescent="0.75">
      <c r="B32" s="70"/>
      <c r="C32" s="71"/>
      <c r="D32" s="71"/>
      <c r="E32" s="72"/>
      <c r="F32" s="73"/>
    </row>
    <row r="33" spans="2:6" x14ac:dyDescent="0.75">
      <c r="B33" s="30" t="s">
        <v>30</v>
      </c>
      <c r="C33" s="39"/>
      <c r="D33" s="39"/>
      <c r="E33" s="60">
        <v>624.79999999999995</v>
      </c>
      <c r="F33" s="43" t="s">
        <v>29</v>
      </c>
    </row>
    <row r="34" spans="2:6" x14ac:dyDescent="0.75">
      <c r="C34" s="46"/>
      <c r="D34" s="40"/>
    </row>
    <row r="35" spans="2:6" ht="29.5" x14ac:dyDescent="0.75">
      <c r="B35" s="48" t="s">
        <v>37</v>
      </c>
      <c r="C35" s="49">
        <f>C21</f>
        <v>218</v>
      </c>
      <c r="D35" s="39"/>
      <c r="E35" s="49">
        <f>4*C21</f>
        <v>872</v>
      </c>
      <c r="F35" s="44" t="s">
        <v>10</v>
      </c>
    </row>
    <row r="36" spans="2:6" x14ac:dyDescent="0.75">
      <c r="C36" s="47"/>
      <c r="D36" s="41"/>
      <c r="E36" s="9"/>
      <c r="F36" s="9"/>
    </row>
    <row r="37" spans="2:6" ht="29.5" x14ac:dyDescent="0.75">
      <c r="B37" s="42" t="s">
        <v>38</v>
      </c>
      <c r="C37" s="49">
        <f>C22</f>
        <v>436</v>
      </c>
      <c r="D37" s="39"/>
      <c r="E37" s="50">
        <f>2*C22</f>
        <v>872</v>
      </c>
      <c r="F37" s="44" t="s">
        <v>11</v>
      </c>
    </row>
    <row r="39" spans="2:6" ht="29.5" x14ac:dyDescent="0.75">
      <c r="B39" s="33" t="s">
        <v>36</v>
      </c>
      <c r="C39" s="11">
        <f>C23</f>
        <v>0.05</v>
      </c>
      <c r="E39" s="53">
        <f>(1-C39)*50</f>
        <v>47.5</v>
      </c>
      <c r="F39" s="32" t="s">
        <v>39</v>
      </c>
    </row>
    <row r="41" spans="2:6" x14ac:dyDescent="0.75">
      <c r="B41" s="52" t="s">
        <v>40</v>
      </c>
      <c r="C41" s="54">
        <f>SUM(E31:E39)</f>
        <v>7254.3</v>
      </c>
      <c r="D41" s="51"/>
    </row>
    <row r="43" spans="2:6" x14ac:dyDescent="0.75">
      <c r="B43" s="3" t="s">
        <v>3</v>
      </c>
    </row>
  </sheetData>
  <mergeCells count="3">
    <mergeCell ref="B2:J2"/>
    <mergeCell ref="B26:F26"/>
    <mergeCell ref="B27:F2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B1:J45"/>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84</v>
      </c>
      <c r="C10" s="18"/>
    </row>
    <row r="11" spans="2:10" ht="56.25" customHeight="1" x14ac:dyDescent="0.75">
      <c r="B11" s="14" t="s">
        <v>26</v>
      </c>
      <c r="C11" s="16" t="s">
        <v>13</v>
      </c>
    </row>
    <row r="12" spans="2:10" ht="16" x14ac:dyDescent="0.75">
      <c r="B12" s="34" t="s">
        <v>31</v>
      </c>
      <c r="C12" s="16"/>
    </row>
    <row r="13" spans="2:10" x14ac:dyDescent="0.75">
      <c r="B13" s="15" t="s">
        <v>25</v>
      </c>
      <c r="C13" s="55">
        <v>0.15</v>
      </c>
    </row>
    <row r="14" spans="2:10" ht="16" x14ac:dyDescent="0.75">
      <c r="B14" s="34" t="s">
        <v>32</v>
      </c>
      <c r="C14" s="45"/>
    </row>
    <row r="15" spans="2:10" x14ac:dyDescent="0.75">
      <c r="B15" s="12" t="s">
        <v>21</v>
      </c>
      <c r="C15" s="56">
        <v>0.13</v>
      </c>
    </row>
    <row r="16" spans="2:10" ht="29.5" x14ac:dyDescent="0.75">
      <c r="B16" s="13" t="s">
        <v>20</v>
      </c>
      <c r="C16" s="56">
        <v>0.17</v>
      </c>
    </row>
    <row r="17" spans="2:6" x14ac:dyDescent="0.75">
      <c r="B17" s="12" t="s">
        <v>19</v>
      </c>
      <c r="C17" s="56">
        <v>0.25</v>
      </c>
    </row>
    <row r="18" spans="2:6" x14ac:dyDescent="0.75">
      <c r="B18" s="35" t="s">
        <v>12</v>
      </c>
      <c r="C18" s="31"/>
    </row>
    <row r="19" spans="2:6" x14ac:dyDescent="0.75">
      <c r="B19" s="12" t="s">
        <v>18</v>
      </c>
      <c r="C19" s="57">
        <v>0.05</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85</v>
      </c>
      <c r="C29" s="5" t="s">
        <v>4</v>
      </c>
      <c r="D29" s="6" t="s">
        <v>5</v>
      </c>
      <c r="E29" s="6" t="s">
        <v>6</v>
      </c>
      <c r="F29" s="6" t="s">
        <v>7</v>
      </c>
    </row>
    <row r="31" spans="2:6" ht="63.75" customHeight="1" x14ac:dyDescent="0.75">
      <c r="B31" s="8" t="s">
        <v>86</v>
      </c>
      <c r="C31" s="59" t="s">
        <v>205</v>
      </c>
      <c r="D31" s="59" t="s">
        <v>234</v>
      </c>
      <c r="E31" s="60">
        <v>194447.39</v>
      </c>
      <c r="F31" s="31" t="s">
        <v>8</v>
      </c>
    </row>
    <row r="32" spans="2:6" x14ac:dyDescent="0.75">
      <c r="B32" s="70"/>
      <c r="C32" s="71"/>
      <c r="D32" s="71"/>
      <c r="E32" s="72"/>
      <c r="F32" s="73"/>
    </row>
    <row r="33" spans="2:6" x14ac:dyDescent="0.75">
      <c r="B33" s="74" t="s">
        <v>87</v>
      </c>
      <c r="C33" s="59" t="s">
        <v>207</v>
      </c>
      <c r="D33" s="59" t="s">
        <v>207</v>
      </c>
      <c r="E33" s="60" t="s">
        <v>207</v>
      </c>
      <c r="F33" s="31" t="s">
        <v>8</v>
      </c>
    </row>
    <row r="34" spans="2:6" x14ac:dyDescent="0.75">
      <c r="B34" s="70"/>
      <c r="C34" s="71"/>
      <c r="D34" s="71"/>
      <c r="E34" s="72"/>
      <c r="F34" s="73"/>
    </row>
    <row r="35" spans="2:6" x14ac:dyDescent="0.75">
      <c r="B35" s="30" t="s">
        <v>30</v>
      </c>
      <c r="C35" s="39"/>
      <c r="D35" s="39"/>
      <c r="E35" s="60">
        <v>11379.1</v>
      </c>
      <c r="F35" s="43" t="s">
        <v>29</v>
      </c>
    </row>
    <row r="36" spans="2:6" x14ac:dyDescent="0.75">
      <c r="C36" s="46"/>
      <c r="D36" s="40"/>
    </row>
    <row r="37" spans="2:6" ht="29.5" x14ac:dyDescent="0.75">
      <c r="B37" s="48" t="s">
        <v>37</v>
      </c>
      <c r="C37" s="49">
        <f>C21</f>
        <v>218</v>
      </c>
      <c r="D37" s="39"/>
      <c r="E37" s="49">
        <f>4*C21</f>
        <v>872</v>
      </c>
      <c r="F37" s="44" t="s">
        <v>10</v>
      </c>
    </row>
    <row r="38" spans="2:6" x14ac:dyDescent="0.75">
      <c r="C38" s="47"/>
      <c r="D38" s="41"/>
      <c r="E38" s="9"/>
      <c r="F38" s="9"/>
    </row>
    <row r="39" spans="2:6" ht="29.5" x14ac:dyDescent="0.75">
      <c r="B39" s="42" t="s">
        <v>38</v>
      </c>
      <c r="C39" s="49">
        <f>C22</f>
        <v>436</v>
      </c>
      <c r="D39" s="39"/>
      <c r="E39" s="50">
        <f>2*C22</f>
        <v>872</v>
      </c>
      <c r="F39" s="44" t="s">
        <v>11</v>
      </c>
    </row>
    <row r="41" spans="2:6" ht="29.5" x14ac:dyDescent="0.75">
      <c r="B41" s="33" t="s">
        <v>36</v>
      </c>
      <c r="C41" s="11">
        <f>C23</f>
        <v>0.05</v>
      </c>
      <c r="E41" s="53">
        <f>(1-C41)*50</f>
        <v>47.5</v>
      </c>
      <c r="F41" s="32" t="s">
        <v>39</v>
      </c>
    </row>
    <row r="43" spans="2:6" x14ac:dyDescent="0.75">
      <c r="B43" s="52" t="s">
        <v>40</v>
      </c>
      <c r="C43" s="54">
        <f>SUM(E31:E41)</f>
        <v>207617.99000000002</v>
      </c>
      <c r="D43" s="51"/>
    </row>
    <row r="45" spans="2:6" x14ac:dyDescent="0.75">
      <c r="B45" s="3" t="s">
        <v>3</v>
      </c>
    </row>
  </sheetData>
  <mergeCells count="3">
    <mergeCell ref="B2:J2"/>
    <mergeCell ref="B26:F26"/>
    <mergeCell ref="B27:F27"/>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249977111117893"/>
  </sheetPr>
  <dimension ref="B1:J51"/>
  <sheetViews>
    <sheetView showGridLines="0" zoomScale="110" zoomScaleNormal="11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88</v>
      </c>
      <c r="C10" s="18"/>
    </row>
    <row r="11" spans="2:10" ht="56.25" customHeight="1" x14ac:dyDescent="0.75">
      <c r="B11" s="14" t="s">
        <v>26</v>
      </c>
      <c r="C11" s="16" t="s">
        <v>13</v>
      </c>
    </row>
    <row r="12" spans="2:10" ht="16" x14ac:dyDescent="0.75">
      <c r="B12" s="34" t="s">
        <v>31</v>
      </c>
      <c r="C12" s="16"/>
    </row>
    <row r="13" spans="2:10" x14ac:dyDescent="0.75">
      <c r="B13" s="15" t="s">
        <v>25</v>
      </c>
      <c r="C13" s="55">
        <v>0.2</v>
      </c>
    </row>
    <row r="14" spans="2:10" ht="16" x14ac:dyDescent="0.75">
      <c r="B14" s="34" t="s">
        <v>32</v>
      </c>
      <c r="C14" s="45"/>
    </row>
    <row r="15" spans="2:10" x14ac:dyDescent="0.75">
      <c r="B15" s="12" t="s">
        <v>21</v>
      </c>
      <c r="C15" s="56">
        <v>0.16</v>
      </c>
    </row>
    <row r="16" spans="2:10" ht="29.5" x14ac:dyDescent="0.75">
      <c r="B16" s="13" t="s">
        <v>20</v>
      </c>
      <c r="C16" s="56">
        <v>0.17</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89</v>
      </c>
      <c r="C29" s="5" t="s">
        <v>4</v>
      </c>
      <c r="D29" s="6" t="s">
        <v>5</v>
      </c>
      <c r="E29" s="6" t="s">
        <v>6</v>
      </c>
      <c r="F29" s="6" t="s">
        <v>7</v>
      </c>
    </row>
    <row r="31" spans="2:6" ht="63.75" customHeight="1" x14ac:dyDescent="0.75">
      <c r="B31" s="8" t="s">
        <v>90</v>
      </c>
      <c r="C31" s="59" t="s">
        <v>205</v>
      </c>
      <c r="D31" s="59" t="s">
        <v>217</v>
      </c>
      <c r="E31" s="60">
        <v>6879.2</v>
      </c>
      <c r="F31" s="31" t="s">
        <v>8</v>
      </c>
    </row>
    <row r="32" spans="2:6" x14ac:dyDescent="0.75">
      <c r="B32" s="70"/>
      <c r="C32" s="71"/>
      <c r="D32" s="71"/>
      <c r="E32" s="72"/>
      <c r="F32" s="73"/>
    </row>
    <row r="33" spans="2:6" x14ac:dyDescent="0.75">
      <c r="B33" s="8" t="s">
        <v>91</v>
      </c>
      <c r="C33" s="59" t="s">
        <v>205</v>
      </c>
      <c r="D33" s="59" t="s">
        <v>207</v>
      </c>
      <c r="E33" s="62" t="s">
        <v>207</v>
      </c>
      <c r="F33" s="31" t="s">
        <v>8</v>
      </c>
    </row>
    <row r="34" spans="2:6" x14ac:dyDescent="0.75">
      <c r="C34" s="9"/>
      <c r="D34" s="9"/>
      <c r="E34" s="7"/>
      <c r="F34" s="7"/>
    </row>
    <row r="35" spans="2:6" x14ac:dyDescent="0.75">
      <c r="B35" s="61" t="s">
        <v>92</v>
      </c>
      <c r="C35" s="59" t="s">
        <v>205</v>
      </c>
      <c r="D35" s="62" t="s">
        <v>207</v>
      </c>
      <c r="E35" s="62" t="s">
        <v>207</v>
      </c>
      <c r="F35" s="31" t="s">
        <v>8</v>
      </c>
    </row>
    <row r="36" spans="2:6" x14ac:dyDescent="0.75">
      <c r="B36" s="27"/>
      <c r="C36" s="39"/>
      <c r="D36" s="39"/>
      <c r="E36" s="73"/>
      <c r="F36" s="73"/>
    </row>
    <row r="37" spans="2:6" x14ac:dyDescent="0.75">
      <c r="B37" s="61" t="s">
        <v>93</v>
      </c>
      <c r="C37" s="59" t="s">
        <v>205</v>
      </c>
      <c r="D37" s="62" t="s">
        <v>207</v>
      </c>
      <c r="E37" s="62" t="s">
        <v>207</v>
      </c>
      <c r="F37" s="31" t="s">
        <v>8</v>
      </c>
    </row>
    <row r="38" spans="2:6" x14ac:dyDescent="0.75">
      <c r="B38" s="27"/>
      <c r="C38" s="39"/>
      <c r="D38" s="39"/>
      <c r="E38" s="73"/>
      <c r="F38" s="73"/>
    </row>
    <row r="39" spans="2:6" x14ac:dyDescent="0.75">
      <c r="B39" s="61" t="s">
        <v>94</v>
      </c>
      <c r="C39" s="59" t="s">
        <v>205</v>
      </c>
      <c r="D39" s="62" t="s">
        <v>207</v>
      </c>
      <c r="E39" s="62" t="s">
        <v>207</v>
      </c>
      <c r="F39" s="31" t="s">
        <v>8</v>
      </c>
    </row>
    <row r="40" spans="2:6" x14ac:dyDescent="0.75">
      <c r="C40" s="9"/>
      <c r="D40" s="9"/>
      <c r="E40" s="7"/>
      <c r="F40" s="7"/>
    </row>
    <row r="41" spans="2:6" x14ac:dyDescent="0.75">
      <c r="B41" s="30" t="s">
        <v>30</v>
      </c>
      <c r="C41" s="39"/>
      <c r="D41" s="39"/>
      <c r="E41" s="60">
        <v>768</v>
      </c>
      <c r="F41" s="43" t="s">
        <v>29</v>
      </c>
    </row>
    <row r="42" spans="2:6" x14ac:dyDescent="0.75">
      <c r="C42" s="46"/>
      <c r="D42" s="40"/>
    </row>
    <row r="43" spans="2:6" ht="29.5" x14ac:dyDescent="0.75">
      <c r="B43" s="48" t="s">
        <v>37</v>
      </c>
      <c r="C43" s="49">
        <f>C21</f>
        <v>218</v>
      </c>
      <c r="D43" s="39"/>
      <c r="E43" s="49">
        <f>4*C21</f>
        <v>872</v>
      </c>
      <c r="F43" s="44" t="s">
        <v>10</v>
      </c>
    </row>
    <row r="44" spans="2:6" x14ac:dyDescent="0.75">
      <c r="C44" s="47"/>
      <c r="D44" s="41"/>
      <c r="E44" s="9"/>
      <c r="F44" s="9"/>
    </row>
    <row r="45" spans="2:6" ht="29.5" x14ac:dyDescent="0.75">
      <c r="B45" s="42" t="s">
        <v>38</v>
      </c>
      <c r="C45" s="49">
        <f>C22</f>
        <v>436</v>
      </c>
      <c r="D45" s="39"/>
      <c r="E45" s="50">
        <f>2*C22</f>
        <v>872</v>
      </c>
      <c r="F45" s="44" t="s">
        <v>11</v>
      </c>
    </row>
    <row r="47" spans="2:6" ht="29.5" x14ac:dyDescent="0.75">
      <c r="B47" s="33" t="s">
        <v>36</v>
      </c>
      <c r="C47" s="11">
        <f>C23</f>
        <v>0.05</v>
      </c>
      <c r="E47" s="53">
        <f>(1-C47)*50</f>
        <v>47.5</v>
      </c>
      <c r="F47" s="32" t="s">
        <v>39</v>
      </c>
    </row>
    <row r="49" spans="2:4" x14ac:dyDescent="0.75">
      <c r="B49" s="52" t="s">
        <v>40</v>
      </c>
      <c r="C49" s="54">
        <f>SUM(E31:E47)</f>
        <v>9438.7000000000007</v>
      </c>
      <c r="D49" s="51"/>
    </row>
    <row r="51" spans="2:4" x14ac:dyDescent="0.75">
      <c r="B51" s="3" t="s">
        <v>3</v>
      </c>
    </row>
  </sheetData>
  <mergeCells count="3">
    <mergeCell ref="B2:J2"/>
    <mergeCell ref="B26:F26"/>
    <mergeCell ref="B27:F2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39997558519241921"/>
  </sheetPr>
  <dimension ref="B1:J47"/>
  <sheetViews>
    <sheetView showGridLines="0" zoomScale="110" zoomScaleNormal="11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95</v>
      </c>
      <c r="C10" s="18"/>
    </row>
    <row r="11" spans="2:10" ht="56.25" customHeight="1" x14ac:dyDescent="0.75">
      <c r="B11" s="14" t="s">
        <v>26</v>
      </c>
      <c r="C11" s="16" t="s">
        <v>13</v>
      </c>
    </row>
    <row r="12" spans="2:10" ht="16" x14ac:dyDescent="0.75">
      <c r="B12" s="34" t="s">
        <v>31</v>
      </c>
      <c r="C12" s="16"/>
    </row>
    <row r="13" spans="2:10" x14ac:dyDescent="0.75">
      <c r="B13" s="15" t="s">
        <v>25</v>
      </c>
      <c r="C13" s="55">
        <v>0.2</v>
      </c>
    </row>
    <row r="14" spans="2:10" ht="16" x14ac:dyDescent="0.75">
      <c r="B14" s="34" t="s">
        <v>32</v>
      </c>
      <c r="C14" s="45"/>
    </row>
    <row r="15" spans="2:10" x14ac:dyDescent="0.75">
      <c r="B15" s="12" t="s">
        <v>21</v>
      </c>
      <c r="C15" s="56">
        <v>0.17</v>
      </c>
    </row>
    <row r="16" spans="2:10" ht="29.5" x14ac:dyDescent="0.75">
      <c r="B16" s="13" t="s">
        <v>20</v>
      </c>
      <c r="C16" s="56">
        <v>0.17</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96</v>
      </c>
      <c r="C29" s="5" t="s">
        <v>4</v>
      </c>
      <c r="D29" s="6" t="s">
        <v>5</v>
      </c>
      <c r="E29" s="6" t="s">
        <v>6</v>
      </c>
      <c r="F29" s="6" t="s">
        <v>7</v>
      </c>
    </row>
    <row r="31" spans="2:6" ht="63.75" customHeight="1" x14ac:dyDescent="0.75">
      <c r="B31" s="8" t="s">
        <v>97</v>
      </c>
      <c r="C31" s="59" t="s">
        <v>205</v>
      </c>
      <c r="D31" s="59" t="s">
        <v>218</v>
      </c>
      <c r="E31" s="60">
        <v>10154.4</v>
      </c>
      <c r="F31" s="31" t="s">
        <v>8</v>
      </c>
    </row>
    <row r="32" spans="2:6" x14ac:dyDescent="0.75">
      <c r="B32" s="70"/>
      <c r="C32" s="71"/>
      <c r="D32" s="71"/>
      <c r="E32" s="72"/>
      <c r="F32" s="73"/>
    </row>
    <row r="33" spans="2:6" x14ac:dyDescent="0.75">
      <c r="B33" s="8" t="s">
        <v>120</v>
      </c>
      <c r="C33" s="59" t="s">
        <v>205</v>
      </c>
      <c r="D33" s="59" t="s">
        <v>207</v>
      </c>
      <c r="E33" s="59" t="s">
        <v>207</v>
      </c>
      <c r="F33" s="31" t="s">
        <v>8</v>
      </c>
    </row>
    <row r="34" spans="2:6" x14ac:dyDescent="0.75">
      <c r="C34" s="9"/>
      <c r="D34" s="9"/>
      <c r="E34" s="7"/>
      <c r="F34" s="7"/>
    </row>
    <row r="35" spans="2:6" ht="29.5" x14ac:dyDescent="0.75">
      <c r="B35" s="61" t="s">
        <v>98</v>
      </c>
      <c r="C35" s="62" t="s">
        <v>205</v>
      </c>
      <c r="D35" s="62" t="s">
        <v>235</v>
      </c>
      <c r="E35" s="63">
        <v>1439.1</v>
      </c>
      <c r="F35" s="31" t="s">
        <v>8</v>
      </c>
    </row>
    <row r="36" spans="2:6" x14ac:dyDescent="0.75">
      <c r="C36" s="9"/>
      <c r="D36" s="9"/>
      <c r="E36" s="7"/>
      <c r="F36" s="7"/>
    </row>
    <row r="37" spans="2:6" x14ac:dyDescent="0.75">
      <c r="B37" s="30" t="s">
        <v>30</v>
      </c>
      <c r="C37" s="39"/>
      <c r="D37" s="39"/>
      <c r="E37" s="60">
        <v>1195.2</v>
      </c>
      <c r="F37" s="43" t="s">
        <v>29</v>
      </c>
    </row>
    <row r="38" spans="2:6" x14ac:dyDescent="0.75">
      <c r="C38" s="46"/>
      <c r="D38" s="40"/>
    </row>
    <row r="39" spans="2:6" ht="29.5" x14ac:dyDescent="0.75">
      <c r="B39" s="48" t="s">
        <v>37</v>
      </c>
      <c r="C39" s="49">
        <f>C21</f>
        <v>218</v>
      </c>
      <c r="D39" s="39"/>
      <c r="E39" s="49">
        <f>4*C21</f>
        <v>872</v>
      </c>
      <c r="F39" s="44" t="s">
        <v>10</v>
      </c>
    </row>
    <row r="40" spans="2:6" x14ac:dyDescent="0.75">
      <c r="C40" s="47"/>
      <c r="D40" s="41"/>
      <c r="E40" s="9"/>
      <c r="F40" s="9"/>
    </row>
    <row r="41" spans="2:6" ht="29.5" x14ac:dyDescent="0.75">
      <c r="B41" s="42" t="s">
        <v>38</v>
      </c>
      <c r="C41" s="49">
        <f>C22</f>
        <v>436</v>
      </c>
      <c r="D41" s="39"/>
      <c r="E41" s="50">
        <f>2*C22</f>
        <v>872</v>
      </c>
      <c r="F41" s="44" t="s">
        <v>11</v>
      </c>
    </row>
    <row r="43" spans="2:6" ht="29.5" x14ac:dyDescent="0.75">
      <c r="B43" s="33" t="s">
        <v>36</v>
      </c>
      <c r="C43" s="11">
        <f>C23</f>
        <v>0.05</v>
      </c>
      <c r="E43" s="53">
        <f>(1-C43)*50</f>
        <v>47.5</v>
      </c>
      <c r="F43" s="32" t="s">
        <v>39</v>
      </c>
    </row>
    <row r="45" spans="2:6" x14ac:dyDescent="0.75">
      <c r="B45" s="52" t="s">
        <v>40</v>
      </c>
      <c r="C45" s="54">
        <f>SUM(E31:E43)</f>
        <v>14580.2</v>
      </c>
      <c r="D45" s="51"/>
    </row>
    <row r="47" spans="2:6" x14ac:dyDescent="0.75">
      <c r="B47" s="3" t="s">
        <v>3</v>
      </c>
    </row>
  </sheetData>
  <mergeCells count="3">
    <mergeCell ref="B2:J2"/>
    <mergeCell ref="B26:F26"/>
    <mergeCell ref="B27:F2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B1:J45"/>
  <sheetViews>
    <sheetView showGridLines="0" zoomScaleNormal="10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99</v>
      </c>
      <c r="C10" s="18"/>
    </row>
    <row r="11" spans="2:10" ht="56.25" customHeight="1" x14ac:dyDescent="0.75">
      <c r="B11" s="14" t="s">
        <v>26</v>
      </c>
      <c r="C11" s="16" t="s">
        <v>13</v>
      </c>
    </row>
    <row r="12" spans="2:10" ht="16" x14ac:dyDescent="0.75">
      <c r="B12" s="34" t="s">
        <v>31</v>
      </c>
      <c r="C12" s="16"/>
    </row>
    <row r="13" spans="2:10" x14ac:dyDescent="0.75">
      <c r="B13" s="15" t="s">
        <v>25</v>
      </c>
      <c r="C13" s="55">
        <v>0.28000000000000003</v>
      </c>
    </row>
    <row r="14" spans="2:10" ht="16" x14ac:dyDescent="0.75">
      <c r="B14" s="34" t="s">
        <v>32</v>
      </c>
      <c r="C14" s="45"/>
    </row>
    <row r="15" spans="2:10" x14ac:dyDescent="0.75">
      <c r="B15" s="12" t="s">
        <v>21</v>
      </c>
      <c r="C15" s="56">
        <v>0.28000000000000003</v>
      </c>
    </row>
    <row r="16" spans="2:10" ht="29.5" x14ac:dyDescent="0.75">
      <c r="B16" s="13" t="s">
        <v>20</v>
      </c>
      <c r="C16" s="56">
        <v>0.17</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100</v>
      </c>
      <c r="C29" s="5" t="s">
        <v>4</v>
      </c>
      <c r="D29" s="6" t="s">
        <v>5</v>
      </c>
      <c r="E29" s="6" t="s">
        <v>6</v>
      </c>
      <c r="F29" s="6" t="s">
        <v>7</v>
      </c>
    </row>
    <row r="31" spans="2:6" ht="63.75" customHeight="1" x14ac:dyDescent="0.75">
      <c r="B31" s="8" t="s">
        <v>101</v>
      </c>
      <c r="C31" s="59" t="s">
        <v>205</v>
      </c>
      <c r="D31" s="59" t="s">
        <v>219</v>
      </c>
      <c r="E31" s="60">
        <v>34686</v>
      </c>
      <c r="F31" s="31" t="s">
        <v>8</v>
      </c>
    </row>
    <row r="32" spans="2:6" x14ac:dyDescent="0.75">
      <c r="B32" s="70"/>
      <c r="C32" s="71"/>
      <c r="D32" s="71"/>
      <c r="E32" s="72"/>
      <c r="F32" s="73"/>
    </row>
    <row r="33" spans="2:6" ht="29.5" x14ac:dyDescent="0.75">
      <c r="B33" s="8" t="s">
        <v>102</v>
      </c>
      <c r="C33" s="59" t="s">
        <v>205</v>
      </c>
      <c r="D33" s="59" t="s">
        <v>236</v>
      </c>
      <c r="E33" s="60">
        <v>5298.48</v>
      </c>
      <c r="F33" s="31" t="s">
        <v>8</v>
      </c>
    </row>
    <row r="34" spans="2:6" x14ac:dyDescent="0.75">
      <c r="C34" s="9"/>
      <c r="D34" s="9"/>
      <c r="E34" s="7"/>
      <c r="F34" s="7"/>
    </row>
    <row r="35" spans="2:6" x14ac:dyDescent="0.75">
      <c r="B35" s="30" t="s">
        <v>30</v>
      </c>
      <c r="C35" s="39"/>
      <c r="D35" s="39"/>
      <c r="E35" s="60">
        <v>4217.6000000000004</v>
      </c>
      <c r="F35" s="43" t="s">
        <v>29</v>
      </c>
    </row>
    <row r="36" spans="2:6" x14ac:dyDescent="0.75">
      <c r="C36" s="46"/>
      <c r="D36" s="40"/>
    </row>
    <row r="37" spans="2:6" ht="29.5" x14ac:dyDescent="0.75">
      <c r="B37" s="48" t="s">
        <v>37</v>
      </c>
      <c r="C37" s="49">
        <f>C21</f>
        <v>218</v>
      </c>
      <c r="D37" s="39"/>
      <c r="E37" s="49">
        <f>4*C21</f>
        <v>872</v>
      </c>
      <c r="F37" s="44" t="s">
        <v>10</v>
      </c>
    </row>
    <row r="38" spans="2:6" x14ac:dyDescent="0.75">
      <c r="C38" s="47"/>
      <c r="D38" s="41"/>
      <c r="E38" s="9"/>
      <c r="F38" s="9"/>
    </row>
    <row r="39" spans="2:6" ht="29.5" x14ac:dyDescent="0.75">
      <c r="B39" s="42" t="s">
        <v>38</v>
      </c>
      <c r="C39" s="49">
        <f>C22</f>
        <v>436</v>
      </c>
      <c r="D39" s="39"/>
      <c r="E39" s="50">
        <f>2*C22</f>
        <v>872</v>
      </c>
      <c r="F39" s="44" t="s">
        <v>11</v>
      </c>
    </row>
    <row r="41" spans="2:6" ht="29.5" x14ac:dyDescent="0.75">
      <c r="B41" s="33" t="s">
        <v>36</v>
      </c>
      <c r="C41" s="11">
        <f>C23</f>
        <v>0.05</v>
      </c>
      <c r="E41" s="53">
        <f>(1-C41)*50</f>
        <v>47.5</v>
      </c>
      <c r="F41" s="32" t="s">
        <v>39</v>
      </c>
    </row>
    <row r="43" spans="2:6" x14ac:dyDescent="0.75">
      <c r="B43" s="52" t="s">
        <v>40</v>
      </c>
      <c r="C43" s="54">
        <f>SUM(E31:E41)</f>
        <v>45993.579999999994</v>
      </c>
      <c r="D43" s="51"/>
    </row>
    <row r="45" spans="2:6" x14ac:dyDescent="0.75">
      <c r="B45" s="3" t="s">
        <v>3</v>
      </c>
    </row>
  </sheetData>
  <mergeCells count="3">
    <mergeCell ref="B2:J2"/>
    <mergeCell ref="B26:F26"/>
    <mergeCell ref="B27:F2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B1:J49"/>
  <sheetViews>
    <sheetView showGridLines="0" topLeftCell="A4"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103</v>
      </c>
      <c r="C10" s="18"/>
    </row>
    <row r="11" spans="2:10" ht="56.25" customHeight="1" x14ac:dyDescent="0.75">
      <c r="B11" s="14" t="s">
        <v>26</v>
      </c>
      <c r="C11" s="16" t="s">
        <v>13</v>
      </c>
    </row>
    <row r="12" spans="2:10" ht="16" x14ac:dyDescent="0.75">
      <c r="B12" s="34" t="s">
        <v>31</v>
      </c>
      <c r="C12" s="16"/>
    </row>
    <row r="13" spans="2:10" x14ac:dyDescent="0.75">
      <c r="B13" s="15" t="s">
        <v>25</v>
      </c>
      <c r="C13" s="55">
        <v>0.15</v>
      </c>
    </row>
    <row r="14" spans="2:10" ht="16" x14ac:dyDescent="0.75">
      <c r="B14" s="34" t="s">
        <v>32</v>
      </c>
      <c r="C14" s="45"/>
    </row>
    <row r="15" spans="2:10" x14ac:dyDescent="0.75">
      <c r="B15" s="12" t="s">
        <v>21</v>
      </c>
      <c r="C15" s="56">
        <v>0.13</v>
      </c>
    </row>
    <row r="16" spans="2:10" ht="29.5" x14ac:dyDescent="0.75">
      <c r="B16" s="13" t="s">
        <v>20</v>
      </c>
      <c r="C16" s="56">
        <v>0.17</v>
      </c>
    </row>
    <row r="17" spans="2:6" x14ac:dyDescent="0.75">
      <c r="B17" s="12" t="s">
        <v>19</v>
      </c>
      <c r="C17" s="56">
        <v>0.25</v>
      </c>
    </row>
    <row r="18" spans="2:6" x14ac:dyDescent="0.75">
      <c r="B18" s="35" t="s">
        <v>12</v>
      </c>
      <c r="C18" s="31"/>
    </row>
    <row r="19" spans="2:6" x14ac:dyDescent="0.75">
      <c r="B19" s="12" t="s">
        <v>18</v>
      </c>
      <c r="C19" s="57">
        <v>0.05</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104</v>
      </c>
      <c r="C29" s="5" t="s">
        <v>4</v>
      </c>
      <c r="D29" s="6" t="s">
        <v>5</v>
      </c>
      <c r="E29" s="6" t="s">
        <v>6</v>
      </c>
      <c r="F29" s="6" t="s">
        <v>7</v>
      </c>
    </row>
    <row r="31" spans="2:6" ht="63.75" customHeight="1" x14ac:dyDescent="0.75">
      <c r="B31" s="8" t="s">
        <v>105</v>
      </c>
      <c r="C31" s="59" t="s">
        <v>205</v>
      </c>
      <c r="D31" s="59" t="s">
        <v>234</v>
      </c>
      <c r="E31" s="60">
        <v>194447.39</v>
      </c>
      <c r="F31" s="31" t="s">
        <v>8</v>
      </c>
    </row>
    <row r="32" spans="2:6" x14ac:dyDescent="0.75">
      <c r="B32" s="70"/>
      <c r="C32" s="71"/>
      <c r="D32" s="71"/>
      <c r="E32" s="72"/>
      <c r="F32" s="73"/>
    </row>
    <row r="33" spans="2:6" x14ac:dyDescent="0.75">
      <c r="B33" s="8" t="s">
        <v>106</v>
      </c>
      <c r="C33" s="59"/>
      <c r="D33" s="59" t="s">
        <v>207</v>
      </c>
      <c r="E33" s="59" t="s">
        <v>207</v>
      </c>
      <c r="F33" s="31" t="s">
        <v>8</v>
      </c>
    </row>
    <row r="34" spans="2:6" x14ac:dyDescent="0.75">
      <c r="C34" s="9"/>
      <c r="D34" s="9"/>
      <c r="E34" s="7"/>
      <c r="F34" s="7"/>
    </row>
    <row r="35" spans="2:6" x14ac:dyDescent="0.75">
      <c r="B35" s="61" t="s">
        <v>98</v>
      </c>
      <c r="C35" s="62"/>
      <c r="D35" s="62" t="s">
        <v>207</v>
      </c>
      <c r="E35" s="59" t="s">
        <v>207</v>
      </c>
      <c r="F35" s="31" t="s">
        <v>8</v>
      </c>
    </row>
    <row r="36" spans="2:6" x14ac:dyDescent="0.75">
      <c r="B36" s="27"/>
      <c r="C36" s="39"/>
      <c r="D36" s="39"/>
      <c r="E36" s="73"/>
      <c r="F36" s="73"/>
    </row>
    <row r="37" spans="2:6" x14ac:dyDescent="0.75">
      <c r="B37" s="61" t="s">
        <v>120</v>
      </c>
      <c r="C37" s="62"/>
      <c r="D37" s="62" t="s">
        <v>207</v>
      </c>
      <c r="E37" s="59" t="s">
        <v>207</v>
      </c>
      <c r="F37" s="31" t="s">
        <v>8</v>
      </c>
    </row>
    <row r="38" spans="2:6" x14ac:dyDescent="0.75">
      <c r="C38" s="9"/>
      <c r="D38" s="9"/>
      <c r="E38" s="7"/>
      <c r="F38" s="7"/>
    </row>
    <row r="39" spans="2:6" x14ac:dyDescent="0.75">
      <c r="B39" s="30" t="s">
        <v>30</v>
      </c>
      <c r="C39" s="39"/>
      <c r="D39" s="39"/>
      <c r="E39" s="60">
        <v>11379.1</v>
      </c>
      <c r="F39" s="43" t="s">
        <v>29</v>
      </c>
    </row>
    <row r="40" spans="2:6" x14ac:dyDescent="0.75">
      <c r="C40" s="46"/>
      <c r="D40" s="40"/>
    </row>
    <row r="41" spans="2:6" ht="29.5" x14ac:dyDescent="0.75">
      <c r="B41" s="48" t="s">
        <v>37</v>
      </c>
      <c r="C41" s="49">
        <f>C21</f>
        <v>218</v>
      </c>
      <c r="D41" s="39"/>
      <c r="E41" s="49">
        <f>4*C21</f>
        <v>872</v>
      </c>
      <c r="F41" s="44" t="s">
        <v>10</v>
      </c>
    </row>
    <row r="42" spans="2:6" x14ac:dyDescent="0.75">
      <c r="C42" s="47"/>
      <c r="D42" s="41"/>
      <c r="E42" s="9"/>
      <c r="F42" s="9"/>
    </row>
    <row r="43" spans="2:6" ht="29.5" x14ac:dyDescent="0.75">
      <c r="B43" s="42" t="s">
        <v>38</v>
      </c>
      <c r="C43" s="49">
        <f>C22</f>
        <v>436</v>
      </c>
      <c r="D43" s="39"/>
      <c r="E43" s="50">
        <f>2*C22</f>
        <v>872</v>
      </c>
      <c r="F43" s="44" t="s">
        <v>11</v>
      </c>
    </row>
    <row r="45" spans="2:6" ht="29.5" x14ac:dyDescent="0.75">
      <c r="B45" s="33" t="s">
        <v>36</v>
      </c>
      <c r="C45" s="11">
        <f>C23</f>
        <v>0.05</v>
      </c>
      <c r="E45" s="53">
        <f>(1-C45)*50</f>
        <v>47.5</v>
      </c>
      <c r="F45" s="32" t="s">
        <v>39</v>
      </c>
    </row>
    <row r="47" spans="2:6" x14ac:dyDescent="0.75">
      <c r="B47" s="52" t="s">
        <v>40</v>
      </c>
      <c r="C47" s="54">
        <f>SUM(E31:E45)</f>
        <v>207617.99000000002</v>
      </c>
      <c r="D47" s="51"/>
    </row>
    <row r="49" spans="2:2" x14ac:dyDescent="0.75">
      <c r="B49" s="3" t="s">
        <v>3</v>
      </c>
    </row>
  </sheetData>
  <mergeCells count="3">
    <mergeCell ref="B2:J2"/>
    <mergeCell ref="B26:F26"/>
    <mergeCell ref="B27:F2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249977111117893"/>
  </sheetPr>
  <dimension ref="B1:J45"/>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108</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107</v>
      </c>
      <c r="C29" s="5" t="s">
        <v>4</v>
      </c>
      <c r="D29" s="6" t="s">
        <v>5</v>
      </c>
      <c r="E29" s="6" t="s">
        <v>6</v>
      </c>
      <c r="F29" s="6" t="s">
        <v>7</v>
      </c>
    </row>
    <row r="31" spans="2:6" ht="63.75" customHeight="1" x14ac:dyDescent="0.75">
      <c r="B31" s="8" t="s">
        <v>109</v>
      </c>
      <c r="C31" s="59"/>
      <c r="D31" s="59"/>
      <c r="E31" s="60"/>
      <c r="F31" s="31" t="s">
        <v>8</v>
      </c>
    </row>
    <row r="32" spans="2:6" x14ac:dyDescent="0.75">
      <c r="B32" s="70"/>
      <c r="C32" s="71"/>
      <c r="D32" s="71"/>
      <c r="E32" s="72"/>
      <c r="F32" s="73"/>
    </row>
    <row r="33" spans="2:6" x14ac:dyDescent="0.75">
      <c r="B33" s="8" t="s">
        <v>111</v>
      </c>
      <c r="C33" s="59"/>
      <c r="D33" s="59"/>
      <c r="E33" s="60"/>
      <c r="F33" s="31" t="s">
        <v>8</v>
      </c>
    </row>
    <row r="34" spans="2:6" x14ac:dyDescent="0.75">
      <c r="C34" s="9"/>
      <c r="D34" s="9"/>
      <c r="E34" s="7"/>
      <c r="F34" s="7"/>
    </row>
    <row r="35" spans="2:6" x14ac:dyDescent="0.75">
      <c r="B35" s="30" t="s">
        <v>30</v>
      </c>
      <c r="C35" s="39"/>
      <c r="D35" s="39"/>
      <c r="E35" s="60"/>
      <c r="F35" s="43" t="s">
        <v>29</v>
      </c>
    </row>
    <row r="36" spans="2:6" x14ac:dyDescent="0.75">
      <c r="C36" s="46"/>
      <c r="D36" s="40"/>
    </row>
    <row r="37" spans="2:6" ht="29.5" x14ac:dyDescent="0.75">
      <c r="B37" s="48" t="s">
        <v>37</v>
      </c>
      <c r="C37" s="49">
        <f>C21</f>
        <v>0</v>
      </c>
      <c r="D37" s="39"/>
      <c r="E37" s="49">
        <f>4*C21</f>
        <v>0</v>
      </c>
      <c r="F37" s="44" t="s">
        <v>10</v>
      </c>
    </row>
    <row r="38" spans="2:6" x14ac:dyDescent="0.75">
      <c r="C38" s="47"/>
      <c r="D38" s="41"/>
      <c r="E38" s="9"/>
      <c r="F38" s="9"/>
    </row>
    <row r="39" spans="2:6" ht="29.5" x14ac:dyDescent="0.75">
      <c r="B39" s="42" t="s">
        <v>38</v>
      </c>
      <c r="C39" s="49">
        <f>C22</f>
        <v>0</v>
      </c>
      <c r="D39" s="39"/>
      <c r="E39" s="50">
        <f>2*C22</f>
        <v>0</v>
      </c>
      <c r="F39" s="44" t="s">
        <v>11</v>
      </c>
    </row>
    <row r="41" spans="2:6" ht="29.5" x14ac:dyDescent="0.75">
      <c r="B41" s="33" t="s">
        <v>36</v>
      </c>
      <c r="C41" s="11">
        <f>C23</f>
        <v>0</v>
      </c>
      <c r="E41" s="53">
        <f>(1-C41)*50</f>
        <v>50</v>
      </c>
      <c r="F41" s="32" t="s">
        <v>39</v>
      </c>
    </row>
    <row r="43" spans="2:6" x14ac:dyDescent="0.75">
      <c r="B43" s="52" t="s">
        <v>40</v>
      </c>
      <c r="C43" s="54">
        <f>SUM(E31:E41)</f>
        <v>50</v>
      </c>
      <c r="D43" s="51"/>
    </row>
    <row r="45" spans="2:6" x14ac:dyDescent="0.75">
      <c r="B45" s="3" t="s">
        <v>3</v>
      </c>
    </row>
  </sheetData>
  <mergeCells count="3">
    <mergeCell ref="B2:J2"/>
    <mergeCell ref="B26:F26"/>
    <mergeCell ref="B27:F2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39997558519241921"/>
  </sheetPr>
  <dimension ref="B1:J47"/>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112</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113</v>
      </c>
      <c r="C29" s="5" t="s">
        <v>4</v>
      </c>
      <c r="D29" s="6" t="s">
        <v>5</v>
      </c>
      <c r="E29" s="6" t="s">
        <v>6</v>
      </c>
      <c r="F29" s="6" t="s">
        <v>7</v>
      </c>
    </row>
    <row r="31" spans="2:6" ht="63.75" customHeight="1" x14ac:dyDescent="0.75">
      <c r="B31" s="8" t="s">
        <v>114</v>
      </c>
      <c r="C31" s="59"/>
      <c r="D31" s="59"/>
      <c r="E31" s="60"/>
      <c r="F31" s="31" t="s">
        <v>8</v>
      </c>
    </row>
    <row r="32" spans="2:6" x14ac:dyDescent="0.75">
      <c r="B32" s="70"/>
      <c r="C32" s="71"/>
      <c r="D32" s="71"/>
      <c r="E32" s="72"/>
      <c r="F32" s="73"/>
    </row>
    <row r="33" spans="2:6" x14ac:dyDescent="0.75">
      <c r="B33" s="8" t="s">
        <v>110</v>
      </c>
      <c r="C33" s="59"/>
      <c r="D33" s="59"/>
      <c r="E33" s="60"/>
      <c r="F33" s="31" t="s">
        <v>8</v>
      </c>
    </row>
    <row r="34" spans="2:6" x14ac:dyDescent="0.75">
      <c r="C34" s="9"/>
      <c r="D34" s="9"/>
      <c r="E34" s="7"/>
      <c r="F34" s="7"/>
    </row>
    <row r="35" spans="2:6" x14ac:dyDescent="0.75">
      <c r="B35" s="61" t="s">
        <v>115</v>
      </c>
      <c r="C35" s="62"/>
      <c r="D35" s="62"/>
      <c r="E35" s="63"/>
      <c r="F35" s="31" t="s">
        <v>8</v>
      </c>
    </row>
    <row r="36" spans="2:6" x14ac:dyDescent="0.75">
      <c r="C36" s="9"/>
      <c r="D36" s="9"/>
      <c r="E36" s="7"/>
      <c r="F36" s="7"/>
    </row>
    <row r="37" spans="2:6" x14ac:dyDescent="0.75">
      <c r="B37" s="30" t="s">
        <v>30</v>
      </c>
      <c r="C37" s="39"/>
      <c r="D37" s="39"/>
      <c r="E37" s="60"/>
      <c r="F37" s="43" t="s">
        <v>29</v>
      </c>
    </row>
    <row r="38" spans="2:6" x14ac:dyDescent="0.75">
      <c r="C38" s="46"/>
      <c r="D38" s="40"/>
    </row>
    <row r="39" spans="2:6" ht="29.5" x14ac:dyDescent="0.75">
      <c r="B39" s="48" t="s">
        <v>37</v>
      </c>
      <c r="C39" s="49">
        <f>C21</f>
        <v>0</v>
      </c>
      <c r="D39" s="39"/>
      <c r="E39" s="49">
        <f>4*C21</f>
        <v>0</v>
      </c>
      <c r="F39" s="44" t="s">
        <v>10</v>
      </c>
    </row>
    <row r="40" spans="2:6" x14ac:dyDescent="0.75">
      <c r="C40" s="47"/>
      <c r="D40" s="41"/>
      <c r="E40" s="9"/>
      <c r="F40" s="9"/>
    </row>
    <row r="41" spans="2:6" ht="29.5" x14ac:dyDescent="0.75">
      <c r="B41" s="42" t="s">
        <v>38</v>
      </c>
      <c r="C41" s="49">
        <f>C22</f>
        <v>0</v>
      </c>
      <c r="D41" s="39"/>
      <c r="E41" s="50">
        <f>2*C22</f>
        <v>0</v>
      </c>
      <c r="F41" s="44" t="s">
        <v>11</v>
      </c>
    </row>
    <row r="43" spans="2:6" ht="29.5" x14ac:dyDescent="0.75">
      <c r="B43" s="33" t="s">
        <v>36</v>
      </c>
      <c r="C43" s="11">
        <f>C23</f>
        <v>0</v>
      </c>
      <c r="E43" s="53">
        <f>(1-C43)*50</f>
        <v>50</v>
      </c>
      <c r="F43" s="32" t="s">
        <v>39</v>
      </c>
    </row>
    <row r="45" spans="2:6" x14ac:dyDescent="0.75">
      <c r="B45" s="52" t="s">
        <v>40</v>
      </c>
      <c r="C45" s="54">
        <f>SUM(E31:E43)</f>
        <v>50</v>
      </c>
      <c r="D45" s="51"/>
    </row>
    <row r="47" spans="2:6" x14ac:dyDescent="0.75">
      <c r="B47" s="3" t="s">
        <v>3</v>
      </c>
    </row>
  </sheetData>
  <mergeCells count="3">
    <mergeCell ref="B2:J2"/>
    <mergeCell ref="B26:F26"/>
    <mergeCell ref="B27:F2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B1:J49"/>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116</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117</v>
      </c>
      <c r="C29" s="5" t="s">
        <v>4</v>
      </c>
      <c r="D29" s="6" t="s">
        <v>5</v>
      </c>
      <c r="E29" s="6" t="s">
        <v>6</v>
      </c>
      <c r="F29" s="6" t="s">
        <v>7</v>
      </c>
    </row>
    <row r="31" spans="2:6" ht="63.75" customHeight="1" x14ac:dyDescent="0.75">
      <c r="B31" s="8" t="s">
        <v>118</v>
      </c>
      <c r="C31" s="59"/>
      <c r="D31" s="59"/>
      <c r="E31" s="60"/>
      <c r="F31" s="31" t="s">
        <v>8</v>
      </c>
    </row>
    <row r="32" spans="2:6" x14ac:dyDescent="0.75">
      <c r="B32" s="70"/>
      <c r="C32" s="71"/>
      <c r="D32" s="71"/>
      <c r="E32" s="72"/>
      <c r="F32" s="73"/>
    </row>
    <row r="33" spans="2:6" x14ac:dyDescent="0.75">
      <c r="B33" s="8" t="s">
        <v>110</v>
      </c>
      <c r="C33" s="59"/>
      <c r="D33" s="59"/>
      <c r="E33" s="60"/>
      <c r="F33" s="31" t="s">
        <v>8</v>
      </c>
    </row>
    <row r="34" spans="2:6" x14ac:dyDescent="0.75">
      <c r="C34" s="9"/>
      <c r="D34" s="9"/>
      <c r="E34" s="7"/>
      <c r="F34" s="7"/>
    </row>
    <row r="35" spans="2:6" x14ac:dyDescent="0.75">
      <c r="B35" s="61" t="s">
        <v>115</v>
      </c>
      <c r="C35" s="62"/>
      <c r="D35" s="62"/>
      <c r="E35" s="63"/>
      <c r="F35" s="31" t="s">
        <v>8</v>
      </c>
    </row>
    <row r="36" spans="2:6" x14ac:dyDescent="0.75">
      <c r="B36" s="27"/>
      <c r="C36" s="39"/>
      <c r="D36" s="39"/>
      <c r="E36" s="73"/>
      <c r="F36" s="73"/>
    </row>
    <row r="37" spans="2:6" x14ac:dyDescent="0.75">
      <c r="B37" s="61" t="s">
        <v>119</v>
      </c>
      <c r="C37" s="62"/>
      <c r="D37" s="62"/>
      <c r="E37" s="63"/>
      <c r="F37" s="31" t="s">
        <v>8</v>
      </c>
    </row>
    <row r="38" spans="2:6" x14ac:dyDescent="0.75">
      <c r="C38" s="9"/>
      <c r="D38" s="9"/>
      <c r="E38" s="7"/>
      <c r="F38" s="7"/>
    </row>
    <row r="39" spans="2:6" x14ac:dyDescent="0.75">
      <c r="B39" s="30" t="s">
        <v>30</v>
      </c>
      <c r="C39" s="39"/>
      <c r="D39" s="39"/>
      <c r="E39" s="60"/>
      <c r="F39" s="43" t="s">
        <v>29</v>
      </c>
    </row>
    <row r="40" spans="2:6" x14ac:dyDescent="0.75">
      <c r="C40" s="46"/>
      <c r="D40" s="40"/>
    </row>
    <row r="41" spans="2:6" ht="29.5" x14ac:dyDescent="0.75">
      <c r="B41" s="48" t="s">
        <v>37</v>
      </c>
      <c r="C41" s="49">
        <f>C21</f>
        <v>0</v>
      </c>
      <c r="D41" s="39"/>
      <c r="E41" s="49">
        <f>4*C21</f>
        <v>0</v>
      </c>
      <c r="F41" s="44" t="s">
        <v>10</v>
      </c>
    </row>
    <row r="42" spans="2:6" x14ac:dyDescent="0.75">
      <c r="C42" s="47"/>
      <c r="D42" s="41"/>
      <c r="E42" s="9"/>
      <c r="F42" s="9"/>
    </row>
    <row r="43" spans="2:6" ht="29.5" x14ac:dyDescent="0.75">
      <c r="B43" s="42" t="s">
        <v>38</v>
      </c>
      <c r="C43" s="49">
        <f>C22</f>
        <v>0</v>
      </c>
      <c r="D43" s="39"/>
      <c r="E43" s="50">
        <f>2*C22</f>
        <v>0</v>
      </c>
      <c r="F43" s="44" t="s">
        <v>11</v>
      </c>
    </row>
    <row r="45" spans="2:6" ht="29.5" x14ac:dyDescent="0.75">
      <c r="B45" s="33" t="s">
        <v>36</v>
      </c>
      <c r="C45" s="11">
        <f>C23</f>
        <v>0</v>
      </c>
      <c r="E45" s="53">
        <f>(1-C45)*50</f>
        <v>50</v>
      </c>
      <c r="F45" s="32" t="s">
        <v>39</v>
      </c>
    </row>
    <row r="47" spans="2:6" x14ac:dyDescent="0.75">
      <c r="B47" s="52" t="s">
        <v>40</v>
      </c>
      <c r="C47" s="54">
        <f>SUM(E31:E45)</f>
        <v>50</v>
      </c>
      <c r="D47" s="51"/>
    </row>
    <row r="49" spans="2:2" x14ac:dyDescent="0.75">
      <c r="B49" s="3" t="s">
        <v>3</v>
      </c>
    </row>
  </sheetData>
  <mergeCells count="3">
    <mergeCell ref="B2:J2"/>
    <mergeCell ref="B26:F26"/>
    <mergeCell ref="B27:F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B1:J45"/>
  <sheetViews>
    <sheetView showGridLines="0" zoomScaleNormal="10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14</v>
      </c>
      <c r="C10" s="18"/>
    </row>
    <row r="11" spans="2:10" ht="56.25" customHeight="1" x14ac:dyDescent="0.75">
      <c r="B11" s="14" t="s">
        <v>26</v>
      </c>
      <c r="C11" s="16" t="s">
        <v>13</v>
      </c>
    </row>
    <row r="12" spans="2:10" ht="16" x14ac:dyDescent="0.75">
      <c r="B12" s="34" t="s">
        <v>31</v>
      </c>
      <c r="C12" s="16"/>
    </row>
    <row r="13" spans="2:10" x14ac:dyDescent="0.75">
      <c r="B13" s="15" t="s">
        <v>25</v>
      </c>
      <c r="C13" s="55">
        <v>0.41</v>
      </c>
    </row>
    <row r="14" spans="2:10" ht="16" x14ac:dyDescent="0.75">
      <c r="B14" s="34" t="s">
        <v>32</v>
      </c>
      <c r="C14" s="45"/>
    </row>
    <row r="15" spans="2:10" x14ac:dyDescent="0.75">
      <c r="B15" s="12" t="s">
        <v>21</v>
      </c>
      <c r="C15" s="56">
        <v>0.35</v>
      </c>
    </row>
    <row r="16" spans="2:10" ht="29.5" x14ac:dyDescent="0.75">
      <c r="B16" s="13" t="s">
        <v>20</v>
      </c>
      <c r="C16" s="56">
        <v>0.17</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9</v>
      </c>
      <c r="C29" s="5" t="s">
        <v>4</v>
      </c>
      <c r="D29" s="6" t="s">
        <v>5</v>
      </c>
      <c r="E29" s="6" t="s">
        <v>6</v>
      </c>
      <c r="F29" s="6" t="s">
        <v>7</v>
      </c>
    </row>
    <row r="31" spans="2:6" ht="93" customHeight="1" x14ac:dyDescent="0.75">
      <c r="B31" s="8" t="s">
        <v>28</v>
      </c>
      <c r="C31" s="59" t="s">
        <v>205</v>
      </c>
      <c r="D31" s="59" t="s">
        <v>209</v>
      </c>
      <c r="E31" s="60">
        <v>649</v>
      </c>
      <c r="F31" s="31" t="s">
        <v>8</v>
      </c>
    </row>
    <row r="32" spans="2:6" x14ac:dyDescent="0.75">
      <c r="C32" s="9"/>
      <c r="D32" s="9"/>
      <c r="E32" s="7"/>
      <c r="F32" s="7"/>
    </row>
    <row r="33" spans="2:6" x14ac:dyDescent="0.75">
      <c r="B33" s="30" t="s">
        <v>17</v>
      </c>
      <c r="C33" s="59" t="s">
        <v>205</v>
      </c>
      <c r="D33" s="60" t="s">
        <v>225</v>
      </c>
      <c r="E33" s="60">
        <v>63.9</v>
      </c>
      <c r="F33" s="31" t="s">
        <v>8</v>
      </c>
    </row>
    <row r="34" spans="2:6" x14ac:dyDescent="0.75">
      <c r="C34" s="9"/>
      <c r="D34" s="9"/>
      <c r="E34" s="7"/>
      <c r="F34" s="7"/>
    </row>
    <row r="35" spans="2:6" x14ac:dyDescent="0.75">
      <c r="B35" s="30" t="s">
        <v>30</v>
      </c>
      <c r="C35" s="39"/>
      <c r="D35" s="39"/>
      <c r="E35" s="60">
        <v>10.8</v>
      </c>
      <c r="F35" s="43" t="s">
        <v>29</v>
      </c>
    </row>
    <row r="36" spans="2:6" x14ac:dyDescent="0.75">
      <c r="C36" s="46"/>
      <c r="D36" s="40"/>
    </row>
    <row r="37" spans="2:6" ht="29.5" x14ac:dyDescent="0.75">
      <c r="B37" s="48" t="s">
        <v>37</v>
      </c>
      <c r="C37" s="49">
        <f>C21</f>
        <v>218</v>
      </c>
      <c r="D37" s="39"/>
      <c r="E37" s="49">
        <f>4*C21</f>
        <v>872</v>
      </c>
      <c r="F37" s="44" t="s">
        <v>10</v>
      </c>
    </row>
    <row r="38" spans="2:6" x14ac:dyDescent="0.75">
      <c r="C38" s="47"/>
      <c r="D38" s="41"/>
      <c r="E38" s="9"/>
      <c r="F38" s="9"/>
    </row>
    <row r="39" spans="2:6" ht="29.5" x14ac:dyDescent="0.75">
      <c r="B39" s="42" t="s">
        <v>38</v>
      </c>
      <c r="C39" s="49">
        <f>C22</f>
        <v>436</v>
      </c>
      <c r="D39" s="39"/>
      <c r="E39" s="50">
        <f>2*C22</f>
        <v>872</v>
      </c>
      <c r="F39" s="44" t="s">
        <v>11</v>
      </c>
    </row>
    <row r="41" spans="2:6" ht="29.5" x14ac:dyDescent="0.75">
      <c r="B41" s="33" t="s">
        <v>36</v>
      </c>
      <c r="C41" s="11">
        <f>C23</f>
        <v>0.05</v>
      </c>
      <c r="E41" s="53">
        <f>(1-C41)*50</f>
        <v>47.5</v>
      </c>
      <c r="F41" s="32" t="s">
        <v>39</v>
      </c>
    </row>
    <row r="43" spans="2:6" x14ac:dyDescent="0.75">
      <c r="B43" s="52" t="s">
        <v>40</v>
      </c>
      <c r="C43" s="54">
        <f>SUM(E31:E41)</f>
        <v>2515.1999999999998</v>
      </c>
      <c r="D43" s="51"/>
    </row>
    <row r="45" spans="2:6" x14ac:dyDescent="0.75">
      <c r="B45" s="3" t="s">
        <v>3</v>
      </c>
    </row>
  </sheetData>
  <mergeCells count="3">
    <mergeCell ref="B2:J2"/>
    <mergeCell ref="B27:F27"/>
    <mergeCell ref="B26:F2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79998168889431442"/>
  </sheetPr>
  <dimension ref="B1:J49"/>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121</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122</v>
      </c>
      <c r="C29" s="5" t="s">
        <v>4</v>
      </c>
      <c r="D29" s="6" t="s">
        <v>5</v>
      </c>
      <c r="E29" s="6" t="s">
        <v>6</v>
      </c>
      <c r="F29" s="6" t="s">
        <v>7</v>
      </c>
    </row>
    <row r="31" spans="2:6" ht="63.75" customHeight="1" x14ac:dyDescent="0.75">
      <c r="B31" s="8" t="s">
        <v>123</v>
      </c>
      <c r="C31" s="59"/>
      <c r="D31" s="59"/>
      <c r="E31" s="60"/>
      <c r="F31" s="31" t="s">
        <v>8</v>
      </c>
    </row>
    <row r="32" spans="2:6" x14ac:dyDescent="0.75">
      <c r="B32" s="70"/>
      <c r="C32" s="71"/>
      <c r="D32" s="71"/>
      <c r="E32" s="72"/>
      <c r="F32" s="73"/>
    </row>
    <row r="33" spans="2:6" x14ac:dyDescent="0.75">
      <c r="B33" s="8" t="s">
        <v>110</v>
      </c>
      <c r="C33" s="59"/>
      <c r="D33" s="59"/>
      <c r="E33" s="60"/>
      <c r="F33" s="31" t="s">
        <v>8</v>
      </c>
    </row>
    <row r="34" spans="2:6" x14ac:dyDescent="0.75">
      <c r="C34" s="9"/>
      <c r="D34" s="9"/>
      <c r="E34" s="7"/>
      <c r="F34" s="7"/>
    </row>
    <row r="35" spans="2:6" x14ac:dyDescent="0.75">
      <c r="B35" s="61" t="s">
        <v>115</v>
      </c>
      <c r="C35" s="62"/>
      <c r="D35" s="62"/>
      <c r="E35" s="63"/>
      <c r="F35" s="31" t="s">
        <v>8</v>
      </c>
    </row>
    <row r="36" spans="2:6" x14ac:dyDescent="0.75">
      <c r="B36" s="27"/>
      <c r="C36" s="39"/>
      <c r="D36" s="39"/>
      <c r="E36" s="73"/>
      <c r="F36" s="73"/>
    </row>
    <row r="37" spans="2:6" x14ac:dyDescent="0.75">
      <c r="B37" s="61" t="s">
        <v>119</v>
      </c>
      <c r="C37" s="62"/>
      <c r="D37" s="62"/>
      <c r="E37" s="63"/>
      <c r="F37" s="31" t="s">
        <v>8</v>
      </c>
    </row>
    <row r="38" spans="2:6" x14ac:dyDescent="0.75">
      <c r="C38" s="9"/>
      <c r="D38" s="9"/>
      <c r="E38" s="7"/>
      <c r="F38" s="7"/>
    </row>
    <row r="39" spans="2:6" x14ac:dyDescent="0.75">
      <c r="B39" s="30" t="s">
        <v>30</v>
      </c>
      <c r="C39" s="39"/>
      <c r="D39" s="39"/>
      <c r="E39" s="60"/>
      <c r="F39" s="43" t="s">
        <v>29</v>
      </c>
    </row>
    <row r="40" spans="2:6" x14ac:dyDescent="0.75">
      <c r="C40" s="46"/>
      <c r="D40" s="40"/>
    </row>
    <row r="41" spans="2:6" ht="29.5" x14ac:dyDescent="0.75">
      <c r="B41" s="48" t="s">
        <v>37</v>
      </c>
      <c r="C41" s="49">
        <f>C21</f>
        <v>0</v>
      </c>
      <c r="D41" s="39"/>
      <c r="E41" s="49">
        <f>4*C21</f>
        <v>0</v>
      </c>
      <c r="F41" s="44" t="s">
        <v>10</v>
      </c>
    </row>
    <row r="42" spans="2:6" x14ac:dyDescent="0.75">
      <c r="C42" s="47"/>
      <c r="D42" s="41"/>
      <c r="E42" s="9"/>
      <c r="F42" s="9"/>
    </row>
    <row r="43" spans="2:6" ht="29.5" x14ac:dyDescent="0.75">
      <c r="B43" s="42" t="s">
        <v>38</v>
      </c>
      <c r="C43" s="49">
        <f>C22</f>
        <v>0</v>
      </c>
      <c r="D43" s="39"/>
      <c r="E43" s="50">
        <f>2*C22</f>
        <v>0</v>
      </c>
      <c r="F43" s="44" t="s">
        <v>11</v>
      </c>
    </row>
    <row r="45" spans="2:6" ht="29.5" x14ac:dyDescent="0.75">
      <c r="B45" s="33" t="s">
        <v>36</v>
      </c>
      <c r="C45" s="11">
        <f>C23</f>
        <v>0</v>
      </c>
      <c r="E45" s="53">
        <f>(1-C45)*50</f>
        <v>50</v>
      </c>
      <c r="F45" s="32" t="s">
        <v>39</v>
      </c>
    </row>
    <row r="47" spans="2:6" x14ac:dyDescent="0.75">
      <c r="B47" s="52" t="s">
        <v>40</v>
      </c>
      <c r="C47" s="54">
        <f>SUM(E31:E45)</f>
        <v>50</v>
      </c>
      <c r="D47" s="51"/>
    </row>
    <row r="49" spans="2:2" x14ac:dyDescent="0.75">
      <c r="B49" s="3" t="s">
        <v>3</v>
      </c>
    </row>
  </sheetData>
  <mergeCells count="3">
    <mergeCell ref="B2:J2"/>
    <mergeCell ref="B26:F26"/>
    <mergeCell ref="B27:F2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B1:J47"/>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124</v>
      </c>
      <c r="C10" s="18"/>
    </row>
    <row r="11" spans="2:10" ht="56.25" customHeight="1" x14ac:dyDescent="0.75">
      <c r="B11" s="14" t="s">
        <v>26</v>
      </c>
      <c r="C11" s="16" t="s">
        <v>13</v>
      </c>
    </row>
    <row r="12" spans="2:10" ht="16" x14ac:dyDescent="0.75">
      <c r="B12" s="34" t="s">
        <v>31</v>
      </c>
      <c r="C12" s="16"/>
    </row>
    <row r="13" spans="2:10" x14ac:dyDescent="0.75">
      <c r="B13" s="15" t="s">
        <v>25</v>
      </c>
      <c r="C13" s="55">
        <v>0.18</v>
      </c>
    </row>
    <row r="14" spans="2:10" ht="16" x14ac:dyDescent="0.75">
      <c r="B14" s="34" t="s">
        <v>32</v>
      </c>
      <c r="C14" s="45"/>
    </row>
    <row r="15" spans="2:10" x14ac:dyDescent="0.75">
      <c r="B15" s="12" t="s">
        <v>21</v>
      </c>
      <c r="C15" s="56">
        <v>0.18</v>
      </c>
    </row>
    <row r="16" spans="2:10" ht="29.5" x14ac:dyDescent="0.75">
      <c r="B16" s="13" t="s">
        <v>20</v>
      </c>
      <c r="C16" s="56">
        <v>0.15</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125</v>
      </c>
      <c r="C29" s="5" t="s">
        <v>4</v>
      </c>
      <c r="D29" s="6" t="s">
        <v>5</v>
      </c>
      <c r="E29" s="6" t="s">
        <v>6</v>
      </c>
      <c r="F29" s="6" t="s">
        <v>7</v>
      </c>
    </row>
    <row r="31" spans="2:6" ht="63.75" customHeight="1" x14ac:dyDescent="0.75">
      <c r="B31" s="8" t="s">
        <v>126</v>
      </c>
      <c r="C31" s="59" t="s">
        <v>205</v>
      </c>
      <c r="D31" s="59" t="s">
        <v>220</v>
      </c>
      <c r="E31" s="60">
        <v>8213.94</v>
      </c>
      <c r="F31" s="31" t="s">
        <v>8</v>
      </c>
    </row>
    <row r="32" spans="2:6" x14ac:dyDescent="0.75">
      <c r="B32" s="70"/>
      <c r="C32" s="71"/>
      <c r="D32" s="71"/>
      <c r="E32" s="72"/>
      <c r="F32" s="73"/>
    </row>
    <row r="33" spans="2:6" x14ac:dyDescent="0.75">
      <c r="B33" s="8" t="s">
        <v>128</v>
      </c>
      <c r="C33" s="59" t="s">
        <v>205</v>
      </c>
      <c r="D33" s="59" t="s">
        <v>207</v>
      </c>
      <c r="E33" s="60" t="s">
        <v>207</v>
      </c>
      <c r="F33" s="31" t="s">
        <v>8</v>
      </c>
    </row>
    <row r="34" spans="2:6" x14ac:dyDescent="0.75">
      <c r="C34" s="9"/>
      <c r="D34" s="9"/>
      <c r="E34" s="7"/>
      <c r="F34" s="7"/>
    </row>
    <row r="35" spans="2:6" x14ac:dyDescent="0.75">
      <c r="B35" s="61" t="s">
        <v>127</v>
      </c>
      <c r="C35" s="62" t="s">
        <v>230</v>
      </c>
      <c r="D35" s="62" t="s">
        <v>230</v>
      </c>
      <c r="E35" s="63" t="s">
        <v>230</v>
      </c>
      <c r="F35" s="31" t="s">
        <v>8</v>
      </c>
    </row>
    <row r="36" spans="2:6" x14ac:dyDescent="0.75">
      <c r="C36" s="9"/>
      <c r="D36" s="9"/>
      <c r="E36" s="7"/>
      <c r="F36" s="7"/>
    </row>
    <row r="37" spans="2:6" x14ac:dyDescent="0.75">
      <c r="B37" s="30" t="s">
        <v>30</v>
      </c>
      <c r="C37" s="39"/>
      <c r="D37" s="39"/>
      <c r="E37" s="60">
        <v>818.4</v>
      </c>
      <c r="F37" s="43" t="s">
        <v>29</v>
      </c>
    </row>
    <row r="38" spans="2:6" x14ac:dyDescent="0.75">
      <c r="C38" s="46"/>
      <c r="D38" s="40"/>
    </row>
    <row r="39" spans="2:6" ht="29.5" x14ac:dyDescent="0.75">
      <c r="B39" s="48" t="s">
        <v>37</v>
      </c>
      <c r="C39" s="49">
        <f>C21</f>
        <v>218</v>
      </c>
      <c r="D39" s="39"/>
      <c r="E39" s="49">
        <f>4*C21</f>
        <v>872</v>
      </c>
      <c r="F39" s="44" t="s">
        <v>10</v>
      </c>
    </row>
    <row r="40" spans="2:6" x14ac:dyDescent="0.75">
      <c r="C40" s="47"/>
      <c r="D40" s="41"/>
      <c r="E40" s="9"/>
      <c r="F40" s="9"/>
    </row>
    <row r="41" spans="2:6" ht="29.5" x14ac:dyDescent="0.75">
      <c r="B41" s="42" t="s">
        <v>38</v>
      </c>
      <c r="C41" s="49">
        <f>C22</f>
        <v>436</v>
      </c>
      <c r="D41" s="39"/>
      <c r="E41" s="50">
        <f>2*C22</f>
        <v>872</v>
      </c>
      <c r="F41" s="44" t="s">
        <v>11</v>
      </c>
    </row>
    <row r="43" spans="2:6" ht="29.5" x14ac:dyDescent="0.75">
      <c r="B43" s="33" t="s">
        <v>36</v>
      </c>
      <c r="C43" s="11">
        <f>C23</f>
        <v>0.05</v>
      </c>
      <c r="E43" s="53">
        <f>(1-C43)*50</f>
        <v>47.5</v>
      </c>
      <c r="F43" s="32" t="s">
        <v>39</v>
      </c>
    </row>
    <row r="45" spans="2:6" x14ac:dyDescent="0.75">
      <c r="B45" s="52" t="s">
        <v>40</v>
      </c>
      <c r="C45" s="54">
        <f>SUM(E31:E43)</f>
        <v>10823.84</v>
      </c>
      <c r="D45" s="51"/>
    </row>
    <row r="47" spans="2:6" x14ac:dyDescent="0.75">
      <c r="B47" s="3" t="s">
        <v>3</v>
      </c>
    </row>
  </sheetData>
  <mergeCells count="3">
    <mergeCell ref="B2:J2"/>
    <mergeCell ref="B26:F26"/>
    <mergeCell ref="B27:F2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39997558519241921"/>
  </sheetPr>
  <dimension ref="B1:J45"/>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148</v>
      </c>
      <c r="C10" s="18"/>
    </row>
    <row r="11" spans="2:10" ht="56.25" customHeight="1" x14ac:dyDescent="0.75">
      <c r="B11" s="14" t="s">
        <v>26</v>
      </c>
      <c r="C11" s="16" t="s">
        <v>13</v>
      </c>
    </row>
    <row r="12" spans="2:10" ht="16" x14ac:dyDescent="0.75">
      <c r="B12" s="34" t="s">
        <v>31</v>
      </c>
      <c r="C12" s="16"/>
    </row>
    <row r="13" spans="2:10" x14ac:dyDescent="0.75">
      <c r="B13" s="15" t="s">
        <v>25</v>
      </c>
      <c r="C13" s="55">
        <v>0.18</v>
      </c>
    </row>
    <row r="14" spans="2:10" ht="16" x14ac:dyDescent="0.75">
      <c r="B14" s="34" t="s">
        <v>32</v>
      </c>
      <c r="C14" s="45"/>
    </row>
    <row r="15" spans="2:10" x14ac:dyDescent="0.75">
      <c r="B15" s="12" t="s">
        <v>21</v>
      </c>
      <c r="C15" s="56">
        <v>0.18</v>
      </c>
    </row>
    <row r="16" spans="2:10" ht="29.5" x14ac:dyDescent="0.75">
      <c r="B16" s="13" t="s">
        <v>20</v>
      </c>
      <c r="C16" s="56">
        <v>0.15</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149</v>
      </c>
      <c r="C29" s="5" t="s">
        <v>4</v>
      </c>
      <c r="D29" s="6" t="s">
        <v>5</v>
      </c>
      <c r="E29" s="6" t="s">
        <v>6</v>
      </c>
      <c r="F29" s="6" t="s">
        <v>7</v>
      </c>
    </row>
    <row r="31" spans="2:6" ht="63.75" customHeight="1" x14ac:dyDescent="0.75">
      <c r="B31" s="8" t="s">
        <v>150</v>
      </c>
      <c r="C31" s="59" t="s">
        <v>205</v>
      </c>
      <c r="D31" s="59" t="s">
        <v>221</v>
      </c>
      <c r="E31" s="60">
        <v>12556.66</v>
      </c>
      <c r="F31" s="31" t="s">
        <v>8</v>
      </c>
    </row>
    <row r="32" spans="2:6" x14ac:dyDescent="0.75">
      <c r="B32" s="70"/>
      <c r="C32" s="71"/>
      <c r="D32" s="71"/>
      <c r="E32" s="72"/>
      <c r="F32" s="73"/>
    </row>
    <row r="33" spans="2:6" x14ac:dyDescent="0.75">
      <c r="B33" s="8" t="s">
        <v>128</v>
      </c>
      <c r="C33" s="59" t="s">
        <v>205</v>
      </c>
      <c r="D33" s="59" t="s">
        <v>207</v>
      </c>
      <c r="E33" s="60" t="s">
        <v>207</v>
      </c>
      <c r="F33" s="31" t="s">
        <v>8</v>
      </c>
    </row>
    <row r="34" spans="2:6" x14ac:dyDescent="0.75">
      <c r="C34" s="9"/>
      <c r="D34" s="9"/>
      <c r="E34" s="7"/>
      <c r="F34" s="7"/>
    </row>
    <row r="35" spans="2:6" x14ac:dyDescent="0.75">
      <c r="B35" s="30" t="s">
        <v>30</v>
      </c>
      <c r="C35" s="39"/>
      <c r="D35" s="39"/>
      <c r="E35" s="60">
        <v>1392</v>
      </c>
      <c r="F35" s="43" t="s">
        <v>29</v>
      </c>
    </row>
    <row r="36" spans="2:6" x14ac:dyDescent="0.75">
      <c r="C36" s="46"/>
      <c r="D36" s="40"/>
    </row>
    <row r="37" spans="2:6" ht="29.5" x14ac:dyDescent="0.75">
      <c r="B37" s="48" t="s">
        <v>37</v>
      </c>
      <c r="C37" s="49">
        <f>C21</f>
        <v>218</v>
      </c>
      <c r="D37" s="39"/>
      <c r="E37" s="49">
        <f>4*C21</f>
        <v>872</v>
      </c>
      <c r="F37" s="44" t="s">
        <v>10</v>
      </c>
    </row>
    <row r="38" spans="2:6" x14ac:dyDescent="0.75">
      <c r="C38" s="47"/>
      <c r="D38" s="41"/>
      <c r="E38" s="9"/>
      <c r="F38" s="9"/>
    </row>
    <row r="39" spans="2:6" ht="29.5" x14ac:dyDescent="0.75">
      <c r="B39" s="42" t="s">
        <v>38</v>
      </c>
      <c r="C39" s="49">
        <f>C22</f>
        <v>436</v>
      </c>
      <c r="D39" s="39"/>
      <c r="E39" s="50">
        <f>2*C22</f>
        <v>872</v>
      </c>
      <c r="F39" s="44" t="s">
        <v>11</v>
      </c>
    </row>
    <row r="41" spans="2:6" ht="29.5" x14ac:dyDescent="0.75">
      <c r="B41" s="33" t="s">
        <v>36</v>
      </c>
      <c r="C41" s="11">
        <f>C23</f>
        <v>0.05</v>
      </c>
      <c r="E41" s="53">
        <f>(1-C41)*50</f>
        <v>47.5</v>
      </c>
      <c r="F41" s="32" t="s">
        <v>39</v>
      </c>
    </row>
    <row r="43" spans="2:6" x14ac:dyDescent="0.75">
      <c r="B43" s="52" t="s">
        <v>40</v>
      </c>
      <c r="C43" s="54">
        <f>SUM(E31:E41)</f>
        <v>15740.16</v>
      </c>
      <c r="D43" s="51"/>
    </row>
    <row r="45" spans="2:6" x14ac:dyDescent="0.75">
      <c r="B45" s="3" t="s">
        <v>3</v>
      </c>
    </row>
  </sheetData>
  <mergeCells count="3">
    <mergeCell ref="B2:J2"/>
    <mergeCell ref="B26:F26"/>
    <mergeCell ref="B27:F2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B1:J45"/>
  <sheetViews>
    <sheetView showGridLines="0" topLeftCell="B1" zoomScaleNormal="10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151</v>
      </c>
      <c r="C10" s="18"/>
    </row>
    <row r="11" spans="2:10" ht="56.25" customHeight="1" x14ac:dyDescent="0.75">
      <c r="B11" s="14" t="s">
        <v>26</v>
      </c>
      <c r="C11" s="16" t="s">
        <v>13</v>
      </c>
    </row>
    <row r="12" spans="2:10" ht="16" x14ac:dyDescent="0.75">
      <c r="B12" s="34" t="s">
        <v>31</v>
      </c>
      <c r="C12" s="16"/>
    </row>
    <row r="13" spans="2:10" x14ac:dyDescent="0.75">
      <c r="B13" s="15" t="s">
        <v>25</v>
      </c>
      <c r="C13" s="55">
        <v>0.13</v>
      </c>
    </row>
    <row r="14" spans="2:10" ht="16" x14ac:dyDescent="0.75">
      <c r="B14" s="34" t="s">
        <v>32</v>
      </c>
      <c r="C14" s="45"/>
    </row>
    <row r="15" spans="2:10" x14ac:dyDescent="0.75">
      <c r="B15" s="12" t="s">
        <v>21</v>
      </c>
      <c r="C15" s="56">
        <v>0.13</v>
      </c>
    </row>
    <row r="16" spans="2:10" ht="29.5" x14ac:dyDescent="0.75">
      <c r="B16" s="13" t="s">
        <v>20</v>
      </c>
      <c r="C16" s="56">
        <v>0.15</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152</v>
      </c>
      <c r="C29" s="5" t="s">
        <v>4</v>
      </c>
      <c r="D29" s="6" t="s">
        <v>5</v>
      </c>
      <c r="E29" s="6" t="s">
        <v>6</v>
      </c>
      <c r="F29" s="6" t="s">
        <v>7</v>
      </c>
    </row>
    <row r="31" spans="2:6" ht="77.25" customHeight="1" x14ac:dyDescent="0.75">
      <c r="B31" s="8" t="s">
        <v>153</v>
      </c>
      <c r="C31" s="59" t="s">
        <v>205</v>
      </c>
      <c r="D31" s="59" t="s">
        <v>222</v>
      </c>
      <c r="E31" s="60">
        <v>20800.830000000002</v>
      </c>
      <c r="F31" s="31" t="s">
        <v>8</v>
      </c>
    </row>
    <row r="32" spans="2:6" x14ac:dyDescent="0.75">
      <c r="B32" s="70"/>
      <c r="C32" s="71"/>
      <c r="D32" s="71"/>
      <c r="E32" s="72"/>
      <c r="F32" s="73"/>
    </row>
    <row r="33" spans="2:6" x14ac:dyDescent="0.75">
      <c r="B33" s="8" t="s">
        <v>128</v>
      </c>
      <c r="C33" s="59" t="s">
        <v>205</v>
      </c>
      <c r="D33" s="59" t="s">
        <v>207</v>
      </c>
      <c r="E33" s="60" t="s">
        <v>207</v>
      </c>
      <c r="F33" s="31" t="s">
        <v>8</v>
      </c>
    </row>
    <row r="34" spans="2:6" x14ac:dyDescent="0.75">
      <c r="C34" s="9"/>
      <c r="D34" s="9"/>
      <c r="E34" s="7"/>
      <c r="F34" s="7"/>
    </row>
    <row r="35" spans="2:6" x14ac:dyDescent="0.75">
      <c r="B35" s="30" t="s">
        <v>30</v>
      </c>
      <c r="C35" s="39"/>
      <c r="D35" s="39"/>
      <c r="E35" s="60">
        <v>2306.4</v>
      </c>
      <c r="F35" s="43" t="s">
        <v>29</v>
      </c>
    </row>
    <row r="36" spans="2:6" x14ac:dyDescent="0.75">
      <c r="C36" s="46"/>
      <c r="D36" s="40"/>
    </row>
    <row r="37" spans="2:6" ht="29.5" x14ac:dyDescent="0.75">
      <c r="B37" s="48" t="s">
        <v>37</v>
      </c>
      <c r="C37" s="49">
        <f>C21</f>
        <v>218</v>
      </c>
      <c r="D37" s="39"/>
      <c r="E37" s="49">
        <f>4*C21</f>
        <v>872</v>
      </c>
      <c r="F37" s="44" t="s">
        <v>10</v>
      </c>
    </row>
    <row r="38" spans="2:6" x14ac:dyDescent="0.75">
      <c r="C38" s="47"/>
      <c r="D38" s="41"/>
      <c r="E38" s="9"/>
      <c r="F38" s="9"/>
    </row>
    <row r="39" spans="2:6" ht="29.5" x14ac:dyDescent="0.75">
      <c r="B39" s="42" t="s">
        <v>38</v>
      </c>
      <c r="C39" s="49">
        <f>C22</f>
        <v>436</v>
      </c>
      <c r="D39" s="39"/>
      <c r="E39" s="50">
        <f>2*C22</f>
        <v>872</v>
      </c>
      <c r="F39" s="44" t="s">
        <v>11</v>
      </c>
    </row>
    <row r="41" spans="2:6" ht="29.5" x14ac:dyDescent="0.75">
      <c r="B41" s="33" t="s">
        <v>36</v>
      </c>
      <c r="C41" s="11">
        <f>C23</f>
        <v>0.05</v>
      </c>
      <c r="E41" s="53">
        <f>(1-C41)*50</f>
        <v>47.5</v>
      </c>
      <c r="F41" s="32" t="s">
        <v>39</v>
      </c>
    </row>
    <row r="43" spans="2:6" x14ac:dyDescent="0.75">
      <c r="B43" s="52" t="s">
        <v>40</v>
      </c>
      <c r="C43" s="54">
        <f>SUM(E31:E41)</f>
        <v>24898.730000000003</v>
      </c>
      <c r="D43" s="51"/>
    </row>
    <row r="45" spans="2:6" x14ac:dyDescent="0.75">
      <c r="B45" s="3" t="s">
        <v>3</v>
      </c>
    </row>
  </sheetData>
  <mergeCells count="3">
    <mergeCell ref="B2:J2"/>
    <mergeCell ref="B26:F26"/>
    <mergeCell ref="B27:F2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J45"/>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154</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155</v>
      </c>
      <c r="C29" s="5" t="s">
        <v>4</v>
      </c>
      <c r="D29" s="6" t="s">
        <v>5</v>
      </c>
      <c r="E29" s="6" t="s">
        <v>6</v>
      </c>
      <c r="F29" s="6" t="s">
        <v>7</v>
      </c>
    </row>
    <row r="31" spans="2:6" ht="78" customHeight="1" x14ac:dyDescent="0.75">
      <c r="B31" s="8" t="s">
        <v>204</v>
      </c>
      <c r="C31" s="59"/>
      <c r="D31" s="59"/>
      <c r="E31" s="60"/>
      <c r="F31" s="31" t="s">
        <v>8</v>
      </c>
    </row>
    <row r="32" spans="2:6" x14ac:dyDescent="0.75">
      <c r="B32" s="70"/>
      <c r="C32" s="71"/>
      <c r="D32" s="71"/>
      <c r="E32" s="72"/>
      <c r="F32" s="73"/>
    </row>
    <row r="33" spans="2:6" x14ac:dyDescent="0.75">
      <c r="B33" s="8" t="s">
        <v>128</v>
      </c>
      <c r="C33" s="59"/>
      <c r="D33" s="59"/>
      <c r="E33" s="60"/>
      <c r="F33" s="31" t="s">
        <v>8</v>
      </c>
    </row>
    <row r="34" spans="2:6" x14ac:dyDescent="0.75">
      <c r="C34" s="9"/>
      <c r="D34" s="9"/>
      <c r="E34" s="7"/>
      <c r="F34" s="7"/>
    </row>
    <row r="35" spans="2:6" x14ac:dyDescent="0.75">
      <c r="B35" s="30" t="s">
        <v>30</v>
      </c>
      <c r="C35" s="39"/>
      <c r="D35" s="39"/>
      <c r="E35" s="60"/>
      <c r="F35" s="43" t="s">
        <v>29</v>
      </c>
    </row>
    <row r="36" spans="2:6" x14ac:dyDescent="0.75">
      <c r="C36" s="46"/>
      <c r="D36" s="40"/>
    </row>
    <row r="37" spans="2:6" ht="29.5" x14ac:dyDescent="0.75">
      <c r="B37" s="48" t="s">
        <v>37</v>
      </c>
      <c r="C37" s="49">
        <f>C21</f>
        <v>0</v>
      </c>
      <c r="D37" s="39"/>
      <c r="E37" s="49">
        <f>4*C21</f>
        <v>0</v>
      </c>
      <c r="F37" s="44" t="s">
        <v>10</v>
      </c>
    </row>
    <row r="38" spans="2:6" x14ac:dyDescent="0.75">
      <c r="C38" s="47"/>
      <c r="D38" s="41"/>
      <c r="E38" s="9"/>
      <c r="F38" s="9"/>
    </row>
    <row r="39" spans="2:6" ht="29.5" x14ac:dyDescent="0.75">
      <c r="B39" s="42" t="s">
        <v>38</v>
      </c>
      <c r="C39" s="49">
        <f>C22</f>
        <v>0</v>
      </c>
      <c r="D39" s="39"/>
      <c r="E39" s="50">
        <f>2*C22</f>
        <v>0</v>
      </c>
      <c r="F39" s="44" t="s">
        <v>11</v>
      </c>
    </row>
    <row r="41" spans="2:6" ht="29.5" x14ac:dyDescent="0.75">
      <c r="B41" s="33" t="s">
        <v>36</v>
      </c>
      <c r="C41" s="11">
        <f>C23</f>
        <v>0</v>
      </c>
      <c r="E41" s="53">
        <f>(1-C41)*50</f>
        <v>50</v>
      </c>
      <c r="F41" s="32" t="s">
        <v>39</v>
      </c>
    </row>
    <row r="43" spans="2:6" x14ac:dyDescent="0.75">
      <c r="B43" s="52" t="s">
        <v>40</v>
      </c>
      <c r="C43" s="54">
        <f>SUM(E31:E41)</f>
        <v>50</v>
      </c>
      <c r="D43" s="51"/>
    </row>
    <row r="45" spans="2:6" x14ac:dyDescent="0.75">
      <c r="B45" s="3" t="s">
        <v>3</v>
      </c>
    </row>
  </sheetData>
  <mergeCells count="3">
    <mergeCell ref="B2:J2"/>
    <mergeCell ref="B26:F26"/>
    <mergeCell ref="B27:F2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249977111117893"/>
  </sheetPr>
  <dimension ref="B1:J45"/>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156</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157</v>
      </c>
      <c r="C29" s="5" t="s">
        <v>4</v>
      </c>
      <c r="D29" s="6" t="s">
        <v>5</v>
      </c>
      <c r="E29" s="6" t="s">
        <v>6</v>
      </c>
      <c r="F29" s="6" t="s">
        <v>7</v>
      </c>
    </row>
    <row r="31" spans="2:6" ht="63.75" customHeight="1" x14ac:dyDescent="0.75">
      <c r="B31" s="8" t="s">
        <v>158</v>
      </c>
      <c r="C31" s="59"/>
      <c r="D31" s="59"/>
      <c r="E31" s="60"/>
      <c r="F31" s="31" t="s">
        <v>8</v>
      </c>
    </row>
    <row r="32" spans="2:6" x14ac:dyDescent="0.75">
      <c r="B32" s="70"/>
      <c r="C32" s="71"/>
      <c r="D32" s="71"/>
      <c r="E32" s="72"/>
      <c r="F32" s="73"/>
    </row>
    <row r="33" spans="2:6" x14ac:dyDescent="0.75">
      <c r="B33" s="8" t="s">
        <v>159</v>
      </c>
      <c r="C33" s="59"/>
      <c r="D33" s="59"/>
      <c r="E33" s="60"/>
      <c r="F33" s="31" t="s">
        <v>8</v>
      </c>
    </row>
    <row r="34" spans="2:6" x14ac:dyDescent="0.75">
      <c r="C34" s="9"/>
      <c r="D34" s="9"/>
      <c r="E34" s="7"/>
      <c r="F34" s="7"/>
    </row>
    <row r="35" spans="2:6" x14ac:dyDescent="0.75">
      <c r="B35" s="30" t="s">
        <v>30</v>
      </c>
      <c r="C35" s="39"/>
      <c r="D35" s="39"/>
      <c r="E35" s="60"/>
      <c r="F35" s="43" t="s">
        <v>29</v>
      </c>
    </row>
    <row r="36" spans="2:6" x14ac:dyDescent="0.75">
      <c r="C36" s="46"/>
      <c r="D36" s="40"/>
    </row>
    <row r="37" spans="2:6" ht="29.5" x14ac:dyDescent="0.75">
      <c r="B37" s="48" t="s">
        <v>37</v>
      </c>
      <c r="C37" s="49">
        <f>C21</f>
        <v>0</v>
      </c>
      <c r="D37" s="39"/>
      <c r="E37" s="49">
        <f>4*C21</f>
        <v>0</v>
      </c>
      <c r="F37" s="44" t="s">
        <v>10</v>
      </c>
    </row>
    <row r="38" spans="2:6" x14ac:dyDescent="0.75">
      <c r="C38" s="47"/>
      <c r="D38" s="41"/>
      <c r="E38" s="9"/>
      <c r="F38" s="9"/>
    </row>
    <row r="39" spans="2:6" ht="29.5" x14ac:dyDescent="0.75">
      <c r="B39" s="42" t="s">
        <v>38</v>
      </c>
      <c r="C39" s="49">
        <f>C22</f>
        <v>0</v>
      </c>
      <c r="D39" s="39"/>
      <c r="E39" s="50">
        <f>2*C22</f>
        <v>0</v>
      </c>
      <c r="F39" s="44" t="s">
        <v>11</v>
      </c>
    </row>
    <row r="41" spans="2:6" ht="29.5" x14ac:dyDescent="0.75">
      <c r="B41" s="33" t="s">
        <v>36</v>
      </c>
      <c r="C41" s="11">
        <f>C23</f>
        <v>0</v>
      </c>
      <c r="E41" s="53">
        <f>(1-C41)*50</f>
        <v>50</v>
      </c>
      <c r="F41" s="32" t="s">
        <v>39</v>
      </c>
    </row>
    <row r="43" spans="2:6" x14ac:dyDescent="0.75">
      <c r="B43" s="52" t="s">
        <v>40</v>
      </c>
      <c r="C43" s="54">
        <f>SUM(E31:E41)</f>
        <v>50</v>
      </c>
      <c r="D43" s="51"/>
    </row>
    <row r="45" spans="2:6" x14ac:dyDescent="0.75">
      <c r="B45" s="3" t="s">
        <v>3</v>
      </c>
    </row>
  </sheetData>
  <mergeCells count="3">
    <mergeCell ref="B2:J2"/>
    <mergeCell ref="B26:F26"/>
    <mergeCell ref="B27:F2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39997558519241921"/>
  </sheetPr>
  <dimension ref="B1:J45"/>
  <sheetViews>
    <sheetView showGridLines="0" workbookViewId="0">
      <selection activeCell="F17" sqref="F17"/>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160</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161</v>
      </c>
      <c r="C29" s="5" t="s">
        <v>4</v>
      </c>
      <c r="D29" s="6" t="s">
        <v>5</v>
      </c>
      <c r="E29" s="6" t="s">
        <v>6</v>
      </c>
      <c r="F29" s="6" t="s">
        <v>7</v>
      </c>
    </row>
    <row r="31" spans="2:6" ht="63.75" customHeight="1" x14ac:dyDescent="0.75">
      <c r="B31" s="8" t="s">
        <v>162</v>
      </c>
      <c r="C31" s="59"/>
      <c r="D31" s="59"/>
      <c r="E31" s="60"/>
      <c r="F31" s="31" t="s">
        <v>8</v>
      </c>
    </row>
    <row r="32" spans="2:6" x14ac:dyDescent="0.75">
      <c r="B32" s="70"/>
      <c r="C32" s="71"/>
      <c r="D32" s="71"/>
      <c r="E32" s="72"/>
      <c r="F32" s="73"/>
    </row>
    <row r="33" spans="2:6" x14ac:dyDescent="0.75">
      <c r="B33" s="8" t="s">
        <v>159</v>
      </c>
      <c r="C33" s="59"/>
      <c r="D33" s="59"/>
      <c r="E33" s="60"/>
      <c r="F33" s="31" t="s">
        <v>8</v>
      </c>
    </row>
    <row r="34" spans="2:6" x14ac:dyDescent="0.75">
      <c r="C34" s="9"/>
      <c r="D34" s="9"/>
      <c r="E34" s="7"/>
      <c r="F34" s="7"/>
    </row>
    <row r="35" spans="2:6" x14ac:dyDescent="0.75">
      <c r="B35" s="30" t="s">
        <v>30</v>
      </c>
      <c r="C35" s="39"/>
      <c r="D35" s="39"/>
      <c r="E35" s="60"/>
      <c r="F35" s="43" t="s">
        <v>29</v>
      </c>
    </row>
    <row r="36" spans="2:6" x14ac:dyDescent="0.75">
      <c r="C36" s="46"/>
      <c r="D36" s="40"/>
    </row>
    <row r="37" spans="2:6" ht="29.5" x14ac:dyDescent="0.75">
      <c r="B37" s="48" t="s">
        <v>37</v>
      </c>
      <c r="C37" s="49">
        <f>C21</f>
        <v>0</v>
      </c>
      <c r="D37" s="39"/>
      <c r="E37" s="49">
        <f>4*C21</f>
        <v>0</v>
      </c>
      <c r="F37" s="44" t="s">
        <v>10</v>
      </c>
    </row>
    <row r="38" spans="2:6" x14ac:dyDescent="0.75">
      <c r="C38" s="47"/>
      <c r="D38" s="41"/>
      <c r="E38" s="9"/>
      <c r="F38" s="9"/>
    </row>
    <row r="39" spans="2:6" ht="29.5" x14ac:dyDescent="0.75">
      <c r="B39" s="42" t="s">
        <v>38</v>
      </c>
      <c r="C39" s="49">
        <f>C22</f>
        <v>0</v>
      </c>
      <c r="D39" s="39"/>
      <c r="E39" s="50">
        <f>2*C22</f>
        <v>0</v>
      </c>
      <c r="F39" s="44" t="s">
        <v>11</v>
      </c>
    </row>
    <row r="41" spans="2:6" ht="29.5" x14ac:dyDescent="0.75">
      <c r="B41" s="33" t="s">
        <v>36</v>
      </c>
      <c r="C41" s="11">
        <f>C23</f>
        <v>0</v>
      </c>
      <c r="E41" s="53">
        <f>(1-C41)*50</f>
        <v>50</v>
      </c>
      <c r="F41" s="32" t="s">
        <v>39</v>
      </c>
    </row>
    <row r="43" spans="2:6" x14ac:dyDescent="0.75">
      <c r="B43" s="52" t="s">
        <v>40</v>
      </c>
      <c r="C43" s="54">
        <f>SUM(E31:E41)</f>
        <v>50</v>
      </c>
      <c r="D43" s="51"/>
    </row>
    <row r="45" spans="2:6" x14ac:dyDescent="0.75">
      <c r="B45" s="3" t="s">
        <v>3</v>
      </c>
    </row>
  </sheetData>
  <mergeCells count="3">
    <mergeCell ref="B2:J2"/>
    <mergeCell ref="B26:F26"/>
    <mergeCell ref="B27:F2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59999389629810485"/>
  </sheetPr>
  <dimension ref="B1:J47"/>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3" width="14.26953125" style="3" customWidth="1"/>
    <col min="4" max="4" width="15" style="3" customWidth="1"/>
    <col min="5"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163</v>
      </c>
      <c r="C10" s="18"/>
    </row>
    <row r="11" spans="2:10" ht="56.25" customHeight="1" x14ac:dyDescent="0.75">
      <c r="B11" s="14" t="s">
        <v>26</v>
      </c>
      <c r="C11" s="16" t="s">
        <v>13</v>
      </c>
    </row>
    <row r="12" spans="2:10" ht="16" x14ac:dyDescent="0.75">
      <c r="B12" s="34" t="s">
        <v>31</v>
      </c>
      <c r="C12" s="16"/>
    </row>
    <row r="13" spans="2:10" x14ac:dyDescent="0.75">
      <c r="B13" s="15" t="s">
        <v>25</v>
      </c>
      <c r="C13" s="55">
        <v>0.28000000000000003</v>
      </c>
    </row>
    <row r="14" spans="2:10" ht="16" x14ac:dyDescent="0.75">
      <c r="B14" s="34" t="s">
        <v>32</v>
      </c>
      <c r="C14" s="45"/>
    </row>
    <row r="15" spans="2:10" x14ac:dyDescent="0.75">
      <c r="B15" s="12" t="s">
        <v>21</v>
      </c>
      <c r="C15" s="56">
        <v>0.28000000000000003</v>
      </c>
    </row>
    <row r="16" spans="2:10" ht="29.5" x14ac:dyDescent="0.75">
      <c r="B16" s="13" t="s">
        <v>20</v>
      </c>
      <c r="C16" s="56">
        <v>0.15</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435</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164</v>
      </c>
      <c r="C29" s="5" t="s">
        <v>4</v>
      </c>
      <c r="D29" s="6" t="s">
        <v>5</v>
      </c>
      <c r="E29" s="6" t="s">
        <v>6</v>
      </c>
      <c r="F29" s="6" t="s">
        <v>7</v>
      </c>
    </row>
    <row r="31" spans="2:6" ht="63.75" customHeight="1" x14ac:dyDescent="0.75">
      <c r="B31" s="8" t="s">
        <v>165</v>
      </c>
      <c r="C31" s="59" t="s">
        <v>205</v>
      </c>
      <c r="D31" s="59" t="s">
        <v>223</v>
      </c>
      <c r="E31" s="60">
        <v>15210</v>
      </c>
      <c r="F31" s="31" t="s">
        <v>8</v>
      </c>
    </row>
    <row r="32" spans="2:6" x14ac:dyDescent="0.75">
      <c r="B32" s="70"/>
      <c r="C32" s="71"/>
      <c r="D32" s="71"/>
      <c r="E32" s="72"/>
      <c r="F32" s="73"/>
    </row>
    <row r="33" spans="2:6" ht="29.5" x14ac:dyDescent="0.75">
      <c r="B33" s="8" t="s">
        <v>110</v>
      </c>
      <c r="C33" s="59" t="s">
        <v>205</v>
      </c>
      <c r="D33" s="59" t="s">
        <v>237</v>
      </c>
      <c r="E33" s="60">
        <v>1317.6</v>
      </c>
      <c r="F33" s="31" t="s">
        <v>8</v>
      </c>
    </row>
    <row r="34" spans="2:6" x14ac:dyDescent="0.75">
      <c r="C34" s="9"/>
      <c r="D34" s="9"/>
      <c r="E34" s="7"/>
      <c r="F34" s="7"/>
    </row>
    <row r="35" spans="2:6" x14ac:dyDescent="0.75">
      <c r="B35" s="61" t="s">
        <v>166</v>
      </c>
      <c r="C35" s="77" t="s">
        <v>205</v>
      </c>
      <c r="D35" s="77" t="s">
        <v>207</v>
      </c>
      <c r="E35" s="78" t="s">
        <v>207</v>
      </c>
      <c r="F35" s="31" t="s">
        <v>8</v>
      </c>
    </row>
    <row r="36" spans="2:6" x14ac:dyDescent="0.75">
      <c r="C36" s="9"/>
      <c r="D36" s="9"/>
      <c r="E36" s="7"/>
      <c r="F36" s="7"/>
    </row>
    <row r="37" spans="2:6" x14ac:dyDescent="0.75">
      <c r="B37" s="30" t="s">
        <v>30</v>
      </c>
      <c r="C37" s="39"/>
      <c r="D37" s="39"/>
      <c r="E37" s="60">
        <v>2071.1999999999998</v>
      </c>
      <c r="F37" s="43" t="s">
        <v>29</v>
      </c>
    </row>
    <row r="38" spans="2:6" x14ac:dyDescent="0.75">
      <c r="C38" s="46"/>
      <c r="D38" s="40"/>
    </row>
    <row r="39" spans="2:6" ht="29.5" x14ac:dyDescent="0.75">
      <c r="B39" s="48" t="s">
        <v>37</v>
      </c>
      <c r="C39" s="49">
        <f>C21</f>
        <v>218</v>
      </c>
      <c r="D39" s="39"/>
      <c r="E39" s="49">
        <f>4*C21</f>
        <v>872</v>
      </c>
      <c r="F39" s="44" t="s">
        <v>10</v>
      </c>
    </row>
    <row r="40" spans="2:6" x14ac:dyDescent="0.75">
      <c r="C40" s="47"/>
      <c r="D40" s="41"/>
      <c r="E40" s="9"/>
      <c r="F40" s="9"/>
    </row>
    <row r="41" spans="2:6" ht="29.5" x14ac:dyDescent="0.75">
      <c r="B41" s="42" t="s">
        <v>38</v>
      </c>
      <c r="C41" s="49">
        <f>C22</f>
        <v>435</v>
      </c>
      <c r="D41" s="39"/>
      <c r="E41" s="50">
        <f>2*C22</f>
        <v>870</v>
      </c>
      <c r="F41" s="44" t="s">
        <v>11</v>
      </c>
    </row>
    <row r="43" spans="2:6" ht="29.5" x14ac:dyDescent="0.75">
      <c r="B43" s="33" t="s">
        <v>36</v>
      </c>
      <c r="C43" s="11">
        <f>C23</f>
        <v>0.05</v>
      </c>
      <c r="E43" s="53">
        <f>(1-C43)*50</f>
        <v>47.5</v>
      </c>
      <c r="F43" s="32" t="s">
        <v>39</v>
      </c>
    </row>
    <row r="45" spans="2:6" x14ac:dyDescent="0.75">
      <c r="B45" s="52" t="s">
        <v>40</v>
      </c>
      <c r="C45" s="54">
        <f>SUM(E31:E43)</f>
        <v>20388.3</v>
      </c>
      <c r="D45" s="51"/>
    </row>
    <row r="47" spans="2:6" x14ac:dyDescent="0.75">
      <c r="B47" s="3" t="s">
        <v>3</v>
      </c>
    </row>
  </sheetData>
  <mergeCells count="3">
    <mergeCell ref="B2:J2"/>
    <mergeCell ref="B26:F26"/>
    <mergeCell ref="B27:F2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79998168889431442"/>
  </sheetPr>
  <dimension ref="B1:J45"/>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167</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168</v>
      </c>
      <c r="C29" s="5" t="s">
        <v>4</v>
      </c>
      <c r="D29" s="6" t="s">
        <v>5</v>
      </c>
      <c r="E29" s="6" t="s">
        <v>6</v>
      </c>
      <c r="F29" s="6" t="s">
        <v>7</v>
      </c>
    </row>
    <row r="31" spans="2:6" ht="63.75" customHeight="1" x14ac:dyDescent="0.75">
      <c r="B31" s="8" t="s">
        <v>169</v>
      </c>
      <c r="C31" s="59"/>
      <c r="D31" s="59"/>
      <c r="E31" s="60"/>
      <c r="F31" s="31" t="s">
        <v>8</v>
      </c>
    </row>
    <row r="32" spans="2:6" x14ac:dyDescent="0.75">
      <c r="B32" s="70"/>
      <c r="C32" s="71"/>
      <c r="D32" s="71"/>
      <c r="E32" s="72"/>
      <c r="F32" s="73"/>
    </row>
    <row r="33" spans="2:6" x14ac:dyDescent="0.75">
      <c r="B33" s="8" t="s">
        <v>170</v>
      </c>
      <c r="C33" s="59"/>
      <c r="D33" s="59"/>
      <c r="E33" s="60"/>
      <c r="F33" s="31" t="s">
        <v>8</v>
      </c>
    </row>
    <row r="34" spans="2:6" x14ac:dyDescent="0.75">
      <c r="C34" s="9"/>
      <c r="D34" s="9"/>
      <c r="E34" s="7"/>
      <c r="F34" s="7"/>
    </row>
    <row r="35" spans="2:6" x14ac:dyDescent="0.75">
      <c r="B35" s="30" t="s">
        <v>30</v>
      </c>
      <c r="C35" s="39"/>
      <c r="D35" s="39"/>
      <c r="E35" s="60"/>
      <c r="F35" s="43" t="s">
        <v>29</v>
      </c>
    </row>
    <row r="36" spans="2:6" x14ac:dyDescent="0.75">
      <c r="C36" s="46"/>
      <c r="D36" s="40"/>
    </row>
    <row r="37" spans="2:6" ht="29.5" x14ac:dyDescent="0.75">
      <c r="B37" s="48" t="s">
        <v>37</v>
      </c>
      <c r="C37" s="49">
        <f>C21</f>
        <v>0</v>
      </c>
      <c r="D37" s="39"/>
      <c r="E37" s="49">
        <f>4*C21</f>
        <v>0</v>
      </c>
      <c r="F37" s="44" t="s">
        <v>10</v>
      </c>
    </row>
    <row r="38" spans="2:6" x14ac:dyDescent="0.75">
      <c r="C38" s="47"/>
      <c r="D38" s="41"/>
      <c r="E38" s="9"/>
      <c r="F38" s="9"/>
    </row>
    <row r="39" spans="2:6" ht="29.5" x14ac:dyDescent="0.75">
      <c r="B39" s="42" t="s">
        <v>38</v>
      </c>
      <c r="C39" s="49">
        <f>C22</f>
        <v>0</v>
      </c>
      <c r="D39" s="39"/>
      <c r="E39" s="50">
        <f>2*C22</f>
        <v>0</v>
      </c>
      <c r="F39" s="44" t="s">
        <v>11</v>
      </c>
    </row>
    <row r="41" spans="2:6" ht="29.5" x14ac:dyDescent="0.75">
      <c r="B41" s="33" t="s">
        <v>36</v>
      </c>
      <c r="C41" s="11">
        <f>C23</f>
        <v>0</v>
      </c>
      <c r="E41" s="53">
        <f>(1-C41)*50</f>
        <v>50</v>
      </c>
      <c r="F41" s="32" t="s">
        <v>39</v>
      </c>
    </row>
    <row r="43" spans="2:6" x14ac:dyDescent="0.75">
      <c r="B43" s="52" t="s">
        <v>40</v>
      </c>
      <c r="C43" s="54">
        <f>SUM(E31:E41)</f>
        <v>50</v>
      </c>
      <c r="D43" s="51"/>
    </row>
    <row r="45" spans="2:6" x14ac:dyDescent="0.75">
      <c r="B45" s="3" t="s">
        <v>3</v>
      </c>
    </row>
  </sheetData>
  <mergeCells count="3">
    <mergeCell ref="B2:J2"/>
    <mergeCell ref="B26:F26"/>
    <mergeCell ref="B27:F2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B1:J47"/>
  <sheetViews>
    <sheetView showGridLines="0" workbookViewId="0">
      <selection activeCell="H16" sqref="H16"/>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171</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172</v>
      </c>
      <c r="C29" s="5" t="s">
        <v>4</v>
      </c>
      <c r="D29" s="6" t="s">
        <v>5</v>
      </c>
      <c r="E29" s="6" t="s">
        <v>6</v>
      </c>
      <c r="F29" s="6" t="s">
        <v>7</v>
      </c>
    </row>
    <row r="31" spans="2:6" ht="78" customHeight="1" x14ac:dyDescent="0.75">
      <c r="B31" s="8" t="s">
        <v>173</v>
      </c>
      <c r="C31" s="59"/>
      <c r="D31" s="59"/>
      <c r="E31" s="60"/>
      <c r="F31" s="31" t="s">
        <v>8</v>
      </c>
    </row>
    <row r="32" spans="2:6" x14ac:dyDescent="0.75">
      <c r="B32" s="70"/>
      <c r="C32" s="71"/>
      <c r="D32" s="71"/>
      <c r="E32" s="72"/>
      <c r="F32" s="73"/>
    </row>
    <row r="33" spans="2:6" x14ac:dyDescent="0.75">
      <c r="B33" s="8" t="s">
        <v>174</v>
      </c>
      <c r="C33" s="59"/>
      <c r="D33" s="59"/>
      <c r="E33" s="60"/>
      <c r="F33" s="31" t="s">
        <v>8</v>
      </c>
    </row>
    <row r="34" spans="2:6" x14ac:dyDescent="0.75">
      <c r="C34" s="9"/>
      <c r="D34" s="9"/>
      <c r="E34" s="7"/>
      <c r="F34" s="7"/>
    </row>
    <row r="35" spans="2:6" x14ac:dyDescent="0.75">
      <c r="B35" s="61" t="s">
        <v>175</v>
      </c>
      <c r="C35" s="62"/>
      <c r="D35" s="62"/>
      <c r="E35" s="63"/>
      <c r="F35" s="31" t="s">
        <v>8</v>
      </c>
    </row>
    <row r="36" spans="2:6" x14ac:dyDescent="0.75">
      <c r="C36" s="9"/>
      <c r="D36" s="9"/>
      <c r="E36" s="7"/>
      <c r="F36" s="7"/>
    </row>
    <row r="37" spans="2:6" x14ac:dyDescent="0.75">
      <c r="B37" s="30" t="s">
        <v>30</v>
      </c>
      <c r="C37" s="39"/>
      <c r="D37" s="39"/>
      <c r="E37" s="60"/>
      <c r="F37" s="43" t="s">
        <v>29</v>
      </c>
    </row>
    <row r="38" spans="2:6" x14ac:dyDescent="0.75">
      <c r="C38" s="46"/>
      <c r="D38" s="40"/>
    </row>
    <row r="39" spans="2:6" ht="29.5" x14ac:dyDescent="0.75">
      <c r="B39" s="48" t="s">
        <v>37</v>
      </c>
      <c r="C39" s="49">
        <f>C21</f>
        <v>0</v>
      </c>
      <c r="D39" s="39"/>
      <c r="E39" s="49">
        <f>4*C21</f>
        <v>0</v>
      </c>
      <c r="F39" s="44" t="s">
        <v>10</v>
      </c>
    </row>
    <row r="40" spans="2:6" x14ac:dyDescent="0.75">
      <c r="C40" s="47"/>
      <c r="D40" s="41"/>
      <c r="E40" s="9"/>
      <c r="F40" s="9"/>
    </row>
    <row r="41" spans="2:6" ht="29.5" x14ac:dyDescent="0.75">
      <c r="B41" s="42" t="s">
        <v>38</v>
      </c>
      <c r="C41" s="49">
        <f>C22</f>
        <v>0</v>
      </c>
      <c r="D41" s="39"/>
      <c r="E41" s="50">
        <f>2*C22</f>
        <v>0</v>
      </c>
      <c r="F41" s="44" t="s">
        <v>11</v>
      </c>
    </row>
    <row r="43" spans="2:6" ht="29.5" x14ac:dyDescent="0.75">
      <c r="B43" s="33" t="s">
        <v>36</v>
      </c>
      <c r="C43" s="11">
        <f>C23</f>
        <v>0</v>
      </c>
      <c r="E43" s="53">
        <f>(1-C43)*50</f>
        <v>50</v>
      </c>
      <c r="F43" s="32" t="s">
        <v>39</v>
      </c>
    </row>
    <row r="45" spans="2:6" x14ac:dyDescent="0.75">
      <c r="B45" s="52" t="s">
        <v>40</v>
      </c>
      <c r="C45" s="54">
        <f>SUM(E31:E43)</f>
        <v>50</v>
      </c>
      <c r="D45" s="51"/>
    </row>
    <row r="47" spans="2:6" x14ac:dyDescent="0.75">
      <c r="B47" s="3" t="s">
        <v>3</v>
      </c>
    </row>
  </sheetData>
  <mergeCells count="3">
    <mergeCell ref="B2:J2"/>
    <mergeCell ref="B26:F26"/>
    <mergeCell ref="B27:F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B1:J45"/>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48</v>
      </c>
      <c r="C10" s="18"/>
    </row>
    <row r="11" spans="2:10" ht="56.25" customHeight="1" x14ac:dyDescent="0.75">
      <c r="B11" s="14" t="s">
        <v>26</v>
      </c>
      <c r="C11" s="16" t="s">
        <v>13</v>
      </c>
    </row>
    <row r="12" spans="2:10" ht="16" x14ac:dyDescent="0.75">
      <c r="B12" s="34" t="s">
        <v>31</v>
      </c>
      <c r="C12" s="16"/>
    </row>
    <row r="13" spans="2:10" x14ac:dyDescent="0.75">
      <c r="B13" s="15" t="s">
        <v>25</v>
      </c>
      <c r="C13" s="55">
        <v>0.41</v>
      </c>
    </row>
    <row r="14" spans="2:10" ht="16" x14ac:dyDescent="0.75">
      <c r="B14" s="34" t="s">
        <v>32</v>
      </c>
      <c r="C14" s="45"/>
    </row>
    <row r="15" spans="2:10" x14ac:dyDescent="0.75">
      <c r="B15" s="12" t="s">
        <v>21</v>
      </c>
      <c r="C15" s="56">
        <v>0.4</v>
      </c>
    </row>
    <row r="16" spans="2:10" ht="29.5" x14ac:dyDescent="0.75">
      <c r="B16" s="13" t="s">
        <v>20</v>
      </c>
      <c r="C16" s="56">
        <v>0.17</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52</v>
      </c>
      <c r="C29" s="5" t="s">
        <v>4</v>
      </c>
      <c r="D29" s="6" t="s">
        <v>5</v>
      </c>
      <c r="E29" s="6" t="s">
        <v>6</v>
      </c>
      <c r="F29" s="6" t="s">
        <v>7</v>
      </c>
    </row>
    <row r="31" spans="2:6" ht="93" customHeight="1" x14ac:dyDescent="0.75">
      <c r="B31" s="8" t="s">
        <v>53</v>
      </c>
      <c r="C31" s="59" t="s">
        <v>205</v>
      </c>
      <c r="D31" s="59" t="s">
        <v>210</v>
      </c>
      <c r="E31" s="60">
        <v>1128.42</v>
      </c>
      <c r="F31" s="31" t="s">
        <v>8</v>
      </c>
    </row>
    <row r="32" spans="2:6" x14ac:dyDescent="0.75">
      <c r="C32" s="9"/>
      <c r="D32" s="9"/>
      <c r="E32" s="7"/>
      <c r="F32" s="7"/>
    </row>
    <row r="33" spans="2:6" x14ac:dyDescent="0.75">
      <c r="B33" s="30" t="s">
        <v>49</v>
      </c>
      <c r="C33" s="59" t="s">
        <v>205</v>
      </c>
      <c r="D33" s="60" t="s">
        <v>207</v>
      </c>
      <c r="E33" s="60" t="s">
        <v>207</v>
      </c>
      <c r="F33" s="31" t="s">
        <v>8</v>
      </c>
    </row>
    <row r="34" spans="2:6" x14ac:dyDescent="0.75">
      <c r="C34" s="9"/>
      <c r="D34" s="9"/>
      <c r="E34" s="7"/>
      <c r="F34" s="7"/>
    </row>
    <row r="35" spans="2:6" x14ac:dyDescent="0.75">
      <c r="B35" s="30" t="s">
        <v>30</v>
      </c>
      <c r="C35" s="39"/>
      <c r="D35" s="39"/>
      <c r="E35" s="60">
        <v>137.82</v>
      </c>
      <c r="F35" s="43" t="s">
        <v>29</v>
      </c>
    </row>
    <row r="36" spans="2:6" x14ac:dyDescent="0.75">
      <c r="C36" s="46"/>
      <c r="D36" s="40"/>
    </row>
    <row r="37" spans="2:6" ht="29.5" x14ac:dyDescent="0.75">
      <c r="B37" s="48" t="s">
        <v>37</v>
      </c>
      <c r="C37" s="49">
        <f>C21</f>
        <v>218</v>
      </c>
      <c r="D37" s="39"/>
      <c r="E37" s="49">
        <f>4*C21</f>
        <v>872</v>
      </c>
      <c r="F37" s="44" t="s">
        <v>10</v>
      </c>
    </row>
    <row r="38" spans="2:6" x14ac:dyDescent="0.75">
      <c r="C38" s="47"/>
      <c r="D38" s="41"/>
      <c r="E38" s="9"/>
      <c r="F38" s="9"/>
    </row>
    <row r="39" spans="2:6" ht="29.5" x14ac:dyDescent="0.75">
      <c r="B39" s="42" t="s">
        <v>38</v>
      </c>
      <c r="C39" s="49">
        <f>C22</f>
        <v>436</v>
      </c>
      <c r="D39" s="39"/>
      <c r="E39" s="50">
        <f>2*C22</f>
        <v>872</v>
      </c>
      <c r="F39" s="44" t="s">
        <v>11</v>
      </c>
    </row>
    <row r="41" spans="2:6" ht="29.5" x14ac:dyDescent="0.75">
      <c r="B41" s="33" t="s">
        <v>36</v>
      </c>
      <c r="C41" s="11">
        <f>C23</f>
        <v>0.05</v>
      </c>
      <c r="E41" s="53">
        <f>(1-C41)*50</f>
        <v>47.5</v>
      </c>
      <c r="F41" s="32" t="s">
        <v>39</v>
      </c>
    </row>
    <row r="43" spans="2:6" x14ac:dyDescent="0.75">
      <c r="B43" s="52" t="s">
        <v>40</v>
      </c>
      <c r="C43" s="54">
        <f>SUM(E31:E41)</f>
        <v>3057.74</v>
      </c>
      <c r="D43" s="51"/>
    </row>
    <row r="45" spans="2:6" x14ac:dyDescent="0.75">
      <c r="B45" s="3" t="s">
        <v>3</v>
      </c>
    </row>
  </sheetData>
  <mergeCells count="3">
    <mergeCell ref="B2:J2"/>
    <mergeCell ref="B26:F26"/>
    <mergeCell ref="B27:F27"/>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sheetPr>
  <dimension ref="B1:J45"/>
  <sheetViews>
    <sheetView showGridLines="0" workbookViewId="0">
      <selection activeCell="B33" sqref="B33"/>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176</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177</v>
      </c>
      <c r="C29" s="5" t="s">
        <v>4</v>
      </c>
      <c r="D29" s="6" t="s">
        <v>5</v>
      </c>
      <c r="E29" s="6" t="s">
        <v>6</v>
      </c>
      <c r="F29" s="6" t="s">
        <v>7</v>
      </c>
    </row>
    <row r="31" spans="2:6" ht="78" customHeight="1" x14ac:dyDescent="0.75">
      <c r="B31" s="8" t="s">
        <v>178</v>
      </c>
      <c r="C31" s="59"/>
      <c r="D31" s="59"/>
      <c r="E31" s="60"/>
      <c r="F31" s="31" t="s">
        <v>8</v>
      </c>
    </row>
    <row r="32" spans="2:6" x14ac:dyDescent="0.75">
      <c r="B32" s="70"/>
      <c r="C32" s="71"/>
      <c r="D32" s="71"/>
      <c r="E32" s="72"/>
      <c r="F32" s="73"/>
    </row>
    <row r="33" spans="2:6" x14ac:dyDescent="0.75">
      <c r="B33" s="8" t="s">
        <v>190</v>
      </c>
      <c r="C33" s="59"/>
      <c r="D33" s="59"/>
      <c r="E33" s="60"/>
      <c r="F33" s="31" t="s">
        <v>8</v>
      </c>
    </row>
    <row r="34" spans="2:6" x14ac:dyDescent="0.75">
      <c r="C34" s="9"/>
      <c r="D34" s="9"/>
      <c r="E34" s="7"/>
      <c r="F34" s="7"/>
    </row>
    <row r="35" spans="2:6" x14ac:dyDescent="0.75">
      <c r="B35" s="30" t="s">
        <v>30</v>
      </c>
      <c r="C35" s="39"/>
      <c r="D35" s="39"/>
      <c r="E35" s="60"/>
      <c r="F35" s="43" t="s">
        <v>29</v>
      </c>
    </row>
    <row r="36" spans="2:6" x14ac:dyDescent="0.75">
      <c r="C36" s="46"/>
      <c r="D36" s="40"/>
    </row>
    <row r="37" spans="2:6" ht="29.5" x14ac:dyDescent="0.75">
      <c r="B37" s="48" t="s">
        <v>37</v>
      </c>
      <c r="C37" s="49">
        <f>C21</f>
        <v>0</v>
      </c>
      <c r="D37" s="39"/>
      <c r="E37" s="49">
        <f>4*C21</f>
        <v>0</v>
      </c>
      <c r="F37" s="44" t="s">
        <v>10</v>
      </c>
    </row>
    <row r="38" spans="2:6" x14ac:dyDescent="0.75">
      <c r="C38" s="47"/>
      <c r="D38" s="41"/>
      <c r="E38" s="9"/>
      <c r="F38" s="9"/>
    </row>
    <row r="39" spans="2:6" ht="29.5" x14ac:dyDescent="0.75">
      <c r="B39" s="42" t="s">
        <v>38</v>
      </c>
      <c r="C39" s="49">
        <f>C22</f>
        <v>0</v>
      </c>
      <c r="D39" s="39"/>
      <c r="E39" s="50">
        <f>2*C22</f>
        <v>0</v>
      </c>
      <c r="F39" s="44" t="s">
        <v>11</v>
      </c>
    </row>
    <row r="41" spans="2:6" ht="29.5" x14ac:dyDescent="0.75">
      <c r="B41" s="33" t="s">
        <v>36</v>
      </c>
      <c r="C41" s="11">
        <f>C23</f>
        <v>0</v>
      </c>
      <c r="E41" s="53">
        <f>(1-C41)*50</f>
        <v>50</v>
      </c>
      <c r="F41" s="32" t="s">
        <v>39</v>
      </c>
    </row>
    <row r="43" spans="2:6" x14ac:dyDescent="0.75">
      <c r="B43" s="52" t="s">
        <v>40</v>
      </c>
      <c r="C43" s="54">
        <f>SUM(E31:E41)</f>
        <v>50</v>
      </c>
      <c r="D43" s="51"/>
    </row>
    <row r="45" spans="2:6" x14ac:dyDescent="0.75">
      <c r="B45" s="3" t="s">
        <v>3</v>
      </c>
    </row>
  </sheetData>
  <mergeCells count="3">
    <mergeCell ref="B2:J2"/>
    <mergeCell ref="B26:F26"/>
    <mergeCell ref="B27:F2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B1:J47"/>
  <sheetViews>
    <sheetView showGridLines="0" workbookViewId="0">
      <selection activeCell="E16" sqref="E16"/>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179</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180</v>
      </c>
      <c r="C29" s="5" t="s">
        <v>4</v>
      </c>
      <c r="D29" s="6" t="s">
        <v>5</v>
      </c>
      <c r="E29" s="6" t="s">
        <v>6</v>
      </c>
      <c r="F29" s="6" t="s">
        <v>7</v>
      </c>
    </row>
    <row r="31" spans="2:6" ht="49.5" customHeight="1" x14ac:dyDescent="0.75">
      <c r="B31" s="8" t="s">
        <v>181</v>
      </c>
      <c r="C31" s="59"/>
      <c r="D31" s="59"/>
      <c r="E31" s="60"/>
      <c r="F31" s="31" t="s">
        <v>8</v>
      </c>
    </row>
    <row r="32" spans="2:6" x14ac:dyDescent="0.75">
      <c r="B32" s="70"/>
      <c r="C32" s="71"/>
      <c r="D32" s="71"/>
      <c r="E32" s="72"/>
      <c r="F32" s="73"/>
    </row>
    <row r="33" spans="2:6" x14ac:dyDescent="0.75">
      <c r="B33" s="8" t="s">
        <v>94</v>
      </c>
      <c r="C33" s="59"/>
      <c r="D33" s="59"/>
      <c r="E33" s="60"/>
      <c r="F33" s="31" t="s">
        <v>8</v>
      </c>
    </row>
    <row r="34" spans="2:6" x14ac:dyDescent="0.75">
      <c r="B34" s="70"/>
      <c r="C34" s="71"/>
      <c r="D34" s="71"/>
      <c r="E34" s="72"/>
      <c r="F34" s="73"/>
    </row>
    <row r="35" spans="2:6" x14ac:dyDescent="0.75">
      <c r="B35" s="61" t="s">
        <v>182</v>
      </c>
      <c r="C35" s="62"/>
      <c r="D35" s="62"/>
      <c r="E35" s="63"/>
      <c r="F35" s="31" t="s">
        <v>8</v>
      </c>
    </row>
    <row r="36" spans="2:6" x14ac:dyDescent="0.75">
      <c r="C36" s="9"/>
      <c r="D36" s="9"/>
      <c r="E36" s="7"/>
      <c r="F36" s="7"/>
    </row>
    <row r="37" spans="2:6" x14ac:dyDescent="0.75">
      <c r="B37" s="30" t="s">
        <v>30</v>
      </c>
      <c r="C37" s="39"/>
      <c r="D37" s="39"/>
      <c r="E37" s="60"/>
      <c r="F37" s="43" t="s">
        <v>29</v>
      </c>
    </row>
    <row r="38" spans="2:6" x14ac:dyDescent="0.75">
      <c r="C38" s="46"/>
      <c r="D38" s="40"/>
    </row>
    <row r="39" spans="2:6" ht="29.5" x14ac:dyDescent="0.75">
      <c r="B39" s="48" t="s">
        <v>37</v>
      </c>
      <c r="C39" s="49">
        <f>C21</f>
        <v>0</v>
      </c>
      <c r="D39" s="39"/>
      <c r="E39" s="49">
        <f>4*C21</f>
        <v>0</v>
      </c>
      <c r="F39" s="44" t="s">
        <v>10</v>
      </c>
    </row>
    <row r="40" spans="2:6" x14ac:dyDescent="0.75">
      <c r="C40" s="47"/>
      <c r="D40" s="41"/>
      <c r="E40" s="9"/>
      <c r="F40" s="9"/>
    </row>
    <row r="41" spans="2:6" ht="29.5" x14ac:dyDescent="0.75">
      <c r="B41" s="42" t="s">
        <v>38</v>
      </c>
      <c r="C41" s="49">
        <f>C22</f>
        <v>0</v>
      </c>
      <c r="D41" s="39"/>
      <c r="E41" s="50">
        <f>2*C22</f>
        <v>0</v>
      </c>
      <c r="F41" s="44" t="s">
        <v>11</v>
      </c>
    </row>
    <row r="43" spans="2:6" ht="29.5" x14ac:dyDescent="0.75">
      <c r="B43" s="33" t="s">
        <v>36</v>
      </c>
      <c r="C43" s="11">
        <f>C23</f>
        <v>0</v>
      </c>
      <c r="E43" s="53">
        <f>(1-C43)*50</f>
        <v>50</v>
      </c>
      <c r="F43" s="32" t="s">
        <v>39</v>
      </c>
    </row>
    <row r="45" spans="2:6" x14ac:dyDescent="0.75">
      <c r="B45" s="52" t="s">
        <v>40</v>
      </c>
      <c r="C45" s="54">
        <f>SUM(E31:E43)</f>
        <v>50</v>
      </c>
      <c r="D45" s="51"/>
    </row>
    <row r="47" spans="2:6" x14ac:dyDescent="0.75">
      <c r="B47" s="3" t="s">
        <v>3</v>
      </c>
    </row>
  </sheetData>
  <mergeCells count="3">
    <mergeCell ref="B2:J2"/>
    <mergeCell ref="B26:F26"/>
    <mergeCell ref="B27:F2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B1:J51"/>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183</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184</v>
      </c>
      <c r="C29" s="5" t="s">
        <v>4</v>
      </c>
      <c r="D29" s="6" t="s">
        <v>5</v>
      </c>
      <c r="E29" s="6" t="s">
        <v>6</v>
      </c>
      <c r="F29" s="6" t="s">
        <v>7</v>
      </c>
    </row>
    <row r="31" spans="2:6" ht="49.5" customHeight="1" x14ac:dyDescent="0.75">
      <c r="B31" s="8" t="s">
        <v>185</v>
      </c>
      <c r="C31" s="59"/>
      <c r="D31" s="59"/>
      <c r="E31" s="60"/>
      <c r="F31" s="31" t="s">
        <v>8</v>
      </c>
    </row>
    <row r="32" spans="2:6" x14ac:dyDescent="0.75">
      <c r="B32" s="70"/>
      <c r="C32" s="71"/>
      <c r="D32" s="71"/>
      <c r="E32" s="72"/>
      <c r="F32" s="73"/>
    </row>
    <row r="33" spans="2:6" x14ac:dyDescent="0.75">
      <c r="B33" s="8" t="s">
        <v>186</v>
      </c>
      <c r="C33" s="59"/>
      <c r="D33" s="59"/>
      <c r="E33" s="60"/>
      <c r="F33" s="31" t="s">
        <v>8</v>
      </c>
    </row>
    <row r="34" spans="2:6" x14ac:dyDescent="0.75">
      <c r="B34" s="70"/>
      <c r="C34" s="71"/>
      <c r="D34" s="71"/>
      <c r="E34" s="72"/>
      <c r="F34" s="73"/>
    </row>
    <row r="35" spans="2:6" x14ac:dyDescent="0.75">
      <c r="B35" s="61" t="s">
        <v>187</v>
      </c>
      <c r="C35" s="62"/>
      <c r="D35" s="62"/>
      <c r="E35" s="63"/>
      <c r="F35" s="31" t="s">
        <v>8</v>
      </c>
    </row>
    <row r="36" spans="2:6" x14ac:dyDescent="0.75">
      <c r="C36" s="9"/>
      <c r="D36" s="9"/>
      <c r="E36" s="7"/>
      <c r="F36" s="7"/>
    </row>
    <row r="37" spans="2:6" x14ac:dyDescent="0.75">
      <c r="B37" s="61" t="s">
        <v>188</v>
      </c>
      <c r="C37" s="62"/>
      <c r="D37" s="62"/>
      <c r="E37" s="63"/>
      <c r="F37" s="31" t="s">
        <v>8</v>
      </c>
    </row>
    <row r="38" spans="2:6" x14ac:dyDescent="0.75">
      <c r="C38" s="9"/>
      <c r="D38" s="9"/>
      <c r="E38" s="7"/>
      <c r="F38" s="7"/>
    </row>
    <row r="39" spans="2:6" x14ac:dyDescent="0.75">
      <c r="B39" s="61" t="s">
        <v>189</v>
      </c>
      <c r="C39" s="62"/>
      <c r="D39" s="62"/>
      <c r="E39" s="63"/>
      <c r="F39" s="31" t="s">
        <v>8</v>
      </c>
    </row>
    <row r="40" spans="2:6" x14ac:dyDescent="0.75">
      <c r="C40" s="9"/>
      <c r="D40" s="9"/>
      <c r="E40" s="7"/>
      <c r="F40" s="7"/>
    </row>
    <row r="41" spans="2:6" x14ac:dyDescent="0.75">
      <c r="B41" s="30" t="s">
        <v>30</v>
      </c>
      <c r="C41" s="39"/>
      <c r="D41" s="39"/>
      <c r="E41" s="60"/>
      <c r="F41" s="43" t="s">
        <v>29</v>
      </c>
    </row>
    <row r="42" spans="2:6" x14ac:dyDescent="0.75">
      <c r="C42" s="46"/>
      <c r="D42" s="40"/>
    </row>
    <row r="43" spans="2:6" ht="29.5" x14ac:dyDescent="0.75">
      <c r="B43" s="48" t="s">
        <v>37</v>
      </c>
      <c r="C43" s="49">
        <f>C21</f>
        <v>0</v>
      </c>
      <c r="D43" s="39"/>
      <c r="E43" s="49">
        <f>4*C21</f>
        <v>0</v>
      </c>
      <c r="F43" s="44" t="s">
        <v>10</v>
      </c>
    </row>
    <row r="44" spans="2:6" x14ac:dyDescent="0.75">
      <c r="C44" s="47"/>
      <c r="D44" s="41"/>
      <c r="E44" s="9"/>
      <c r="F44" s="9"/>
    </row>
    <row r="45" spans="2:6" ht="29.5" x14ac:dyDescent="0.75">
      <c r="B45" s="42" t="s">
        <v>38</v>
      </c>
      <c r="C45" s="49">
        <f>C22</f>
        <v>0</v>
      </c>
      <c r="D45" s="39"/>
      <c r="E45" s="50">
        <f>2*C22</f>
        <v>0</v>
      </c>
      <c r="F45" s="44" t="s">
        <v>11</v>
      </c>
    </row>
    <row r="47" spans="2:6" ht="29.5" x14ac:dyDescent="0.75">
      <c r="B47" s="33" t="s">
        <v>36</v>
      </c>
      <c r="C47" s="11">
        <f>C23</f>
        <v>0</v>
      </c>
      <c r="E47" s="53">
        <f>(1-C47)*50</f>
        <v>50</v>
      </c>
      <c r="F47" s="32" t="s">
        <v>39</v>
      </c>
    </row>
    <row r="49" spans="2:4" x14ac:dyDescent="0.75">
      <c r="B49" s="52" t="s">
        <v>40</v>
      </c>
      <c r="C49" s="54">
        <f>SUM(E31:E47)</f>
        <v>50</v>
      </c>
      <c r="D49" s="51"/>
    </row>
    <row r="51" spans="2:4" x14ac:dyDescent="0.75">
      <c r="B51" s="3" t="s">
        <v>3</v>
      </c>
    </row>
  </sheetData>
  <mergeCells count="3">
    <mergeCell ref="B2:J2"/>
    <mergeCell ref="B26:F26"/>
    <mergeCell ref="B27:F2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000"/>
  </sheetPr>
  <dimension ref="B1:J47"/>
  <sheetViews>
    <sheetView showGridLines="0" topLeftCell="A2" workbookViewId="0">
      <selection activeCell="B31" sqref="B3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191</v>
      </c>
      <c r="C10" s="18"/>
    </row>
    <row r="11" spans="2:10" ht="56.25" customHeight="1" x14ac:dyDescent="0.75">
      <c r="B11" s="14" t="s">
        <v>26</v>
      </c>
      <c r="C11" s="16" t="s">
        <v>13</v>
      </c>
    </row>
    <row r="12" spans="2:10" ht="16" x14ac:dyDescent="0.75">
      <c r="B12" s="34" t="s">
        <v>31</v>
      </c>
      <c r="C12" s="16"/>
    </row>
    <row r="13" spans="2:10" x14ac:dyDescent="0.75">
      <c r="B13" s="15" t="s">
        <v>25</v>
      </c>
      <c r="C13" s="55"/>
    </row>
    <row r="14" spans="2:10" ht="16" x14ac:dyDescent="0.75">
      <c r="B14" s="34" t="s">
        <v>32</v>
      </c>
      <c r="C14" s="45"/>
    </row>
    <row r="15" spans="2:10" x14ac:dyDescent="0.75">
      <c r="B15" s="12" t="s">
        <v>21</v>
      </c>
      <c r="C15" s="56"/>
    </row>
    <row r="16" spans="2:10" ht="29.5" x14ac:dyDescent="0.75">
      <c r="B16" s="13" t="s">
        <v>20</v>
      </c>
      <c r="C16" s="56"/>
    </row>
    <row r="17" spans="2:6" x14ac:dyDescent="0.75">
      <c r="B17" s="12" t="s">
        <v>19</v>
      </c>
      <c r="C17" s="56"/>
    </row>
    <row r="18" spans="2:6" x14ac:dyDescent="0.75">
      <c r="B18" s="35" t="s">
        <v>12</v>
      </c>
      <c r="C18" s="31"/>
    </row>
    <row r="19" spans="2:6" x14ac:dyDescent="0.75">
      <c r="B19" s="12" t="s">
        <v>18</v>
      </c>
      <c r="C19" s="57"/>
    </row>
    <row r="20" spans="2:6" x14ac:dyDescent="0.75">
      <c r="B20" s="35" t="s">
        <v>27</v>
      </c>
      <c r="C20" s="31"/>
    </row>
    <row r="21" spans="2:6" x14ac:dyDescent="0.75">
      <c r="B21" s="12" t="s">
        <v>22</v>
      </c>
      <c r="C21" s="58"/>
    </row>
    <row r="22" spans="2:6" x14ac:dyDescent="0.75">
      <c r="B22" s="12" t="s">
        <v>23</v>
      </c>
      <c r="C22" s="58"/>
    </row>
    <row r="23" spans="2:6" x14ac:dyDescent="0.75">
      <c r="B23" s="12" t="s">
        <v>24</v>
      </c>
      <c r="C23" s="55"/>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192</v>
      </c>
      <c r="C29" s="5" t="s">
        <v>4</v>
      </c>
      <c r="D29" s="6" t="s">
        <v>5</v>
      </c>
      <c r="E29" s="6" t="s">
        <v>6</v>
      </c>
      <c r="F29" s="6" t="s">
        <v>7</v>
      </c>
    </row>
    <row r="31" spans="2:6" ht="49.5" customHeight="1" x14ac:dyDescent="0.75">
      <c r="B31" s="8" t="s">
        <v>193</v>
      </c>
      <c r="C31" s="59"/>
      <c r="D31" s="59"/>
      <c r="E31" s="60"/>
      <c r="F31" s="31" t="s">
        <v>8</v>
      </c>
    </row>
    <row r="32" spans="2:6" x14ac:dyDescent="0.75">
      <c r="B32" s="70"/>
      <c r="C32" s="71"/>
      <c r="D32" s="71"/>
      <c r="E32" s="72"/>
      <c r="F32" s="73"/>
    </row>
    <row r="33" spans="2:6" x14ac:dyDescent="0.75">
      <c r="B33" s="8" t="s">
        <v>195</v>
      </c>
      <c r="C33" s="59"/>
      <c r="D33" s="59"/>
      <c r="E33" s="60"/>
      <c r="F33" s="31" t="s">
        <v>8</v>
      </c>
    </row>
    <row r="34" spans="2:6" x14ac:dyDescent="0.75">
      <c r="B34" s="70"/>
      <c r="C34" s="71"/>
      <c r="D34" s="71"/>
      <c r="E34" s="72"/>
      <c r="F34" s="73"/>
    </row>
    <row r="35" spans="2:6" x14ac:dyDescent="0.75">
      <c r="B35" s="61" t="s">
        <v>194</v>
      </c>
      <c r="C35" s="62"/>
      <c r="D35" s="62"/>
      <c r="E35" s="63"/>
      <c r="F35" s="31" t="s">
        <v>8</v>
      </c>
    </row>
    <row r="36" spans="2:6" x14ac:dyDescent="0.75">
      <c r="C36" s="9"/>
      <c r="D36" s="9"/>
      <c r="E36" s="7"/>
      <c r="F36" s="7"/>
    </row>
    <row r="37" spans="2:6" x14ac:dyDescent="0.75">
      <c r="B37" s="30" t="s">
        <v>30</v>
      </c>
      <c r="C37" s="39"/>
      <c r="D37" s="39"/>
      <c r="E37" s="60"/>
      <c r="F37" s="43" t="s">
        <v>29</v>
      </c>
    </row>
    <row r="38" spans="2:6" x14ac:dyDescent="0.75">
      <c r="C38" s="46"/>
      <c r="D38" s="40"/>
    </row>
    <row r="39" spans="2:6" ht="29.5" x14ac:dyDescent="0.75">
      <c r="B39" s="48" t="s">
        <v>37</v>
      </c>
      <c r="C39" s="49">
        <f>C21</f>
        <v>0</v>
      </c>
      <c r="D39" s="39"/>
      <c r="E39" s="49">
        <f>4*C21</f>
        <v>0</v>
      </c>
      <c r="F39" s="44" t="s">
        <v>10</v>
      </c>
    </row>
    <row r="40" spans="2:6" x14ac:dyDescent="0.75">
      <c r="C40" s="47"/>
      <c r="D40" s="41"/>
      <c r="E40" s="9"/>
      <c r="F40" s="9"/>
    </row>
    <row r="41" spans="2:6" ht="29.5" x14ac:dyDescent="0.75">
      <c r="B41" s="42" t="s">
        <v>38</v>
      </c>
      <c r="C41" s="49">
        <f>C22</f>
        <v>0</v>
      </c>
      <c r="D41" s="39"/>
      <c r="E41" s="50">
        <f>2*C22</f>
        <v>0</v>
      </c>
      <c r="F41" s="44" t="s">
        <v>11</v>
      </c>
    </row>
    <row r="43" spans="2:6" ht="29.5" x14ac:dyDescent="0.75">
      <c r="B43" s="33" t="s">
        <v>36</v>
      </c>
      <c r="C43" s="11">
        <f>C23</f>
        <v>0</v>
      </c>
      <c r="E43" s="53">
        <f>(1-C43)*50</f>
        <v>50</v>
      </c>
      <c r="F43" s="32" t="s">
        <v>39</v>
      </c>
    </row>
    <row r="45" spans="2:6" x14ac:dyDescent="0.75">
      <c r="B45" s="52" t="s">
        <v>40</v>
      </c>
      <c r="C45" s="54">
        <f>SUM(E31:E43)</f>
        <v>50</v>
      </c>
      <c r="D45" s="51"/>
    </row>
    <row r="47" spans="2:6" x14ac:dyDescent="0.75">
      <c r="B47" s="3" t="s">
        <v>3</v>
      </c>
    </row>
  </sheetData>
  <mergeCells count="3">
    <mergeCell ref="B2:J2"/>
    <mergeCell ref="B26:F26"/>
    <mergeCell ref="B27:F2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B1:J37"/>
  <sheetViews>
    <sheetView showGridLines="0" topLeftCell="B1" zoomScaleNormal="10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196</v>
      </c>
      <c r="C10" s="18"/>
    </row>
    <row r="11" spans="2:10" ht="56.25" customHeight="1" x14ac:dyDescent="0.75">
      <c r="B11" s="14" t="s">
        <v>26</v>
      </c>
      <c r="C11" s="16" t="s">
        <v>13</v>
      </c>
    </row>
    <row r="12" spans="2:10" ht="16" x14ac:dyDescent="0.75">
      <c r="B12" s="34" t="s">
        <v>31</v>
      </c>
      <c r="C12" s="16"/>
    </row>
    <row r="13" spans="2:10" x14ac:dyDescent="0.75">
      <c r="B13" s="15" t="s">
        <v>25</v>
      </c>
      <c r="C13" s="55">
        <v>0.25</v>
      </c>
    </row>
    <row r="14" spans="2:10" ht="16" x14ac:dyDescent="0.75">
      <c r="B14" s="34" t="s">
        <v>32</v>
      </c>
      <c r="C14" s="45"/>
    </row>
    <row r="15" spans="2:10" x14ac:dyDescent="0.75">
      <c r="B15" s="12" t="s">
        <v>21</v>
      </c>
      <c r="C15" s="56">
        <v>0.25</v>
      </c>
    </row>
    <row r="16" spans="2:10" ht="29.5" x14ac:dyDescent="0.75">
      <c r="B16" s="13" t="s">
        <v>20</v>
      </c>
      <c r="C16" s="56">
        <v>0.15</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197</v>
      </c>
      <c r="C29" s="5" t="s">
        <v>4</v>
      </c>
      <c r="D29" s="6" t="s">
        <v>5</v>
      </c>
      <c r="E29" s="6" t="s">
        <v>6</v>
      </c>
      <c r="F29" s="6" t="s">
        <v>7</v>
      </c>
    </row>
    <row r="31" spans="2:6" ht="49.5" customHeight="1" x14ac:dyDescent="0.75">
      <c r="B31" s="8" t="s">
        <v>198</v>
      </c>
      <c r="C31" s="59" t="s">
        <v>228</v>
      </c>
      <c r="D31" s="80" t="s">
        <v>238</v>
      </c>
      <c r="E31" s="60">
        <v>405.75</v>
      </c>
      <c r="F31" s="31" t="s">
        <v>8</v>
      </c>
    </row>
    <row r="32" spans="2:6" x14ac:dyDescent="0.75">
      <c r="B32" s="70"/>
      <c r="C32" s="71"/>
      <c r="D32" s="71"/>
      <c r="E32" s="72"/>
      <c r="F32" s="73"/>
    </row>
    <row r="33" spans="2:6" ht="29.5" x14ac:dyDescent="0.75">
      <c r="B33" s="8" t="s">
        <v>199</v>
      </c>
      <c r="C33" s="59" t="s">
        <v>228</v>
      </c>
      <c r="D33" s="80" t="s">
        <v>239</v>
      </c>
      <c r="E33" s="60">
        <v>2072.63</v>
      </c>
      <c r="F33" s="31" t="s">
        <v>8</v>
      </c>
    </row>
    <row r="35" spans="2:6" x14ac:dyDescent="0.75">
      <c r="B35" s="52" t="s">
        <v>40</v>
      </c>
      <c r="C35" s="54">
        <f>SUM(E31:E33)</f>
        <v>2478.38</v>
      </c>
      <c r="D35" s="51"/>
    </row>
    <row r="37" spans="2:6" x14ac:dyDescent="0.75">
      <c r="B37" s="3" t="s">
        <v>3</v>
      </c>
    </row>
  </sheetData>
  <mergeCells count="3">
    <mergeCell ref="B2:J2"/>
    <mergeCell ref="B26:F26"/>
    <mergeCell ref="B27:F27"/>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B1:J26"/>
  <sheetViews>
    <sheetView showGridLines="0" topLeftCell="A14" zoomScale="115" zoomScaleNormal="115" workbookViewId="0">
      <selection activeCell="C23" sqref="C23"/>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200</v>
      </c>
      <c r="C10" s="18"/>
    </row>
    <row r="11" spans="2:10" ht="56.25" customHeight="1" x14ac:dyDescent="0.75">
      <c r="B11" s="14" t="s">
        <v>26</v>
      </c>
      <c r="C11" s="16" t="s">
        <v>13</v>
      </c>
    </row>
    <row r="12" spans="2:10" ht="16" x14ac:dyDescent="0.75">
      <c r="B12" s="34" t="s">
        <v>31</v>
      </c>
      <c r="C12" s="16"/>
    </row>
    <row r="13" spans="2:10" x14ac:dyDescent="0.75">
      <c r="B13" s="15" t="s">
        <v>25</v>
      </c>
      <c r="C13" s="55">
        <v>0.13</v>
      </c>
    </row>
    <row r="14" spans="2:10" x14ac:dyDescent="0.75">
      <c r="B14" s="28"/>
    </row>
    <row r="15" spans="2:10" x14ac:dyDescent="0.75">
      <c r="B15" s="29"/>
    </row>
    <row r="16" spans="2:10" ht="19.25" thickBot="1" x14ac:dyDescent="0.9">
      <c r="B16" s="84" t="s">
        <v>15</v>
      </c>
      <c r="C16" s="84"/>
      <c r="D16" s="84"/>
      <c r="E16" s="84"/>
      <c r="F16" s="84"/>
    </row>
    <row r="17" spans="2:6" ht="16.75" thickBot="1" x14ac:dyDescent="0.9">
      <c r="B17" s="85" t="s">
        <v>16</v>
      </c>
      <c r="C17" s="86"/>
      <c r="D17" s="86"/>
      <c r="E17" s="86"/>
      <c r="F17" s="87"/>
    </row>
    <row r="18" spans="2:6" ht="15.5" thickBot="1" x14ac:dyDescent="0.9"/>
    <row r="19" spans="2:6" ht="15.5" thickBot="1" x14ac:dyDescent="0.9">
      <c r="B19" s="4" t="s">
        <v>201</v>
      </c>
      <c r="C19" s="5" t="s">
        <v>4</v>
      </c>
      <c r="D19" s="6" t="s">
        <v>5</v>
      </c>
      <c r="E19" s="6" t="s">
        <v>6</v>
      </c>
      <c r="F19" s="6" t="s">
        <v>7</v>
      </c>
    </row>
    <row r="21" spans="2:6" ht="63.75" customHeight="1" x14ac:dyDescent="0.75">
      <c r="B21" s="88" t="s">
        <v>202</v>
      </c>
      <c r="C21" s="89"/>
      <c r="D21" s="89"/>
      <c r="E21" s="89"/>
      <c r="F21" s="90"/>
    </row>
    <row r="22" spans="2:6" ht="15.5" thickBot="1" x14ac:dyDescent="0.9">
      <c r="B22" s="70"/>
      <c r="C22" s="71"/>
      <c r="D22" s="71"/>
      <c r="E22" s="72"/>
      <c r="F22" s="73"/>
    </row>
    <row r="23" spans="2:6" ht="45" customHeight="1" thickBot="1" x14ac:dyDescent="0.9">
      <c r="B23" s="79" t="s">
        <v>203</v>
      </c>
    </row>
    <row r="24" spans="2:6" x14ac:dyDescent="0.75">
      <c r="B24" s="52"/>
      <c r="C24" s="54"/>
      <c r="D24" s="51"/>
    </row>
    <row r="26" spans="2:6" x14ac:dyDescent="0.75">
      <c r="B26" s="3" t="s">
        <v>3</v>
      </c>
    </row>
  </sheetData>
  <mergeCells count="4">
    <mergeCell ref="B2:J2"/>
    <mergeCell ref="B16:F16"/>
    <mergeCell ref="B17:F17"/>
    <mergeCell ref="B21:F2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sheetPr>
  <dimension ref="B1:J47"/>
  <sheetViews>
    <sheetView showGridLines="0" tabSelected="1" workbookViewId="0">
      <selection activeCell="E12" sqref="E12"/>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40"/>
      <c r="G6" s="40"/>
      <c r="H6" s="40"/>
    </row>
    <row r="7" spans="2:10" ht="29.25" customHeight="1" thickBot="1" x14ac:dyDescent="0.9">
      <c r="B7" s="21" t="s">
        <v>129</v>
      </c>
      <c r="C7" s="25"/>
      <c r="D7" s="22"/>
      <c r="E7" s="26"/>
      <c r="F7" s="27"/>
      <c r="G7" s="27"/>
      <c r="H7" s="27"/>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130</v>
      </c>
      <c r="C10" s="18"/>
    </row>
    <row r="11" spans="2:10" ht="63" customHeight="1" x14ac:dyDescent="0.75">
      <c r="B11" s="75" t="s">
        <v>131</v>
      </c>
      <c r="C11" s="16" t="s">
        <v>13</v>
      </c>
    </row>
    <row r="12" spans="2:10" ht="16" x14ac:dyDescent="0.75">
      <c r="B12" s="34" t="s">
        <v>31</v>
      </c>
      <c r="C12" s="16"/>
    </row>
    <row r="13" spans="2:10" x14ac:dyDescent="0.75">
      <c r="B13" s="15" t="s">
        <v>132</v>
      </c>
      <c r="C13" s="55">
        <v>0.2</v>
      </c>
    </row>
    <row r="15" spans="2:10" ht="18.5" x14ac:dyDescent="0.9">
      <c r="B15" s="23" t="s">
        <v>35</v>
      </c>
    </row>
    <row r="16" spans="2:10" ht="16" x14ac:dyDescent="0.75">
      <c r="B16" s="17" t="s">
        <v>133</v>
      </c>
      <c r="C16" s="18"/>
    </row>
    <row r="17" spans="2:3" ht="45.75" x14ac:dyDescent="0.75">
      <c r="B17" s="75" t="s">
        <v>134</v>
      </c>
      <c r="C17" s="16" t="s">
        <v>13</v>
      </c>
    </row>
    <row r="18" spans="2:3" ht="16" x14ac:dyDescent="0.75">
      <c r="B18" s="34" t="s">
        <v>31</v>
      </c>
      <c r="C18" s="16"/>
    </row>
    <row r="19" spans="2:3" ht="16" x14ac:dyDescent="0.75">
      <c r="B19" s="15" t="s">
        <v>135</v>
      </c>
      <c r="C19" s="76"/>
    </row>
    <row r="20" spans="2:3" x14ac:dyDescent="0.75">
      <c r="B20" s="15" t="s">
        <v>136</v>
      </c>
      <c r="C20" s="55"/>
    </row>
    <row r="22" spans="2:3" ht="18.5" x14ac:dyDescent="0.9">
      <c r="B22" s="23" t="s">
        <v>35</v>
      </c>
    </row>
    <row r="23" spans="2:3" ht="16" x14ac:dyDescent="0.75">
      <c r="B23" s="17" t="s">
        <v>137</v>
      </c>
      <c r="C23" s="18"/>
    </row>
    <row r="24" spans="2:3" ht="45.75" x14ac:dyDescent="0.75">
      <c r="B24" s="75" t="s">
        <v>138</v>
      </c>
      <c r="C24" s="16" t="s">
        <v>13</v>
      </c>
    </row>
    <row r="25" spans="2:3" ht="16" x14ac:dyDescent="0.75">
      <c r="B25" s="34" t="s">
        <v>31</v>
      </c>
      <c r="C25" s="16"/>
    </row>
    <row r="26" spans="2:3" ht="16" x14ac:dyDescent="0.75">
      <c r="B26" s="15" t="s">
        <v>135</v>
      </c>
      <c r="C26" s="81">
        <v>218</v>
      </c>
    </row>
    <row r="27" spans="2:3" x14ac:dyDescent="0.75">
      <c r="B27" s="15" t="s">
        <v>136</v>
      </c>
      <c r="C27" s="82">
        <v>1517.28</v>
      </c>
    </row>
    <row r="29" spans="2:3" ht="18.5" x14ac:dyDescent="0.9">
      <c r="B29" s="23" t="s">
        <v>35</v>
      </c>
    </row>
    <row r="30" spans="2:3" ht="16" x14ac:dyDescent="0.75">
      <c r="B30" s="17" t="s">
        <v>139</v>
      </c>
      <c r="C30" s="18"/>
    </row>
    <row r="31" spans="2:3" ht="76.25" x14ac:dyDescent="0.75">
      <c r="B31" s="75" t="s">
        <v>140</v>
      </c>
      <c r="C31" s="16" t="s">
        <v>13</v>
      </c>
    </row>
    <row r="32" spans="2:3" ht="16" x14ac:dyDescent="0.75">
      <c r="B32" s="34" t="s">
        <v>31</v>
      </c>
      <c r="C32" s="16"/>
    </row>
    <row r="33" spans="2:3" ht="16" x14ac:dyDescent="0.75">
      <c r="B33" s="15" t="s">
        <v>141</v>
      </c>
      <c r="C33" s="16"/>
    </row>
    <row r="34" spans="2:3" ht="16" x14ac:dyDescent="0.75">
      <c r="B34" s="15" t="s">
        <v>142</v>
      </c>
      <c r="C34" s="76"/>
    </row>
    <row r="35" spans="2:3" x14ac:dyDescent="0.75">
      <c r="B35" s="15" t="s">
        <v>143</v>
      </c>
      <c r="C35" s="55"/>
    </row>
    <row r="37" spans="2:3" ht="18.5" x14ac:dyDescent="0.9">
      <c r="B37" s="23" t="s">
        <v>35</v>
      </c>
    </row>
    <row r="38" spans="2:3" ht="16" x14ac:dyDescent="0.75">
      <c r="B38" s="17" t="s">
        <v>144</v>
      </c>
      <c r="C38" s="18"/>
    </row>
    <row r="39" spans="2:3" ht="61" x14ac:dyDescent="0.75">
      <c r="B39" s="75" t="s">
        <v>146</v>
      </c>
      <c r="C39" s="16" t="s">
        <v>13</v>
      </c>
    </row>
    <row r="40" spans="2:3" ht="16" x14ac:dyDescent="0.75">
      <c r="B40" s="34" t="s">
        <v>31</v>
      </c>
      <c r="C40" s="16"/>
    </row>
    <row r="41" spans="2:3" x14ac:dyDescent="0.75">
      <c r="B41" s="15" t="s">
        <v>132</v>
      </c>
      <c r="C41" s="55" t="s">
        <v>229</v>
      </c>
    </row>
    <row r="43" spans="2:3" ht="18.5" x14ac:dyDescent="0.9">
      <c r="B43" s="23" t="s">
        <v>35</v>
      </c>
    </row>
    <row r="44" spans="2:3" ht="16" x14ac:dyDescent="0.75">
      <c r="B44" s="17" t="s">
        <v>145</v>
      </c>
      <c r="C44" s="18"/>
    </row>
    <row r="45" spans="2:3" ht="91.5" x14ac:dyDescent="0.75">
      <c r="B45" s="75" t="s">
        <v>147</v>
      </c>
      <c r="C45" s="16" t="s">
        <v>13</v>
      </c>
    </row>
    <row r="46" spans="2:3" ht="16" x14ac:dyDescent="0.75">
      <c r="B46" s="34" t="s">
        <v>31</v>
      </c>
      <c r="C46" s="16"/>
    </row>
    <row r="47" spans="2:3" x14ac:dyDescent="0.75">
      <c r="B47" s="15" t="s">
        <v>132</v>
      </c>
      <c r="C47" s="55" t="s">
        <v>229</v>
      </c>
    </row>
  </sheetData>
  <mergeCells count="1">
    <mergeCell ref="B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J49"/>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51</v>
      </c>
      <c r="C10" s="18"/>
    </row>
    <row r="11" spans="2:10" ht="56.25" customHeight="1" x14ac:dyDescent="0.75">
      <c r="B11" s="14" t="s">
        <v>26</v>
      </c>
      <c r="C11" s="16" t="s">
        <v>13</v>
      </c>
    </row>
    <row r="12" spans="2:10" ht="16" x14ac:dyDescent="0.75">
      <c r="B12" s="34" t="s">
        <v>31</v>
      </c>
      <c r="C12" s="16"/>
    </row>
    <row r="13" spans="2:10" x14ac:dyDescent="0.75">
      <c r="B13" s="15" t="s">
        <v>25</v>
      </c>
      <c r="C13" s="55">
        <v>0.27</v>
      </c>
    </row>
    <row r="14" spans="2:10" ht="16" x14ac:dyDescent="0.75">
      <c r="B14" s="34" t="s">
        <v>32</v>
      </c>
      <c r="C14" s="45"/>
    </row>
    <row r="15" spans="2:10" x14ac:dyDescent="0.75">
      <c r="B15" s="12" t="s">
        <v>21</v>
      </c>
      <c r="C15" s="56">
        <v>0.31</v>
      </c>
    </row>
    <row r="16" spans="2:10" ht="29.5" x14ac:dyDescent="0.75">
      <c r="B16" s="13" t="s">
        <v>20</v>
      </c>
      <c r="C16" s="56">
        <v>0.17</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54</v>
      </c>
      <c r="C29" s="5" t="s">
        <v>4</v>
      </c>
      <c r="D29" s="6" t="s">
        <v>5</v>
      </c>
      <c r="E29" s="6" t="s">
        <v>6</v>
      </c>
      <c r="F29" s="6" t="s">
        <v>7</v>
      </c>
    </row>
    <row r="31" spans="2:6" ht="141" customHeight="1" x14ac:dyDescent="0.75">
      <c r="B31" s="8" t="s">
        <v>55</v>
      </c>
      <c r="C31" s="59" t="s">
        <v>205</v>
      </c>
      <c r="D31" s="59" t="s">
        <v>211</v>
      </c>
      <c r="E31" s="60">
        <v>1500.27</v>
      </c>
      <c r="F31" s="31" t="s">
        <v>8</v>
      </c>
    </row>
    <row r="32" spans="2:6" x14ac:dyDescent="0.75">
      <c r="C32" s="9"/>
      <c r="D32" s="9"/>
      <c r="E32" s="7"/>
      <c r="F32" s="7"/>
    </row>
    <row r="33" spans="2:6" ht="29.5" x14ac:dyDescent="0.75">
      <c r="B33" s="61" t="s">
        <v>57</v>
      </c>
      <c r="C33" s="62" t="s">
        <v>205</v>
      </c>
      <c r="D33" s="62" t="s">
        <v>231</v>
      </c>
      <c r="E33" s="63">
        <v>542.75</v>
      </c>
      <c r="F33" s="31" t="s">
        <v>8</v>
      </c>
    </row>
    <row r="34" spans="2:6" x14ac:dyDescent="0.75">
      <c r="C34" s="9"/>
      <c r="D34" s="9"/>
      <c r="E34" s="7"/>
      <c r="F34" s="7"/>
    </row>
    <row r="35" spans="2:6" ht="29.5" x14ac:dyDescent="0.75">
      <c r="B35" s="30" t="s">
        <v>56</v>
      </c>
      <c r="C35" s="62" t="s">
        <v>205</v>
      </c>
      <c r="D35" s="59" t="s">
        <v>232</v>
      </c>
      <c r="E35" s="60">
        <v>725.2</v>
      </c>
      <c r="F35" s="31" t="s">
        <v>8</v>
      </c>
    </row>
    <row r="36" spans="2:6" x14ac:dyDescent="0.75">
      <c r="C36" s="9"/>
      <c r="D36" s="9"/>
      <c r="E36" s="7"/>
      <c r="F36" s="7"/>
    </row>
    <row r="37" spans="2:6" x14ac:dyDescent="0.75">
      <c r="B37" s="61" t="s">
        <v>58</v>
      </c>
      <c r="C37" s="62" t="s">
        <v>205</v>
      </c>
      <c r="D37" s="62" t="s">
        <v>207</v>
      </c>
      <c r="E37" s="63" t="s">
        <v>207</v>
      </c>
      <c r="F37" s="31" t="s">
        <v>8</v>
      </c>
    </row>
    <row r="38" spans="2:6" x14ac:dyDescent="0.75">
      <c r="C38" s="9"/>
      <c r="D38" s="9"/>
      <c r="E38" s="7"/>
      <c r="F38" s="7"/>
    </row>
    <row r="39" spans="2:6" x14ac:dyDescent="0.75">
      <c r="B39" s="30" t="s">
        <v>30</v>
      </c>
      <c r="C39" s="39"/>
      <c r="D39" s="39"/>
      <c r="E39" s="60">
        <v>328.22</v>
      </c>
      <c r="F39" s="43" t="s">
        <v>29</v>
      </c>
    </row>
    <row r="40" spans="2:6" x14ac:dyDescent="0.75">
      <c r="C40" s="46"/>
      <c r="D40" s="40"/>
    </row>
    <row r="41" spans="2:6" ht="29.5" x14ac:dyDescent="0.75">
      <c r="B41" s="48" t="s">
        <v>37</v>
      </c>
      <c r="C41" s="49">
        <f>C21</f>
        <v>218</v>
      </c>
      <c r="D41" s="39"/>
      <c r="E41" s="49">
        <f>4*C21</f>
        <v>872</v>
      </c>
      <c r="F41" s="44" t="s">
        <v>10</v>
      </c>
    </row>
    <row r="42" spans="2:6" x14ac:dyDescent="0.75">
      <c r="C42" s="47"/>
      <c r="D42" s="41"/>
      <c r="E42" s="9"/>
      <c r="F42" s="9"/>
    </row>
    <row r="43" spans="2:6" ht="29.5" x14ac:dyDescent="0.75">
      <c r="B43" s="42" t="s">
        <v>38</v>
      </c>
      <c r="C43" s="49">
        <f>C22</f>
        <v>436</v>
      </c>
      <c r="D43" s="39"/>
      <c r="E43" s="50">
        <f>2*C22</f>
        <v>872</v>
      </c>
      <c r="F43" s="44" t="s">
        <v>11</v>
      </c>
    </row>
    <row r="45" spans="2:6" ht="29.5" x14ac:dyDescent="0.75">
      <c r="B45" s="33" t="s">
        <v>36</v>
      </c>
      <c r="C45" s="11">
        <f>C23</f>
        <v>0.05</v>
      </c>
      <c r="E45" s="53">
        <f>(1-C45)*50</f>
        <v>47.5</v>
      </c>
      <c r="F45" s="32" t="s">
        <v>39</v>
      </c>
    </row>
    <row r="47" spans="2:6" x14ac:dyDescent="0.75">
      <c r="B47" s="52" t="s">
        <v>40</v>
      </c>
      <c r="C47" s="54">
        <f>SUM(E31:E45)</f>
        <v>4887.9400000000005</v>
      </c>
      <c r="D47" s="51"/>
    </row>
    <row r="49" spans="2:2" x14ac:dyDescent="0.75">
      <c r="B49" s="3" t="s">
        <v>3</v>
      </c>
    </row>
  </sheetData>
  <mergeCells count="3">
    <mergeCell ref="B2:J2"/>
    <mergeCell ref="B26:F26"/>
    <mergeCell ref="B27:F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B1:J49"/>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59</v>
      </c>
      <c r="C10" s="18"/>
    </row>
    <row r="11" spans="2:10" ht="56.25" customHeight="1" x14ac:dyDescent="0.75">
      <c r="B11" s="14" t="s">
        <v>26</v>
      </c>
      <c r="C11" s="16" t="s">
        <v>13</v>
      </c>
    </row>
    <row r="12" spans="2:10" ht="16" x14ac:dyDescent="0.75">
      <c r="B12" s="34" t="s">
        <v>31</v>
      </c>
      <c r="C12" s="16"/>
    </row>
    <row r="13" spans="2:10" x14ac:dyDescent="0.75">
      <c r="B13" s="15" t="s">
        <v>25</v>
      </c>
      <c r="C13" s="55">
        <v>0.38</v>
      </c>
    </row>
    <row r="14" spans="2:10" ht="16" x14ac:dyDescent="0.75">
      <c r="B14" s="34" t="s">
        <v>32</v>
      </c>
      <c r="C14" s="45"/>
    </row>
    <row r="15" spans="2:10" x14ac:dyDescent="0.75">
      <c r="B15" s="12" t="s">
        <v>21</v>
      </c>
      <c r="C15" s="56">
        <v>0.35</v>
      </c>
    </row>
    <row r="16" spans="2:10" ht="29.5" x14ac:dyDescent="0.75">
      <c r="B16" s="13" t="s">
        <v>20</v>
      </c>
      <c r="C16" s="56">
        <v>0.17</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60</v>
      </c>
      <c r="C29" s="5" t="s">
        <v>4</v>
      </c>
      <c r="D29" s="6" t="s">
        <v>5</v>
      </c>
      <c r="E29" s="6" t="s">
        <v>6</v>
      </c>
      <c r="F29" s="6" t="s">
        <v>7</v>
      </c>
    </row>
    <row r="31" spans="2:6" ht="123" customHeight="1" x14ac:dyDescent="0.75">
      <c r="B31" s="8" t="s">
        <v>63</v>
      </c>
      <c r="C31" s="59" t="s">
        <v>205</v>
      </c>
      <c r="D31" s="59" t="s">
        <v>208</v>
      </c>
      <c r="E31" s="60">
        <v>9611.58</v>
      </c>
      <c r="F31" s="31" t="s">
        <v>8</v>
      </c>
    </row>
    <row r="32" spans="2:6" x14ac:dyDescent="0.75">
      <c r="C32" s="9"/>
      <c r="D32" s="9"/>
      <c r="E32" s="7"/>
      <c r="F32" s="7"/>
    </row>
    <row r="33" spans="2:6" ht="29.5" x14ac:dyDescent="0.75">
      <c r="B33" s="61" t="s">
        <v>57</v>
      </c>
      <c r="C33" s="62" t="s">
        <v>205</v>
      </c>
      <c r="D33" s="62" t="s">
        <v>231</v>
      </c>
      <c r="E33" s="63">
        <v>542.75</v>
      </c>
      <c r="F33" s="31" t="s">
        <v>8</v>
      </c>
    </row>
    <row r="34" spans="2:6" x14ac:dyDescent="0.75">
      <c r="C34" s="9"/>
      <c r="D34" s="9"/>
      <c r="E34" s="7"/>
      <c r="F34" s="7"/>
    </row>
    <row r="35" spans="2:6" ht="29.5" x14ac:dyDescent="0.75">
      <c r="B35" s="30" t="s">
        <v>56</v>
      </c>
      <c r="C35" s="59" t="s">
        <v>205</v>
      </c>
      <c r="D35" s="59" t="s">
        <v>233</v>
      </c>
      <c r="E35" s="60">
        <v>968.8</v>
      </c>
      <c r="F35" s="31" t="s">
        <v>8</v>
      </c>
    </row>
    <row r="36" spans="2:6" x14ac:dyDescent="0.75">
      <c r="C36" s="9"/>
      <c r="D36" s="9"/>
      <c r="E36" s="7"/>
      <c r="F36" s="7"/>
    </row>
    <row r="37" spans="2:6" x14ac:dyDescent="0.75">
      <c r="B37" s="61" t="s">
        <v>58</v>
      </c>
      <c r="C37" s="62" t="s">
        <v>205</v>
      </c>
      <c r="D37" s="62" t="s">
        <v>207</v>
      </c>
      <c r="E37" s="63" t="s">
        <v>207</v>
      </c>
      <c r="F37" s="31" t="s">
        <v>8</v>
      </c>
    </row>
    <row r="38" spans="2:6" x14ac:dyDescent="0.75">
      <c r="C38" s="9"/>
      <c r="D38" s="9"/>
      <c r="E38" s="7"/>
      <c r="F38" s="7"/>
    </row>
    <row r="39" spans="2:6" x14ac:dyDescent="0.75">
      <c r="B39" s="30" t="s">
        <v>30</v>
      </c>
      <c r="C39" s="39"/>
      <c r="D39" s="39"/>
      <c r="E39" s="60">
        <v>1902.59</v>
      </c>
      <c r="F39" s="43" t="s">
        <v>29</v>
      </c>
    </row>
    <row r="40" spans="2:6" x14ac:dyDescent="0.75">
      <c r="C40" s="46"/>
      <c r="D40" s="40"/>
    </row>
    <row r="41" spans="2:6" ht="29.5" x14ac:dyDescent="0.75">
      <c r="B41" s="48" t="s">
        <v>37</v>
      </c>
      <c r="C41" s="49">
        <f>C21</f>
        <v>218</v>
      </c>
      <c r="D41" s="39"/>
      <c r="E41" s="49">
        <f>4*C21</f>
        <v>872</v>
      </c>
      <c r="F41" s="44" t="s">
        <v>10</v>
      </c>
    </row>
    <row r="42" spans="2:6" x14ac:dyDescent="0.75">
      <c r="C42" s="47"/>
      <c r="D42" s="41"/>
      <c r="E42" s="9"/>
      <c r="F42" s="9"/>
    </row>
    <row r="43" spans="2:6" ht="29.5" x14ac:dyDescent="0.75">
      <c r="B43" s="42" t="s">
        <v>38</v>
      </c>
      <c r="C43" s="49">
        <f>C22</f>
        <v>436</v>
      </c>
      <c r="D43" s="39"/>
      <c r="E43" s="50">
        <f>2*C22</f>
        <v>872</v>
      </c>
      <c r="F43" s="44" t="s">
        <v>11</v>
      </c>
    </row>
    <row r="45" spans="2:6" ht="29.5" x14ac:dyDescent="0.75">
      <c r="B45" s="33" t="s">
        <v>36</v>
      </c>
      <c r="C45" s="11">
        <f>C23</f>
        <v>0.05</v>
      </c>
      <c r="E45" s="53">
        <f>(1-C45)*50</f>
        <v>47.5</v>
      </c>
      <c r="F45" s="32" t="s">
        <v>39</v>
      </c>
    </row>
    <row r="47" spans="2:6" x14ac:dyDescent="0.75">
      <c r="B47" s="52" t="s">
        <v>40</v>
      </c>
      <c r="C47" s="54">
        <f>SUM(E31:E45)</f>
        <v>14817.22</v>
      </c>
      <c r="D47" s="51"/>
    </row>
    <row r="49" spans="2:2" x14ac:dyDescent="0.75">
      <c r="B49" s="3" t="s">
        <v>3</v>
      </c>
    </row>
  </sheetData>
  <mergeCells count="3">
    <mergeCell ref="B2:J2"/>
    <mergeCell ref="B26:F26"/>
    <mergeCell ref="B27:F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B1:J49"/>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61</v>
      </c>
      <c r="C10" s="18"/>
    </row>
    <row r="11" spans="2:10" ht="56.25" customHeight="1" x14ac:dyDescent="0.75">
      <c r="B11" s="14" t="s">
        <v>26</v>
      </c>
      <c r="C11" s="16" t="s">
        <v>13</v>
      </c>
    </row>
    <row r="12" spans="2:10" ht="16" x14ac:dyDescent="0.75">
      <c r="B12" s="34" t="s">
        <v>31</v>
      </c>
      <c r="C12" s="16"/>
    </row>
    <row r="13" spans="2:10" x14ac:dyDescent="0.75">
      <c r="B13" s="15" t="s">
        <v>25</v>
      </c>
      <c r="C13" s="55">
        <v>0.38</v>
      </c>
    </row>
    <row r="14" spans="2:10" ht="16" x14ac:dyDescent="0.75">
      <c r="B14" s="34" t="s">
        <v>32</v>
      </c>
      <c r="C14" s="45"/>
    </row>
    <row r="15" spans="2:10" x14ac:dyDescent="0.75">
      <c r="B15" s="12" t="s">
        <v>21</v>
      </c>
      <c r="C15" s="56">
        <v>0.35</v>
      </c>
    </row>
    <row r="16" spans="2:10" ht="29.5" x14ac:dyDescent="0.75">
      <c r="B16" s="13" t="s">
        <v>20</v>
      </c>
      <c r="C16" s="56">
        <v>0.17</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62</v>
      </c>
      <c r="C29" s="5" t="s">
        <v>4</v>
      </c>
      <c r="D29" s="6" t="s">
        <v>5</v>
      </c>
      <c r="E29" s="6" t="s">
        <v>6</v>
      </c>
      <c r="F29" s="6" t="s">
        <v>7</v>
      </c>
    </row>
    <row r="31" spans="2:6" ht="93" customHeight="1" x14ac:dyDescent="0.75">
      <c r="B31" s="8" t="s">
        <v>64</v>
      </c>
      <c r="C31" s="59" t="s">
        <v>205</v>
      </c>
      <c r="D31" s="59" t="s">
        <v>208</v>
      </c>
      <c r="E31" s="60">
        <v>16016.63</v>
      </c>
      <c r="F31" s="31" t="s">
        <v>8</v>
      </c>
    </row>
    <row r="32" spans="2:6" x14ac:dyDescent="0.75">
      <c r="C32" s="9"/>
      <c r="D32" s="9"/>
      <c r="E32" s="7"/>
      <c r="F32" s="7"/>
    </row>
    <row r="33" spans="2:6" ht="29.5" x14ac:dyDescent="0.75">
      <c r="B33" s="61" t="s">
        <v>57</v>
      </c>
      <c r="C33" s="62" t="s">
        <v>205</v>
      </c>
      <c r="D33" s="62" t="s">
        <v>231</v>
      </c>
      <c r="E33" s="63">
        <v>542.75</v>
      </c>
      <c r="F33" s="31" t="s">
        <v>8</v>
      </c>
    </row>
    <row r="34" spans="2:6" x14ac:dyDescent="0.75">
      <c r="C34" s="9"/>
      <c r="D34" s="9"/>
      <c r="E34" s="7"/>
      <c r="F34" s="7"/>
    </row>
    <row r="35" spans="2:6" ht="29.5" x14ac:dyDescent="0.75">
      <c r="B35" s="30" t="s">
        <v>56</v>
      </c>
      <c r="C35" s="59" t="s">
        <v>205</v>
      </c>
      <c r="D35" s="59" t="s">
        <v>233</v>
      </c>
      <c r="E35" s="60">
        <v>968.8</v>
      </c>
      <c r="F35" s="31" t="s">
        <v>8</v>
      </c>
    </row>
    <row r="36" spans="2:6" x14ac:dyDescent="0.75">
      <c r="C36" s="9"/>
      <c r="D36" s="9"/>
      <c r="E36" s="7"/>
      <c r="F36" s="7"/>
    </row>
    <row r="37" spans="2:6" x14ac:dyDescent="0.75">
      <c r="B37" s="61" t="s">
        <v>58</v>
      </c>
      <c r="C37" s="62" t="s">
        <v>205</v>
      </c>
      <c r="D37" s="62" t="s">
        <v>207</v>
      </c>
      <c r="E37" s="63" t="s">
        <v>207</v>
      </c>
      <c r="F37" s="31" t="s">
        <v>8</v>
      </c>
    </row>
    <row r="38" spans="2:6" x14ac:dyDescent="0.75">
      <c r="C38" s="9"/>
      <c r="D38" s="9"/>
      <c r="E38" s="7"/>
      <c r="F38" s="7"/>
    </row>
    <row r="39" spans="2:6" x14ac:dyDescent="0.75">
      <c r="B39" s="30" t="s">
        <v>30</v>
      </c>
      <c r="C39" s="39"/>
      <c r="D39" s="39"/>
      <c r="E39" s="60">
        <v>1902.59</v>
      </c>
      <c r="F39" s="43" t="s">
        <v>29</v>
      </c>
    </row>
    <row r="40" spans="2:6" x14ac:dyDescent="0.75">
      <c r="C40" s="46"/>
      <c r="D40" s="40"/>
    </row>
    <row r="41" spans="2:6" ht="29.5" x14ac:dyDescent="0.75">
      <c r="B41" s="48" t="s">
        <v>37</v>
      </c>
      <c r="C41" s="49">
        <f>C21</f>
        <v>218</v>
      </c>
      <c r="D41" s="39"/>
      <c r="E41" s="49">
        <f>4*C21</f>
        <v>872</v>
      </c>
      <c r="F41" s="44" t="s">
        <v>10</v>
      </c>
    </row>
    <row r="42" spans="2:6" x14ac:dyDescent="0.75">
      <c r="C42" s="47"/>
      <c r="D42" s="41"/>
      <c r="E42" s="9"/>
      <c r="F42" s="9"/>
    </row>
    <row r="43" spans="2:6" ht="29.5" x14ac:dyDescent="0.75">
      <c r="B43" s="42" t="s">
        <v>38</v>
      </c>
      <c r="C43" s="49">
        <f>C22</f>
        <v>436</v>
      </c>
      <c r="D43" s="39"/>
      <c r="E43" s="50">
        <f>2*C22</f>
        <v>872</v>
      </c>
      <c r="F43" s="44" t="s">
        <v>11</v>
      </c>
    </row>
    <row r="45" spans="2:6" ht="29.5" x14ac:dyDescent="0.75">
      <c r="B45" s="33" t="s">
        <v>36</v>
      </c>
      <c r="C45" s="11">
        <f>C23</f>
        <v>0.05</v>
      </c>
      <c r="E45" s="53">
        <f>(1-C45)*50</f>
        <v>47.5</v>
      </c>
      <c r="F45" s="32" t="s">
        <v>39</v>
      </c>
    </row>
    <row r="47" spans="2:6" x14ac:dyDescent="0.75">
      <c r="B47" s="52" t="s">
        <v>40</v>
      </c>
      <c r="C47" s="54">
        <f>SUM(E31:E45)</f>
        <v>21222.269999999997</v>
      </c>
      <c r="D47" s="51"/>
    </row>
    <row r="49" spans="2:2" x14ac:dyDescent="0.75">
      <c r="B49" s="3" t="s">
        <v>3</v>
      </c>
    </row>
  </sheetData>
  <mergeCells count="3">
    <mergeCell ref="B2:J2"/>
    <mergeCell ref="B26:F26"/>
    <mergeCell ref="B27:F2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1:J53"/>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65</v>
      </c>
      <c r="C10" s="18"/>
    </row>
    <row r="11" spans="2:10" ht="56.25" customHeight="1" x14ac:dyDescent="0.75">
      <c r="B11" s="14" t="s">
        <v>26</v>
      </c>
      <c r="C11" s="16" t="s">
        <v>13</v>
      </c>
    </row>
    <row r="12" spans="2:10" ht="16" x14ac:dyDescent="0.75">
      <c r="B12" s="34" t="s">
        <v>31</v>
      </c>
      <c r="C12" s="16"/>
    </row>
    <row r="13" spans="2:10" x14ac:dyDescent="0.75">
      <c r="B13" s="15" t="s">
        <v>25</v>
      </c>
      <c r="C13" s="55">
        <v>0.44</v>
      </c>
    </row>
    <row r="14" spans="2:10" ht="16" x14ac:dyDescent="0.75">
      <c r="B14" s="34" t="s">
        <v>32</v>
      </c>
      <c r="C14" s="45"/>
    </row>
    <row r="15" spans="2:10" x14ac:dyDescent="0.75">
      <c r="B15" s="12" t="s">
        <v>21</v>
      </c>
      <c r="C15" s="56">
        <v>0.16</v>
      </c>
    </row>
    <row r="16" spans="2:10" ht="29.5" x14ac:dyDescent="0.75">
      <c r="B16" s="13" t="s">
        <v>20</v>
      </c>
      <c r="C16" s="56">
        <v>0.15</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66</v>
      </c>
      <c r="C29" s="5" t="s">
        <v>4</v>
      </c>
      <c r="D29" s="6" t="s">
        <v>5</v>
      </c>
      <c r="E29" s="6" t="s">
        <v>6</v>
      </c>
      <c r="F29" s="6" t="s">
        <v>7</v>
      </c>
    </row>
    <row r="30" spans="2:6" x14ac:dyDescent="0.75">
      <c r="B30" s="64"/>
      <c r="C30" s="65"/>
      <c r="D30" s="66"/>
      <c r="E30" s="66"/>
      <c r="F30" s="66"/>
    </row>
    <row r="31" spans="2:6" ht="110.25" customHeight="1" x14ac:dyDescent="0.75">
      <c r="B31" s="8" t="s">
        <v>67</v>
      </c>
      <c r="C31" s="65"/>
      <c r="D31" s="66"/>
      <c r="E31" s="66"/>
      <c r="F31" s="66"/>
    </row>
    <row r="33" spans="2:6" ht="93" customHeight="1" x14ac:dyDescent="0.75">
      <c r="B33" s="8" t="s">
        <v>68</v>
      </c>
      <c r="C33" s="59" t="s">
        <v>205</v>
      </c>
      <c r="D33" s="59" t="s">
        <v>226</v>
      </c>
      <c r="E33" s="60">
        <v>445.2</v>
      </c>
      <c r="F33" s="31" t="s">
        <v>8</v>
      </c>
    </row>
    <row r="34" spans="2:6" x14ac:dyDescent="0.75">
      <c r="C34" s="9"/>
      <c r="D34" s="9"/>
      <c r="E34" s="7"/>
      <c r="F34" s="7"/>
    </row>
    <row r="35" spans="2:6" x14ac:dyDescent="0.75">
      <c r="B35" s="30" t="s">
        <v>30</v>
      </c>
      <c r="C35" s="39"/>
      <c r="D35" s="39"/>
      <c r="E35" s="60">
        <v>22.4</v>
      </c>
      <c r="F35" s="43" t="s">
        <v>29</v>
      </c>
    </row>
    <row r="36" spans="2:6" x14ac:dyDescent="0.75">
      <c r="C36" s="46"/>
      <c r="D36" s="40"/>
    </row>
    <row r="37" spans="2:6" ht="29.5" x14ac:dyDescent="0.75">
      <c r="B37" s="48" t="s">
        <v>37</v>
      </c>
      <c r="C37" s="49">
        <f>C21</f>
        <v>218</v>
      </c>
      <c r="D37" s="39"/>
      <c r="E37" s="49">
        <f>4*C21</f>
        <v>872</v>
      </c>
      <c r="F37" s="44" t="s">
        <v>10</v>
      </c>
    </row>
    <row r="38" spans="2:6" x14ac:dyDescent="0.75">
      <c r="C38" s="47"/>
      <c r="D38" s="41"/>
      <c r="E38" s="9"/>
      <c r="F38" s="9"/>
    </row>
    <row r="39" spans="2:6" ht="29.5" x14ac:dyDescent="0.75">
      <c r="B39" s="42" t="s">
        <v>38</v>
      </c>
      <c r="C39" s="49">
        <f>C22</f>
        <v>436</v>
      </c>
      <c r="D39" s="39"/>
      <c r="E39" s="50">
        <f>2*C22</f>
        <v>872</v>
      </c>
      <c r="F39" s="44" t="s">
        <v>11</v>
      </c>
    </row>
    <row r="41" spans="2:6" ht="29.5" x14ac:dyDescent="0.75">
      <c r="B41" s="33" t="s">
        <v>36</v>
      </c>
      <c r="C41" s="11">
        <f>C23</f>
        <v>0.05</v>
      </c>
      <c r="E41" s="53">
        <f>(1-C41)*50</f>
        <v>47.5</v>
      </c>
      <c r="F41" s="32" t="s">
        <v>39</v>
      </c>
    </row>
    <row r="42" spans="2:6" x14ac:dyDescent="0.75">
      <c r="B42" s="67"/>
      <c r="C42" s="68"/>
      <c r="D42" s="27"/>
      <c r="E42" s="69"/>
      <c r="F42" s="39"/>
    </row>
    <row r="43" spans="2:6" ht="88.5" x14ac:dyDescent="0.75">
      <c r="B43" s="8" t="s">
        <v>69</v>
      </c>
      <c r="C43" s="59" t="s">
        <v>205</v>
      </c>
      <c r="D43" s="59" t="s">
        <v>227</v>
      </c>
      <c r="E43" s="60">
        <v>725.2</v>
      </c>
      <c r="F43" s="10" t="s">
        <v>8</v>
      </c>
    </row>
    <row r="44" spans="2:6" x14ac:dyDescent="0.75">
      <c r="C44" s="9"/>
      <c r="D44" s="9"/>
      <c r="E44" s="7"/>
      <c r="F44" s="7"/>
    </row>
    <row r="45" spans="2:6" x14ac:dyDescent="0.75">
      <c r="B45" s="30" t="s">
        <v>30</v>
      </c>
      <c r="C45" s="39"/>
      <c r="D45" s="39"/>
      <c r="E45" s="60">
        <v>22.4</v>
      </c>
      <c r="F45" s="43" t="s">
        <v>29</v>
      </c>
    </row>
    <row r="46" spans="2:6" x14ac:dyDescent="0.75">
      <c r="C46" s="46"/>
      <c r="D46" s="40"/>
    </row>
    <row r="47" spans="2:6" ht="29.5" x14ac:dyDescent="0.75">
      <c r="B47" s="48" t="s">
        <v>37</v>
      </c>
      <c r="C47" s="49">
        <f>C30</f>
        <v>0</v>
      </c>
      <c r="D47" s="39"/>
      <c r="E47" s="49">
        <f>4*C30</f>
        <v>0</v>
      </c>
      <c r="F47" s="44" t="s">
        <v>10</v>
      </c>
    </row>
    <row r="48" spans="2:6" x14ac:dyDescent="0.75">
      <c r="C48" s="47"/>
      <c r="D48" s="41"/>
      <c r="E48" s="9"/>
      <c r="F48" s="9"/>
    </row>
    <row r="49" spans="2:6" ht="29.5" x14ac:dyDescent="0.75">
      <c r="B49" s="42" t="s">
        <v>38</v>
      </c>
      <c r="C49" s="49">
        <f>C31</f>
        <v>0</v>
      </c>
      <c r="D49" s="39"/>
      <c r="E49" s="50">
        <f>2*C31</f>
        <v>0</v>
      </c>
      <c r="F49" s="44" t="s">
        <v>11</v>
      </c>
    </row>
    <row r="51" spans="2:6" ht="29.5" x14ac:dyDescent="0.75">
      <c r="B51" s="33" t="s">
        <v>36</v>
      </c>
      <c r="C51" s="11">
        <f>C32</f>
        <v>0</v>
      </c>
      <c r="E51" s="53">
        <f>(1-C51)*50</f>
        <v>50</v>
      </c>
      <c r="F51" s="32" t="s">
        <v>39</v>
      </c>
    </row>
    <row r="53" spans="2:6" x14ac:dyDescent="0.75">
      <c r="B53" s="52" t="s">
        <v>40</v>
      </c>
      <c r="C53" s="54">
        <f>SUM(E33:E51)</f>
        <v>3056.7000000000003</v>
      </c>
    </row>
  </sheetData>
  <mergeCells count="3">
    <mergeCell ref="B2:J2"/>
    <mergeCell ref="B26:F26"/>
    <mergeCell ref="B27:F2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B1:J45"/>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70</v>
      </c>
      <c r="C10" s="18"/>
    </row>
    <row r="11" spans="2:10" ht="56.25" customHeight="1" x14ac:dyDescent="0.75">
      <c r="B11" s="14" t="s">
        <v>26</v>
      </c>
      <c r="C11" s="16" t="s">
        <v>13</v>
      </c>
    </row>
    <row r="12" spans="2:10" ht="16" x14ac:dyDescent="0.75">
      <c r="B12" s="34" t="s">
        <v>31</v>
      </c>
      <c r="C12" s="16"/>
    </row>
    <row r="13" spans="2:10" x14ac:dyDescent="0.75">
      <c r="B13" s="15" t="s">
        <v>25</v>
      </c>
      <c r="C13" s="55">
        <v>0.34</v>
      </c>
    </row>
    <row r="14" spans="2:10" ht="16" x14ac:dyDescent="0.75">
      <c r="B14" s="34" t="s">
        <v>32</v>
      </c>
      <c r="C14" s="45"/>
    </row>
    <row r="15" spans="2:10" x14ac:dyDescent="0.75">
      <c r="B15" s="12" t="s">
        <v>21</v>
      </c>
      <c r="C15" s="56">
        <v>0.15</v>
      </c>
    </row>
    <row r="16" spans="2:10" ht="29.5" x14ac:dyDescent="0.75">
      <c r="B16" s="13" t="s">
        <v>20</v>
      </c>
      <c r="C16" s="56">
        <v>0.15</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71</v>
      </c>
      <c r="C29" s="5" t="s">
        <v>4</v>
      </c>
      <c r="D29" s="6" t="s">
        <v>5</v>
      </c>
      <c r="E29" s="6" t="s">
        <v>6</v>
      </c>
      <c r="F29" s="6" t="s">
        <v>7</v>
      </c>
    </row>
    <row r="31" spans="2:6" ht="63.75" customHeight="1" x14ac:dyDescent="0.75">
      <c r="B31" s="8" t="s">
        <v>72</v>
      </c>
      <c r="C31" s="59" t="s">
        <v>212</v>
      </c>
      <c r="D31" s="59" t="s">
        <v>214</v>
      </c>
      <c r="E31" s="60">
        <v>2075.6999999999998</v>
      </c>
      <c r="F31" s="31" t="s">
        <v>8</v>
      </c>
    </row>
    <row r="32" spans="2:6" x14ac:dyDescent="0.75">
      <c r="C32" s="9"/>
      <c r="D32" s="9"/>
      <c r="E32" s="7"/>
      <c r="F32" s="7"/>
    </row>
    <row r="33" spans="2:6" x14ac:dyDescent="0.75">
      <c r="B33" s="61" t="s">
        <v>73</v>
      </c>
      <c r="C33" s="59" t="s">
        <v>205</v>
      </c>
      <c r="D33" s="63" t="s">
        <v>207</v>
      </c>
      <c r="E33" s="63" t="s">
        <v>207</v>
      </c>
      <c r="F33" s="31" t="s">
        <v>8</v>
      </c>
    </row>
    <row r="34" spans="2:6" x14ac:dyDescent="0.75">
      <c r="C34" s="9"/>
      <c r="D34" s="9"/>
      <c r="E34" s="7"/>
      <c r="F34" s="7"/>
    </row>
    <row r="35" spans="2:6" x14ac:dyDescent="0.75">
      <c r="B35" s="30" t="s">
        <v>30</v>
      </c>
      <c r="C35" s="39"/>
      <c r="D35" s="39"/>
      <c r="E35" s="60">
        <v>228.8</v>
      </c>
      <c r="F35" s="43" t="s">
        <v>29</v>
      </c>
    </row>
    <row r="36" spans="2:6" x14ac:dyDescent="0.75">
      <c r="C36" s="46"/>
      <c r="D36" s="40"/>
    </row>
    <row r="37" spans="2:6" ht="29.5" x14ac:dyDescent="0.75">
      <c r="B37" s="48" t="s">
        <v>37</v>
      </c>
      <c r="C37" s="49">
        <f>C21</f>
        <v>218</v>
      </c>
      <c r="D37" s="39"/>
      <c r="E37" s="49">
        <f>4*C21</f>
        <v>872</v>
      </c>
      <c r="F37" s="44" t="s">
        <v>10</v>
      </c>
    </row>
    <row r="38" spans="2:6" x14ac:dyDescent="0.75">
      <c r="C38" s="47"/>
      <c r="D38" s="41"/>
      <c r="E38" s="9"/>
      <c r="F38" s="9"/>
    </row>
    <row r="39" spans="2:6" ht="29.5" x14ac:dyDescent="0.75">
      <c r="B39" s="42" t="s">
        <v>38</v>
      </c>
      <c r="C39" s="49">
        <f>C22</f>
        <v>436</v>
      </c>
      <c r="D39" s="39"/>
      <c r="E39" s="50">
        <f>2*C22</f>
        <v>872</v>
      </c>
      <c r="F39" s="44" t="s">
        <v>11</v>
      </c>
    </row>
    <row r="41" spans="2:6" ht="29.5" x14ac:dyDescent="0.75">
      <c r="B41" s="33" t="s">
        <v>36</v>
      </c>
      <c r="C41" s="11">
        <f>C23</f>
        <v>0.05</v>
      </c>
      <c r="E41" s="53">
        <f>(1-C41)*50</f>
        <v>47.5</v>
      </c>
      <c r="F41" s="32" t="s">
        <v>39</v>
      </c>
    </row>
    <row r="43" spans="2:6" x14ac:dyDescent="0.75">
      <c r="B43" s="52" t="s">
        <v>40</v>
      </c>
      <c r="C43" s="54">
        <f>SUM(E31:E41)</f>
        <v>4096</v>
      </c>
      <c r="D43" s="51"/>
    </row>
    <row r="45" spans="2:6" x14ac:dyDescent="0.75">
      <c r="B45" s="3" t="s">
        <v>3</v>
      </c>
    </row>
  </sheetData>
  <mergeCells count="3">
    <mergeCell ref="B2:J2"/>
    <mergeCell ref="B26:F26"/>
    <mergeCell ref="B27:F2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B1:J47"/>
  <sheetViews>
    <sheetView showGridLines="0" workbookViewId="0">
      <selection activeCell="B1" sqref="B1"/>
    </sheetView>
  </sheetViews>
  <sheetFormatPr defaultColWidth="9.1796875" defaultRowHeight="14.75" x14ac:dyDescent="0.75"/>
  <cols>
    <col min="1" max="1" width="1.26953125" style="3" customWidth="1"/>
    <col min="2" max="2" width="76.81640625" style="3" customWidth="1"/>
    <col min="3" max="10" width="14.26953125" style="3" customWidth="1"/>
    <col min="11" max="11" width="14.7265625" style="3" bestFit="1" customWidth="1"/>
    <col min="12" max="12" width="14.1796875" style="3" bestFit="1" customWidth="1"/>
    <col min="13" max="16384" width="9.1796875" style="3"/>
  </cols>
  <sheetData>
    <row r="1" spans="2:10" ht="15.5" thickBot="1" x14ac:dyDescent="0.9"/>
    <row r="2" spans="2:10" ht="37.5" customHeight="1" thickBot="1" x14ac:dyDescent="0.9">
      <c r="B2" s="83" t="s">
        <v>0</v>
      </c>
      <c r="C2" s="83"/>
      <c r="D2" s="83"/>
      <c r="E2" s="83"/>
      <c r="F2" s="83"/>
      <c r="G2" s="83"/>
      <c r="H2" s="83"/>
      <c r="I2" s="83"/>
      <c r="J2" s="83"/>
    </row>
    <row r="4" spans="2:10" ht="16" x14ac:dyDescent="0.75">
      <c r="B4" s="1" t="s">
        <v>1</v>
      </c>
      <c r="I4" s="38"/>
      <c r="J4" s="37" t="s">
        <v>31</v>
      </c>
    </row>
    <row r="5" spans="2:10" ht="18.5" x14ac:dyDescent="0.75">
      <c r="B5" s="2" t="s">
        <v>2</v>
      </c>
      <c r="I5" s="36"/>
      <c r="J5" s="37" t="s">
        <v>33</v>
      </c>
    </row>
    <row r="6" spans="2:10" ht="19.25" thickBot="1" x14ac:dyDescent="0.9">
      <c r="B6" s="2"/>
      <c r="C6" s="24"/>
      <c r="D6" s="24"/>
      <c r="E6" s="24"/>
      <c r="F6" s="24"/>
      <c r="G6" s="24"/>
      <c r="H6" s="24"/>
    </row>
    <row r="7" spans="2:10" ht="29.25" customHeight="1" thickBot="1" x14ac:dyDescent="0.9">
      <c r="B7" s="21" t="s">
        <v>34</v>
      </c>
      <c r="C7" s="25"/>
      <c r="D7" s="22"/>
      <c r="E7" s="25"/>
      <c r="F7" s="25"/>
      <c r="G7" s="25"/>
      <c r="H7" s="26"/>
      <c r="I7" s="27"/>
      <c r="J7" s="27"/>
    </row>
    <row r="8" spans="2:10" ht="29.25" customHeight="1" x14ac:dyDescent="0.75">
      <c r="B8" s="2"/>
      <c r="D8" s="19"/>
      <c r="E8" s="27"/>
      <c r="F8" s="27"/>
      <c r="G8" s="27"/>
      <c r="H8" s="27"/>
      <c r="I8" s="27"/>
      <c r="J8" s="27"/>
    </row>
    <row r="9" spans="2:10" ht="17.25" customHeight="1" x14ac:dyDescent="0.9">
      <c r="B9" s="23" t="s">
        <v>35</v>
      </c>
      <c r="E9" s="20"/>
      <c r="F9" s="20"/>
      <c r="G9" s="20"/>
      <c r="H9" s="20"/>
    </row>
    <row r="10" spans="2:10" ht="18.75" customHeight="1" x14ac:dyDescent="0.75">
      <c r="B10" s="17" t="s">
        <v>74</v>
      </c>
      <c r="C10" s="18"/>
    </row>
    <row r="11" spans="2:10" ht="56.25" customHeight="1" x14ac:dyDescent="0.75">
      <c r="B11" s="14" t="s">
        <v>26</v>
      </c>
      <c r="C11" s="16" t="s">
        <v>13</v>
      </c>
    </row>
    <row r="12" spans="2:10" ht="16" x14ac:dyDescent="0.75">
      <c r="B12" s="34" t="s">
        <v>31</v>
      </c>
      <c r="C12" s="16"/>
    </row>
    <row r="13" spans="2:10" x14ac:dyDescent="0.75">
      <c r="B13" s="15" t="s">
        <v>25</v>
      </c>
      <c r="C13" s="55">
        <v>0.2</v>
      </c>
    </row>
    <row r="14" spans="2:10" ht="16" x14ac:dyDescent="0.75">
      <c r="B14" s="34" t="s">
        <v>32</v>
      </c>
      <c r="C14" s="45"/>
    </row>
    <row r="15" spans="2:10" x14ac:dyDescent="0.75">
      <c r="B15" s="12" t="s">
        <v>21</v>
      </c>
      <c r="C15" s="56">
        <v>0.15</v>
      </c>
    </row>
    <row r="16" spans="2:10" ht="29.5" x14ac:dyDescent="0.75">
      <c r="B16" s="13" t="s">
        <v>20</v>
      </c>
      <c r="C16" s="56">
        <v>0.15</v>
      </c>
    </row>
    <row r="17" spans="2:6" x14ac:dyDescent="0.75">
      <c r="B17" s="12" t="s">
        <v>19</v>
      </c>
      <c r="C17" s="56">
        <v>0.25</v>
      </c>
    </row>
    <row r="18" spans="2:6" x14ac:dyDescent="0.75">
      <c r="B18" s="35" t="s">
        <v>12</v>
      </c>
      <c r="C18" s="31"/>
    </row>
    <row r="19" spans="2:6" x14ac:dyDescent="0.75">
      <c r="B19" s="12" t="s">
        <v>18</v>
      </c>
      <c r="C19" s="57">
        <v>0.2</v>
      </c>
    </row>
    <row r="20" spans="2:6" x14ac:dyDescent="0.75">
      <c r="B20" s="35" t="s">
        <v>27</v>
      </c>
      <c r="C20" s="31"/>
    </row>
    <row r="21" spans="2:6" x14ac:dyDescent="0.75">
      <c r="B21" s="12" t="s">
        <v>22</v>
      </c>
      <c r="C21" s="58">
        <v>218</v>
      </c>
    </row>
    <row r="22" spans="2:6" x14ac:dyDescent="0.75">
      <c r="B22" s="12" t="s">
        <v>23</v>
      </c>
      <c r="C22" s="58">
        <v>436</v>
      </c>
    </row>
    <row r="23" spans="2:6" x14ac:dyDescent="0.75">
      <c r="B23" s="12" t="s">
        <v>24</v>
      </c>
      <c r="C23" s="55">
        <v>0.05</v>
      </c>
    </row>
    <row r="24" spans="2:6" x14ac:dyDescent="0.75">
      <c r="B24" s="28"/>
    </row>
    <row r="25" spans="2:6" x14ac:dyDescent="0.75">
      <c r="B25" s="29"/>
    </row>
    <row r="26" spans="2:6" ht="19.25" thickBot="1" x14ac:dyDescent="0.9">
      <c r="B26" s="84" t="s">
        <v>15</v>
      </c>
      <c r="C26" s="84"/>
      <c r="D26" s="84"/>
      <c r="E26" s="84"/>
      <c r="F26" s="84"/>
    </row>
    <row r="27" spans="2:6" ht="16.75" thickBot="1" x14ac:dyDescent="0.9">
      <c r="B27" s="85" t="s">
        <v>16</v>
      </c>
      <c r="C27" s="86"/>
      <c r="D27" s="86"/>
      <c r="E27" s="86"/>
      <c r="F27" s="87"/>
    </row>
    <row r="28" spans="2:6" ht="15.5" thickBot="1" x14ac:dyDescent="0.9"/>
    <row r="29" spans="2:6" ht="15.5" thickBot="1" x14ac:dyDescent="0.9">
      <c r="B29" s="4" t="s">
        <v>75</v>
      </c>
      <c r="C29" s="5" t="s">
        <v>4</v>
      </c>
      <c r="D29" s="6" t="s">
        <v>5</v>
      </c>
      <c r="E29" s="6" t="s">
        <v>6</v>
      </c>
      <c r="F29" s="6" t="s">
        <v>7</v>
      </c>
    </row>
    <row r="31" spans="2:6" ht="63.75" customHeight="1" x14ac:dyDescent="0.75">
      <c r="B31" s="8" t="s">
        <v>76</v>
      </c>
      <c r="C31" s="59" t="s">
        <v>206</v>
      </c>
      <c r="D31" s="59" t="s">
        <v>213</v>
      </c>
      <c r="E31" s="60">
        <v>4440</v>
      </c>
      <c r="F31" s="31" t="s">
        <v>8</v>
      </c>
    </row>
    <row r="32" spans="2:6" x14ac:dyDescent="0.75">
      <c r="B32" s="70"/>
      <c r="C32" s="71"/>
      <c r="D32" s="71"/>
      <c r="E32" s="72"/>
      <c r="F32" s="73"/>
    </row>
    <row r="33" spans="2:6" x14ac:dyDescent="0.75">
      <c r="B33" s="8" t="s">
        <v>77</v>
      </c>
      <c r="C33" s="59" t="s">
        <v>206</v>
      </c>
      <c r="D33" s="63" t="s">
        <v>207</v>
      </c>
      <c r="E33" s="63" t="s">
        <v>207</v>
      </c>
      <c r="F33" s="31"/>
    </row>
    <row r="34" spans="2:6" x14ac:dyDescent="0.75">
      <c r="C34" s="9"/>
      <c r="D34" s="9"/>
      <c r="E34" s="7"/>
      <c r="F34" s="7"/>
    </row>
    <row r="35" spans="2:6" x14ac:dyDescent="0.75">
      <c r="B35" s="61" t="s">
        <v>73</v>
      </c>
      <c r="C35" s="59" t="s">
        <v>206</v>
      </c>
      <c r="D35" s="63" t="s">
        <v>207</v>
      </c>
      <c r="E35" s="63" t="s">
        <v>207</v>
      </c>
      <c r="F35" s="31" t="s">
        <v>8</v>
      </c>
    </row>
    <row r="36" spans="2:6" x14ac:dyDescent="0.75">
      <c r="C36" s="9"/>
      <c r="D36" s="9"/>
      <c r="E36" s="7"/>
      <c r="F36" s="7"/>
    </row>
    <row r="37" spans="2:6" x14ac:dyDescent="0.75">
      <c r="B37" s="30" t="s">
        <v>30</v>
      </c>
      <c r="C37" s="39"/>
      <c r="D37" s="39"/>
      <c r="E37" s="60">
        <v>516</v>
      </c>
      <c r="F37" s="43" t="s">
        <v>29</v>
      </c>
    </row>
    <row r="38" spans="2:6" x14ac:dyDescent="0.75">
      <c r="C38" s="46"/>
      <c r="D38" s="40"/>
    </row>
    <row r="39" spans="2:6" ht="29.5" x14ac:dyDescent="0.75">
      <c r="B39" s="48" t="s">
        <v>37</v>
      </c>
      <c r="C39" s="49">
        <f>C21</f>
        <v>218</v>
      </c>
      <c r="D39" s="39"/>
      <c r="E39" s="49">
        <f>4*C21</f>
        <v>872</v>
      </c>
      <c r="F39" s="44" t="s">
        <v>10</v>
      </c>
    </row>
    <row r="40" spans="2:6" x14ac:dyDescent="0.75">
      <c r="C40" s="47"/>
      <c r="D40" s="41"/>
      <c r="E40" s="9"/>
      <c r="F40" s="9"/>
    </row>
    <row r="41" spans="2:6" ht="29.5" x14ac:dyDescent="0.75">
      <c r="B41" s="42" t="s">
        <v>38</v>
      </c>
      <c r="C41" s="49">
        <f>C22</f>
        <v>436</v>
      </c>
      <c r="D41" s="39"/>
      <c r="E41" s="50">
        <f>2*C22</f>
        <v>872</v>
      </c>
      <c r="F41" s="44" t="s">
        <v>11</v>
      </c>
    </row>
    <row r="43" spans="2:6" ht="29.5" x14ac:dyDescent="0.75">
      <c r="B43" s="33" t="s">
        <v>36</v>
      </c>
      <c r="C43" s="11">
        <f>C23</f>
        <v>0.05</v>
      </c>
      <c r="E43" s="53">
        <f>(1-C43)*50</f>
        <v>47.5</v>
      </c>
      <c r="F43" s="32" t="s">
        <v>39</v>
      </c>
    </row>
    <row r="45" spans="2:6" x14ac:dyDescent="0.75">
      <c r="B45" s="52" t="s">
        <v>40</v>
      </c>
      <c r="C45" s="54">
        <f>SUM(E31:E43)</f>
        <v>6747.5</v>
      </c>
      <c r="D45" s="51"/>
    </row>
    <row r="47" spans="2:6" x14ac:dyDescent="0.75">
      <c r="B47" s="3" t="s">
        <v>3</v>
      </c>
    </row>
  </sheetData>
  <mergeCells count="3">
    <mergeCell ref="B2:J2"/>
    <mergeCell ref="B26:F26"/>
    <mergeCell ref="B27:F2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E0790939EE2D4690FC87F88310CC03" ma:contentTypeVersion="2" ma:contentTypeDescription="Create a new document." ma:contentTypeScope="" ma:versionID="45113cf68691c4b0357c8af6e3d207b8">
  <xsd:schema xmlns:xsd="http://www.w3.org/2001/XMLSchema" xmlns:xs="http://www.w3.org/2001/XMLSchema" xmlns:p="http://schemas.microsoft.com/office/2006/metadata/properties" xmlns:ns2="6d0acedb-8f90-406a-9bb9-75dd232a01c1" targetNamespace="http://schemas.microsoft.com/office/2006/metadata/properties" ma:root="true" ma:fieldsID="c23e91228fba148f445a08c7b56b93f3" ns2:_="">
    <xsd:import namespace="6d0acedb-8f90-406a-9bb9-75dd232a01c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0acedb-8f90-406a-9bb9-75dd232a01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3796B9-C7F1-4F7F-9E66-B191927187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0acedb-8f90-406a-9bb9-75dd232a01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3935D8-210A-4DCE-998D-688DB84B92ED}">
  <ds:schemaRef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6d0acedb-8f90-406a-9bb9-75dd232a01c1"/>
    <ds:schemaRef ds:uri="http://www.w3.org/XML/1998/namespace"/>
  </ds:schemaRefs>
</ds:datastoreItem>
</file>

<file path=customXml/itemProps3.xml><?xml version="1.0" encoding="utf-8"?>
<ds:datastoreItem xmlns:ds="http://schemas.openxmlformats.org/officeDocument/2006/customXml" ds:itemID="{7BF40592-B9E8-4F31-814F-A7298D5A49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Postage Meter Rental</vt:lpstr>
      <vt:lpstr>Mailing Systems, Ultra Low Vol</vt:lpstr>
      <vt:lpstr>Mailing Systems, Low Volume</vt:lpstr>
      <vt:lpstr>Mailing Systems, Medium Volume </vt:lpstr>
      <vt:lpstr>Mailing Systems, High Volume</vt:lpstr>
      <vt:lpstr>Mailing Systems, Production</vt:lpstr>
      <vt:lpstr>Integrated Postal Scales</vt:lpstr>
      <vt:lpstr>Letter Openers, Low Volume</vt:lpstr>
      <vt:lpstr>Letter Openers, High Volume </vt:lpstr>
      <vt:lpstr>Letter Folders, Low Volume</vt:lpstr>
      <vt:lpstr>Letter Folders, High Volume</vt:lpstr>
      <vt:lpstr>Inserters, Production</vt:lpstr>
      <vt:lpstr>Folder-Inserters, Low Volume</vt:lpstr>
      <vt:lpstr>Folder-Inserters, Medium Volume</vt:lpstr>
      <vt:lpstr>Folder-Inserters, High Volume</vt:lpstr>
      <vt:lpstr>Folder-Inserters, Production</vt:lpstr>
      <vt:lpstr>Envelope Mail Labeler, Low Volu</vt:lpstr>
      <vt:lpstr>Envelope Mail Labeler, Med Volu</vt:lpstr>
      <vt:lpstr>Envelope Mail Labeler, High Vol</vt:lpstr>
      <vt:lpstr>Envelope Mail Labeler, Producti</vt:lpstr>
      <vt:lpstr>Envelope Addressing System, Low</vt:lpstr>
      <vt:lpstr>Envelope Addressing System, Med</vt:lpstr>
      <vt:lpstr>Envelope Addressing System, Hi</vt:lpstr>
      <vt:lpstr>Envelope Addressing System, Pro</vt:lpstr>
      <vt:lpstr>Tabbers, Low Volume</vt:lpstr>
      <vt:lpstr>Tabbers, Medium Volume</vt:lpstr>
      <vt:lpstr>Tabbers, High Volume</vt:lpstr>
      <vt:lpstr>Tabbers, Production</vt:lpstr>
      <vt:lpstr>Check Imprinting-Endorsing</vt:lpstr>
      <vt:lpstr>Pressure Sealing, Production</vt:lpstr>
      <vt:lpstr>Bursting Equipment, Production</vt:lpstr>
      <vt:lpstr>Pre-sorting Equipment, Producti</vt:lpstr>
      <vt:lpstr>Extractors</vt:lpstr>
      <vt:lpstr>Mailing Furniture (general)</vt:lpstr>
      <vt:lpstr>Software, License and Subscript</vt:lpstr>
      <vt:lpstr>Additional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Corey Korn</dc:creator>
  <cp:lastModifiedBy>Ryan Hatton</cp:lastModifiedBy>
  <dcterms:created xsi:type="dcterms:W3CDTF">2021-05-12T13:28:37Z</dcterms:created>
  <dcterms:modified xsi:type="dcterms:W3CDTF">2022-03-25T18:52:37Z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0x010100F6E0790939EE2D4690FC87F88310CC03</vt:lpwstr>
  </property>
</Properties>
</file>