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84" windowWidth="34536" windowHeight="13092" tabRatio="740" firstSheet="4" activeTab="11"/>
  </bookViews>
  <sheets>
    <sheet name="All Positions Titles" sheetId="89" r:id="rId1"/>
    <sheet name="AZ Positions from Proposal" sheetId="94" state="veryHidden" r:id="rId2"/>
    <sheet name="AZ-before minimum wage" sheetId="97" state="veryHidden" r:id="rId3"/>
    <sheet name="Admin Positions" sheetId="84" r:id="rId4"/>
    <sheet name="Labor Trade Positions" sheetId="85" r:id="rId5"/>
    <sheet name=" Technical Positions" sheetId="86" r:id="rId6"/>
    <sheet name="Food, Health, Human, Misc, Pos" sheetId="87" r:id="rId7"/>
    <sheet name=" Fees" sheetId="88" r:id="rId8"/>
    <sheet name="Corrected A-1 Rates (from Kent)" sheetId="91" state="hidden" r:id="rId9"/>
    <sheet name="AZ-Steve 10-6" sheetId="98" state="hidden" r:id="rId10"/>
    <sheet name="Proposed 1-14 AZ Rates" sheetId="99" state="hidden" r:id="rId11"/>
    <sheet name="IA" sheetId="100" r:id="rId12"/>
  </sheets>
  <definedNames>
    <definedName name="_xlnm._FilterDatabase" localSheetId="2" hidden="1">'AZ-before minimum wage'!$A$1:$K$346</definedName>
    <definedName name="_xlnm._FilterDatabase" localSheetId="9" hidden="1">'AZ-Steve 10-6'!$A$1:$K$346</definedName>
    <definedName name="_xlnm._FilterDatabase" localSheetId="8" hidden="1">'Corrected A-1 Rates (from Kent)'!$A$2:$M$329</definedName>
    <definedName name="_xlnm.Print_Area" localSheetId="7">' Fees'!$A$1:$D$25</definedName>
    <definedName name="_xlnm.Print_Area" localSheetId="5">' Technical Positions'!$A$1:$C$65</definedName>
    <definedName name="_xlnm.Print_Area" localSheetId="3">'Admin Positions'!$A$1:$C$146</definedName>
    <definedName name="_xlnm.Print_Area" localSheetId="0">'All Positions Titles'!$A$2:$B$322</definedName>
    <definedName name="_xlnm.Print_Area" localSheetId="1">'AZ Positions from Proposal'!$A$1:$K$279</definedName>
    <definedName name="_xlnm.Print_Area" localSheetId="2">'AZ-before minimum wage'!$A$1:$K$346</definedName>
    <definedName name="_xlnm.Print_Area" localSheetId="9">'AZ-Steve 10-6'!$A$1:$K$346</definedName>
    <definedName name="_xlnm.Print_Area" localSheetId="6">'Food, Health, Human, Misc, Pos'!$A$1:$C$33</definedName>
    <definedName name="_xlnm.Print_Area" localSheetId="11">IA!$A$1:$L$411</definedName>
    <definedName name="_xlnm.Print_Area" localSheetId="4">'Labor Trade Positions'!$A$1:$C$77</definedName>
    <definedName name="_xlnm.Print_Area" localSheetId="10">'Proposed 1-14 AZ Rates'!$B$1:$Q$338</definedName>
    <definedName name="_xlnm.Print_Titles" localSheetId="11">IA!$11:$11</definedName>
    <definedName name="_xlnm.Print_Titles" localSheetId="10">'Proposed 1-14 AZ Rates'!$10:$10</definedName>
  </definedNames>
  <calcPr calcId="145621"/>
</workbook>
</file>

<file path=xl/calcChain.xml><?xml version="1.0" encoding="utf-8"?>
<calcChain xmlns="http://schemas.openxmlformats.org/spreadsheetml/2006/main">
  <c r="J203" i="100" l="1"/>
  <c r="K203" i="100"/>
  <c r="G203" i="100"/>
  <c r="H203" i="100"/>
  <c r="K25" i="100"/>
  <c r="J25" i="100"/>
  <c r="K395" i="100" l="1"/>
  <c r="J395" i="100"/>
  <c r="H395" i="100"/>
  <c r="G395" i="100"/>
  <c r="K394" i="100"/>
  <c r="J394" i="100"/>
  <c r="H394" i="100"/>
  <c r="G394" i="100"/>
  <c r="K393" i="100"/>
  <c r="J393" i="100"/>
  <c r="H393" i="100"/>
  <c r="G393" i="100"/>
  <c r="K392" i="100"/>
  <c r="J392" i="100"/>
  <c r="H392" i="100"/>
  <c r="G392" i="100"/>
  <c r="K391" i="100"/>
  <c r="J391" i="100"/>
  <c r="H391" i="100"/>
  <c r="G391" i="100"/>
  <c r="K390" i="100"/>
  <c r="J390" i="100"/>
  <c r="H390" i="100"/>
  <c r="G390" i="100"/>
  <c r="K389" i="100"/>
  <c r="J389" i="100"/>
  <c r="H389" i="100"/>
  <c r="G389" i="100"/>
  <c r="K388" i="100"/>
  <c r="J388" i="100"/>
  <c r="H388" i="100"/>
  <c r="G388" i="100"/>
  <c r="K387" i="100"/>
  <c r="J387" i="100"/>
  <c r="H387" i="100"/>
  <c r="G387" i="100"/>
  <c r="K386" i="100"/>
  <c r="J386" i="100"/>
  <c r="H386" i="100"/>
  <c r="G386" i="100"/>
  <c r="K385" i="100"/>
  <c r="J385" i="100"/>
  <c r="H385" i="100"/>
  <c r="G385" i="100"/>
  <c r="K384" i="100"/>
  <c r="J384" i="100"/>
  <c r="H384" i="100"/>
  <c r="G384" i="100"/>
  <c r="K383" i="100"/>
  <c r="J383" i="100"/>
  <c r="H383" i="100"/>
  <c r="G383" i="100"/>
  <c r="K382" i="100"/>
  <c r="J382" i="100"/>
  <c r="H382" i="100"/>
  <c r="G382" i="100"/>
  <c r="K381" i="100"/>
  <c r="J381" i="100"/>
  <c r="H381" i="100"/>
  <c r="G381" i="100"/>
  <c r="K380" i="100"/>
  <c r="J380" i="100"/>
  <c r="H380" i="100"/>
  <c r="G380" i="100"/>
  <c r="K379" i="100"/>
  <c r="J379" i="100"/>
  <c r="H379" i="100"/>
  <c r="G379" i="100"/>
  <c r="K378" i="100"/>
  <c r="J378" i="100"/>
  <c r="H378" i="100"/>
  <c r="G378" i="100"/>
  <c r="K377" i="100"/>
  <c r="J377" i="100"/>
  <c r="H377" i="100"/>
  <c r="G377" i="100"/>
  <c r="K376" i="100"/>
  <c r="J376" i="100"/>
  <c r="H376" i="100"/>
  <c r="G376" i="100"/>
  <c r="K375" i="100"/>
  <c r="J375" i="100"/>
  <c r="H375" i="100"/>
  <c r="G375" i="100"/>
  <c r="K374" i="100"/>
  <c r="J374" i="100"/>
  <c r="H374" i="100"/>
  <c r="G374" i="100"/>
  <c r="K373" i="100"/>
  <c r="J373" i="100"/>
  <c r="H373" i="100"/>
  <c r="G373" i="100"/>
  <c r="K372" i="100"/>
  <c r="J372" i="100"/>
  <c r="H372" i="100"/>
  <c r="G372" i="100"/>
  <c r="K371" i="100"/>
  <c r="J371" i="100"/>
  <c r="H371" i="100"/>
  <c r="G371" i="100"/>
  <c r="K370" i="100"/>
  <c r="J370" i="100"/>
  <c r="H370" i="100"/>
  <c r="G370" i="100"/>
  <c r="K369" i="100"/>
  <c r="J369" i="100"/>
  <c r="H369" i="100"/>
  <c r="G369" i="100"/>
  <c r="K368" i="100"/>
  <c r="J368" i="100"/>
  <c r="H368" i="100"/>
  <c r="G368" i="100"/>
  <c r="K367" i="100"/>
  <c r="J367" i="100"/>
  <c r="H367" i="100"/>
  <c r="G367" i="100"/>
  <c r="K366" i="100"/>
  <c r="J366" i="100"/>
  <c r="H366" i="100"/>
  <c r="G366" i="100"/>
  <c r="K365" i="100"/>
  <c r="J365" i="100"/>
  <c r="H365" i="100"/>
  <c r="G365" i="100"/>
  <c r="K364" i="100"/>
  <c r="J364" i="100"/>
  <c r="H364" i="100"/>
  <c r="G364" i="100"/>
  <c r="K363" i="100"/>
  <c r="J363" i="100"/>
  <c r="H363" i="100"/>
  <c r="G363" i="100"/>
  <c r="K362" i="100"/>
  <c r="J362" i="100"/>
  <c r="H362" i="100"/>
  <c r="G362" i="100"/>
  <c r="K361" i="100"/>
  <c r="J361" i="100"/>
  <c r="H361" i="100"/>
  <c r="G361" i="100"/>
  <c r="K360" i="100"/>
  <c r="J360" i="100"/>
  <c r="H360" i="100"/>
  <c r="G360" i="100"/>
  <c r="K359" i="100"/>
  <c r="J359" i="100"/>
  <c r="H359" i="100"/>
  <c r="G359" i="100"/>
  <c r="K358" i="100"/>
  <c r="J358" i="100"/>
  <c r="H358" i="100"/>
  <c r="G358" i="100"/>
  <c r="K357" i="100"/>
  <c r="J357" i="100"/>
  <c r="H357" i="100"/>
  <c r="G357" i="100"/>
  <c r="K356" i="100"/>
  <c r="J356" i="100"/>
  <c r="H356" i="100"/>
  <c r="G356" i="100"/>
  <c r="K355" i="100"/>
  <c r="J355" i="100"/>
  <c r="H355" i="100"/>
  <c r="G355" i="100"/>
  <c r="K354" i="100"/>
  <c r="J354" i="100"/>
  <c r="H354" i="100"/>
  <c r="G354" i="100"/>
  <c r="K353" i="100"/>
  <c r="J353" i="100"/>
  <c r="H353" i="100"/>
  <c r="G353" i="100"/>
  <c r="K352" i="100"/>
  <c r="J352" i="100"/>
  <c r="H352" i="100"/>
  <c r="G352" i="100"/>
  <c r="K351" i="100"/>
  <c r="J351" i="100"/>
  <c r="H351" i="100"/>
  <c r="G351" i="100"/>
  <c r="K350" i="100"/>
  <c r="J350" i="100"/>
  <c r="H350" i="100"/>
  <c r="G350" i="100"/>
  <c r="K349" i="100"/>
  <c r="J349" i="100"/>
  <c r="H349" i="100"/>
  <c r="G349" i="100"/>
  <c r="K348" i="100"/>
  <c r="J348" i="100"/>
  <c r="H348" i="100"/>
  <c r="G348" i="100"/>
  <c r="K347" i="100"/>
  <c r="J347" i="100"/>
  <c r="H347" i="100"/>
  <c r="G347" i="100"/>
  <c r="K346" i="100"/>
  <c r="J346" i="100"/>
  <c r="H346" i="100"/>
  <c r="G346" i="100"/>
  <c r="K345" i="100"/>
  <c r="J345" i="100"/>
  <c r="H345" i="100"/>
  <c r="G345" i="100"/>
  <c r="K344" i="100"/>
  <c r="J344" i="100"/>
  <c r="H344" i="100"/>
  <c r="G344" i="100"/>
  <c r="K343" i="100"/>
  <c r="J343" i="100"/>
  <c r="H343" i="100"/>
  <c r="G343" i="100"/>
  <c r="K342" i="100"/>
  <c r="J342" i="100"/>
  <c r="H342" i="100"/>
  <c r="G342" i="100"/>
  <c r="K341" i="100"/>
  <c r="J341" i="100"/>
  <c r="H341" i="100"/>
  <c r="G341" i="100"/>
  <c r="K340" i="100"/>
  <c r="J340" i="100"/>
  <c r="H340" i="100"/>
  <c r="G340" i="100"/>
  <c r="K339" i="100"/>
  <c r="J339" i="100"/>
  <c r="H339" i="100"/>
  <c r="G339" i="100"/>
  <c r="K338" i="100"/>
  <c r="J338" i="100"/>
  <c r="H338" i="100"/>
  <c r="G338" i="100"/>
  <c r="K337" i="100"/>
  <c r="J337" i="100"/>
  <c r="H337" i="100"/>
  <c r="G337" i="100"/>
  <c r="K336" i="100"/>
  <c r="J336" i="100"/>
  <c r="H336" i="100"/>
  <c r="G336" i="100"/>
  <c r="K335" i="100"/>
  <c r="J335" i="100"/>
  <c r="H335" i="100"/>
  <c r="G335" i="100"/>
  <c r="K334" i="100"/>
  <c r="J334" i="100"/>
  <c r="H334" i="100"/>
  <c r="G334" i="100"/>
  <c r="K333" i="100"/>
  <c r="J333" i="100"/>
  <c r="H333" i="100"/>
  <c r="G333" i="100"/>
  <c r="K332" i="100"/>
  <c r="J332" i="100"/>
  <c r="H332" i="100"/>
  <c r="G332" i="100"/>
  <c r="K331" i="100"/>
  <c r="J331" i="100"/>
  <c r="H331" i="100"/>
  <c r="G331" i="100"/>
  <c r="K330" i="100"/>
  <c r="J330" i="100"/>
  <c r="H330" i="100"/>
  <c r="G330" i="100"/>
  <c r="K329" i="100"/>
  <c r="J329" i="100"/>
  <c r="H329" i="100"/>
  <c r="G329" i="100"/>
  <c r="K328" i="100"/>
  <c r="J328" i="100"/>
  <c r="H328" i="100"/>
  <c r="G328" i="100"/>
  <c r="K327" i="100"/>
  <c r="J327" i="100"/>
  <c r="H327" i="100"/>
  <c r="G327" i="100"/>
  <c r="K326" i="100"/>
  <c r="J326" i="100"/>
  <c r="H326" i="100"/>
  <c r="G326" i="100"/>
  <c r="K325" i="100"/>
  <c r="J325" i="100"/>
  <c r="H325" i="100"/>
  <c r="G325" i="100"/>
  <c r="K324" i="100"/>
  <c r="J324" i="100"/>
  <c r="H324" i="100"/>
  <c r="G324" i="100"/>
  <c r="K323" i="100"/>
  <c r="J323" i="100"/>
  <c r="H323" i="100"/>
  <c r="G323" i="100"/>
  <c r="K322" i="100"/>
  <c r="J322" i="100"/>
  <c r="H322" i="100"/>
  <c r="G322" i="100"/>
  <c r="K321" i="100"/>
  <c r="J321" i="100"/>
  <c r="H321" i="100"/>
  <c r="G321" i="100"/>
  <c r="K320" i="100"/>
  <c r="J320" i="100"/>
  <c r="H320" i="100"/>
  <c r="G320" i="100"/>
  <c r="K319" i="100"/>
  <c r="J319" i="100"/>
  <c r="H319" i="100"/>
  <c r="G319" i="100"/>
  <c r="K318" i="100"/>
  <c r="J318" i="100"/>
  <c r="H318" i="100"/>
  <c r="G318" i="100"/>
  <c r="K317" i="100"/>
  <c r="J317" i="100"/>
  <c r="H317" i="100"/>
  <c r="G317" i="100"/>
  <c r="K316" i="100"/>
  <c r="J316" i="100"/>
  <c r="H316" i="100"/>
  <c r="G316" i="100"/>
  <c r="K315" i="100"/>
  <c r="J315" i="100"/>
  <c r="H315" i="100"/>
  <c r="G315" i="100"/>
  <c r="K314" i="100"/>
  <c r="J314" i="100"/>
  <c r="H314" i="100"/>
  <c r="G314" i="100"/>
  <c r="K313" i="100"/>
  <c r="J313" i="100"/>
  <c r="H313" i="100"/>
  <c r="G313" i="100"/>
  <c r="K312" i="100"/>
  <c r="J312" i="100"/>
  <c r="H312" i="100"/>
  <c r="G312" i="100"/>
  <c r="K311" i="100"/>
  <c r="J311" i="100"/>
  <c r="H311" i="100"/>
  <c r="G311" i="100"/>
  <c r="K310" i="100"/>
  <c r="J310" i="100"/>
  <c r="H310" i="100"/>
  <c r="G310" i="100"/>
  <c r="K309" i="100"/>
  <c r="J309" i="100"/>
  <c r="H309" i="100"/>
  <c r="G309" i="100"/>
  <c r="K308" i="100"/>
  <c r="J308" i="100"/>
  <c r="H308" i="100"/>
  <c r="G308" i="100"/>
  <c r="K307" i="100"/>
  <c r="J307" i="100"/>
  <c r="H307" i="100"/>
  <c r="G307" i="100"/>
  <c r="K306" i="100"/>
  <c r="J306" i="100"/>
  <c r="H306" i="100"/>
  <c r="G306" i="100"/>
  <c r="K305" i="100"/>
  <c r="J305" i="100"/>
  <c r="H305" i="100"/>
  <c r="G305" i="100"/>
  <c r="K304" i="100"/>
  <c r="J304" i="100"/>
  <c r="H304" i="100"/>
  <c r="G304" i="100"/>
  <c r="K303" i="100"/>
  <c r="J303" i="100"/>
  <c r="H303" i="100"/>
  <c r="G303" i="100"/>
  <c r="K302" i="100"/>
  <c r="J302" i="100"/>
  <c r="H302" i="100"/>
  <c r="G302" i="100"/>
  <c r="K301" i="100"/>
  <c r="J301" i="100"/>
  <c r="H301" i="100"/>
  <c r="G301" i="100"/>
  <c r="K300" i="100"/>
  <c r="J300" i="100"/>
  <c r="H300" i="100"/>
  <c r="G300" i="100"/>
  <c r="K299" i="100"/>
  <c r="J299" i="100"/>
  <c r="H299" i="100"/>
  <c r="G299" i="100"/>
  <c r="K298" i="100"/>
  <c r="J298" i="100"/>
  <c r="H298" i="100"/>
  <c r="G298" i="100"/>
  <c r="K297" i="100"/>
  <c r="J297" i="100"/>
  <c r="H297" i="100"/>
  <c r="G297" i="100"/>
  <c r="K296" i="100"/>
  <c r="J296" i="100"/>
  <c r="H296" i="100"/>
  <c r="G296" i="100"/>
  <c r="K295" i="100"/>
  <c r="J295" i="100"/>
  <c r="H295" i="100"/>
  <c r="G295" i="100"/>
  <c r="K294" i="100"/>
  <c r="J294" i="100"/>
  <c r="H294" i="100"/>
  <c r="G294" i="100"/>
  <c r="K293" i="100"/>
  <c r="J293" i="100"/>
  <c r="H293" i="100"/>
  <c r="G293" i="100"/>
  <c r="K292" i="100"/>
  <c r="J292" i="100"/>
  <c r="H292" i="100"/>
  <c r="G292" i="100"/>
  <c r="K291" i="100"/>
  <c r="J291" i="100"/>
  <c r="H291" i="100"/>
  <c r="G291" i="100"/>
  <c r="K290" i="100"/>
  <c r="J290" i="100"/>
  <c r="H290" i="100"/>
  <c r="G290" i="100"/>
  <c r="K289" i="100"/>
  <c r="J289" i="100"/>
  <c r="H289" i="100"/>
  <c r="G289" i="100"/>
  <c r="K288" i="100"/>
  <c r="J288" i="100"/>
  <c r="H288" i="100"/>
  <c r="G288" i="100"/>
  <c r="K287" i="100"/>
  <c r="J287" i="100"/>
  <c r="H287" i="100"/>
  <c r="G287" i="100"/>
  <c r="K286" i="100"/>
  <c r="J286" i="100"/>
  <c r="H286" i="100"/>
  <c r="G286" i="100"/>
  <c r="K285" i="100"/>
  <c r="J285" i="100"/>
  <c r="H285" i="100"/>
  <c r="G285" i="100"/>
  <c r="K284" i="100"/>
  <c r="J284" i="100"/>
  <c r="H284" i="100"/>
  <c r="G284" i="100"/>
  <c r="K283" i="100"/>
  <c r="J283" i="100"/>
  <c r="H283" i="100"/>
  <c r="G283" i="100"/>
  <c r="K282" i="100"/>
  <c r="J282" i="100"/>
  <c r="H282" i="100"/>
  <c r="G282" i="100"/>
  <c r="K281" i="100"/>
  <c r="J281" i="100"/>
  <c r="H281" i="100"/>
  <c r="G281" i="100"/>
  <c r="K280" i="100"/>
  <c r="J280" i="100"/>
  <c r="H280" i="100"/>
  <c r="G280" i="100"/>
  <c r="K279" i="100"/>
  <c r="J279" i="100"/>
  <c r="H279" i="100"/>
  <c r="G279" i="100"/>
  <c r="K278" i="100"/>
  <c r="J278" i="100"/>
  <c r="H278" i="100"/>
  <c r="G278" i="100"/>
  <c r="K277" i="100"/>
  <c r="J277" i="100"/>
  <c r="H277" i="100"/>
  <c r="G277" i="100"/>
  <c r="K276" i="100"/>
  <c r="J276" i="100"/>
  <c r="H276" i="100"/>
  <c r="G276" i="100"/>
  <c r="K275" i="100"/>
  <c r="J275" i="100"/>
  <c r="H275" i="100"/>
  <c r="G275" i="100"/>
  <c r="K274" i="100"/>
  <c r="J274" i="100"/>
  <c r="H274" i="100"/>
  <c r="G274" i="100"/>
  <c r="K273" i="100"/>
  <c r="J273" i="100"/>
  <c r="H273" i="100"/>
  <c r="G273" i="100"/>
  <c r="K272" i="100"/>
  <c r="J272" i="100"/>
  <c r="H272" i="100"/>
  <c r="G272" i="100"/>
  <c r="K271" i="100"/>
  <c r="J271" i="100"/>
  <c r="H271" i="100"/>
  <c r="G271" i="100"/>
  <c r="K270" i="100"/>
  <c r="J270" i="100"/>
  <c r="H270" i="100"/>
  <c r="G270" i="100"/>
  <c r="K269" i="100"/>
  <c r="J269" i="100"/>
  <c r="H269" i="100"/>
  <c r="G269" i="100"/>
  <c r="K268" i="100"/>
  <c r="J268" i="100"/>
  <c r="H268" i="100"/>
  <c r="G268" i="100"/>
  <c r="K213" i="100"/>
  <c r="J213" i="100"/>
  <c r="H213" i="100"/>
  <c r="G213" i="100"/>
  <c r="K212" i="100"/>
  <c r="J212" i="100"/>
  <c r="H212" i="100"/>
  <c r="G212" i="100"/>
  <c r="K211" i="100"/>
  <c r="J211" i="100"/>
  <c r="H211" i="100"/>
  <c r="G211" i="100"/>
  <c r="K210" i="100"/>
  <c r="J210" i="100"/>
  <c r="H210" i="100"/>
  <c r="G210" i="100"/>
  <c r="K209" i="100"/>
  <c r="J209" i="100"/>
  <c r="H209" i="100"/>
  <c r="G209" i="100"/>
  <c r="K208" i="100"/>
  <c r="J208" i="100"/>
  <c r="H208" i="100"/>
  <c r="G208" i="100"/>
  <c r="K207" i="100"/>
  <c r="J207" i="100"/>
  <c r="H207" i="100"/>
  <c r="G207" i="100"/>
  <c r="K206" i="100"/>
  <c r="J206" i="100"/>
  <c r="H206" i="100"/>
  <c r="G206" i="100"/>
  <c r="K205" i="100"/>
  <c r="J205" i="100"/>
  <c r="H205" i="100"/>
  <c r="G205" i="100"/>
  <c r="K204" i="100"/>
  <c r="J204" i="100"/>
  <c r="H204" i="100"/>
  <c r="G204" i="100"/>
  <c r="K202" i="100"/>
  <c r="J202" i="100"/>
  <c r="H202" i="100"/>
  <c r="G202" i="100"/>
  <c r="K201" i="100"/>
  <c r="J201" i="100"/>
  <c r="H201" i="100"/>
  <c r="G201" i="100"/>
  <c r="K200" i="100"/>
  <c r="J200" i="100"/>
  <c r="H200" i="100"/>
  <c r="G200" i="100"/>
  <c r="K199" i="100"/>
  <c r="J199" i="100"/>
  <c r="H199" i="100"/>
  <c r="G199" i="100"/>
  <c r="K198" i="100"/>
  <c r="J198" i="100"/>
  <c r="H198" i="100"/>
  <c r="G198" i="100"/>
  <c r="K197" i="100"/>
  <c r="J197" i="100"/>
  <c r="H197" i="100"/>
  <c r="G197" i="100"/>
  <c r="K196" i="100"/>
  <c r="J196" i="100"/>
  <c r="H196" i="100"/>
  <c r="G196" i="100"/>
  <c r="K195" i="100"/>
  <c r="J195" i="100"/>
  <c r="H195" i="100"/>
  <c r="G195" i="100"/>
  <c r="K194" i="100"/>
  <c r="J194" i="100"/>
  <c r="H194" i="100"/>
  <c r="G194" i="100"/>
  <c r="K193" i="100"/>
  <c r="J193" i="100"/>
  <c r="H193" i="100"/>
  <c r="G193" i="100"/>
  <c r="K192" i="100"/>
  <c r="J192" i="100"/>
  <c r="H192" i="100"/>
  <c r="G192" i="100"/>
  <c r="K191" i="100"/>
  <c r="J191" i="100"/>
  <c r="H191" i="100"/>
  <c r="G191" i="100"/>
  <c r="K190" i="100"/>
  <c r="J190" i="100"/>
  <c r="H190" i="100"/>
  <c r="G190" i="100"/>
  <c r="K189" i="100"/>
  <c r="J189" i="100"/>
  <c r="H189" i="100"/>
  <c r="G189" i="100"/>
  <c r="K188" i="100"/>
  <c r="J188" i="100"/>
  <c r="H188" i="100"/>
  <c r="G188" i="100"/>
  <c r="K187" i="100"/>
  <c r="J187" i="100"/>
  <c r="H187" i="100"/>
  <c r="G187" i="100"/>
  <c r="K186" i="100"/>
  <c r="J186" i="100"/>
  <c r="H186" i="100"/>
  <c r="G186" i="100"/>
  <c r="K185" i="100"/>
  <c r="J185" i="100"/>
  <c r="H185" i="100"/>
  <c r="G185" i="100"/>
  <c r="K184" i="100"/>
  <c r="J184" i="100"/>
  <c r="H184" i="100"/>
  <c r="G184" i="100"/>
  <c r="K183" i="100"/>
  <c r="J183" i="100"/>
  <c r="H183" i="100"/>
  <c r="G183" i="100"/>
  <c r="K182" i="100"/>
  <c r="J182" i="100"/>
  <c r="H182" i="100"/>
  <c r="G182" i="100"/>
  <c r="K181" i="100"/>
  <c r="J181" i="100"/>
  <c r="H181" i="100"/>
  <c r="G181" i="100"/>
  <c r="K180" i="100"/>
  <c r="J180" i="100"/>
  <c r="H180" i="100"/>
  <c r="G180" i="100"/>
  <c r="K179" i="100"/>
  <c r="J179" i="100"/>
  <c r="H179" i="100"/>
  <c r="G179" i="100"/>
  <c r="K178" i="100"/>
  <c r="J178" i="100"/>
  <c r="H178" i="100"/>
  <c r="G178" i="100"/>
  <c r="K177" i="100"/>
  <c r="J177" i="100"/>
  <c r="H177" i="100"/>
  <c r="G177" i="100"/>
  <c r="K176" i="100"/>
  <c r="J176" i="100"/>
  <c r="H176" i="100"/>
  <c r="G176" i="100"/>
  <c r="K175" i="100"/>
  <c r="J175" i="100"/>
  <c r="H175" i="100"/>
  <c r="G175" i="100"/>
  <c r="K174" i="100"/>
  <c r="J174" i="100"/>
  <c r="H174" i="100"/>
  <c r="G174" i="100"/>
  <c r="K173" i="100"/>
  <c r="J173" i="100"/>
  <c r="H173" i="100"/>
  <c r="G173" i="100"/>
  <c r="K172" i="100"/>
  <c r="J172" i="100"/>
  <c r="H172" i="100"/>
  <c r="G172" i="100"/>
  <c r="K171" i="100"/>
  <c r="J171" i="100"/>
  <c r="H171" i="100"/>
  <c r="G171" i="100"/>
  <c r="K170" i="100"/>
  <c r="J170" i="100"/>
  <c r="H170" i="100"/>
  <c r="G170" i="100"/>
  <c r="K169" i="100"/>
  <c r="J169" i="100"/>
  <c r="H169" i="100"/>
  <c r="G169" i="100"/>
  <c r="K168" i="100"/>
  <c r="J168" i="100"/>
  <c r="H168" i="100"/>
  <c r="G168" i="100"/>
  <c r="K167" i="100"/>
  <c r="J167" i="100"/>
  <c r="H167" i="100"/>
  <c r="G167" i="100"/>
  <c r="K166" i="100"/>
  <c r="J166" i="100"/>
  <c r="H166" i="100"/>
  <c r="G166" i="100"/>
  <c r="K165" i="100"/>
  <c r="J165" i="100"/>
  <c r="H165" i="100"/>
  <c r="G165" i="100"/>
  <c r="K164" i="100"/>
  <c r="J164" i="100"/>
  <c r="H164" i="100"/>
  <c r="G164" i="100"/>
  <c r="K163" i="100"/>
  <c r="J163" i="100"/>
  <c r="H163" i="100"/>
  <c r="G163" i="100"/>
  <c r="K162" i="100"/>
  <c r="J162" i="100"/>
  <c r="H162" i="100"/>
  <c r="G162" i="100"/>
  <c r="K161" i="100"/>
  <c r="J161" i="100"/>
  <c r="H161" i="100"/>
  <c r="G161" i="100"/>
  <c r="K160" i="100"/>
  <c r="J160" i="100"/>
  <c r="H160" i="100"/>
  <c r="G160" i="100"/>
  <c r="K159" i="100"/>
  <c r="J159" i="100"/>
  <c r="H159" i="100"/>
  <c r="G159" i="100"/>
  <c r="K158" i="100"/>
  <c r="J158" i="100"/>
  <c r="H158" i="100"/>
  <c r="G158" i="100"/>
  <c r="K157" i="100"/>
  <c r="J157" i="100"/>
  <c r="H157" i="100"/>
  <c r="G157" i="100"/>
  <c r="K156" i="100"/>
  <c r="J156" i="100"/>
  <c r="H156" i="100"/>
  <c r="G156" i="100"/>
  <c r="K155" i="100"/>
  <c r="J155" i="100"/>
  <c r="H155" i="100"/>
  <c r="G155" i="100"/>
  <c r="K154" i="100"/>
  <c r="J154" i="100"/>
  <c r="H154" i="100"/>
  <c r="G154" i="100"/>
  <c r="K153" i="100"/>
  <c r="J153" i="100"/>
  <c r="H153" i="100"/>
  <c r="G153" i="100"/>
  <c r="K152" i="100"/>
  <c r="J152" i="100"/>
  <c r="H152" i="100"/>
  <c r="G152" i="100"/>
  <c r="K151" i="100"/>
  <c r="J151" i="100"/>
  <c r="H151" i="100"/>
  <c r="G151" i="100"/>
  <c r="K150" i="100"/>
  <c r="J150" i="100"/>
  <c r="H150" i="100"/>
  <c r="G150" i="100"/>
  <c r="K149" i="100"/>
  <c r="J149" i="100"/>
  <c r="H149" i="100"/>
  <c r="G149" i="100"/>
  <c r="K148" i="100"/>
  <c r="J148" i="100"/>
  <c r="H148" i="100"/>
  <c r="G148" i="100"/>
  <c r="K147" i="100"/>
  <c r="J147" i="100"/>
  <c r="H147" i="100"/>
  <c r="G147" i="100"/>
  <c r="K146" i="100"/>
  <c r="J146" i="100"/>
  <c r="H146" i="100"/>
  <c r="G146" i="100"/>
  <c r="K145" i="100"/>
  <c r="J145" i="100"/>
  <c r="H145" i="100"/>
  <c r="G145" i="100"/>
  <c r="K144" i="100"/>
  <c r="J144" i="100"/>
  <c r="H144" i="100"/>
  <c r="G144" i="100"/>
  <c r="K143" i="100"/>
  <c r="J143" i="100"/>
  <c r="H143" i="100"/>
  <c r="G143" i="100"/>
  <c r="K142" i="100"/>
  <c r="J142" i="100"/>
  <c r="H142" i="100"/>
  <c r="G142" i="100"/>
  <c r="K141" i="100"/>
  <c r="J141" i="100"/>
  <c r="H141" i="100"/>
  <c r="G141" i="100"/>
  <c r="K140" i="100"/>
  <c r="J140" i="100"/>
  <c r="H140" i="100"/>
  <c r="G140" i="100"/>
  <c r="K139" i="100"/>
  <c r="J139" i="100"/>
  <c r="H139" i="100"/>
  <c r="G139" i="100"/>
  <c r="K138" i="100"/>
  <c r="J138" i="100"/>
  <c r="H138" i="100"/>
  <c r="G138" i="100"/>
  <c r="K137" i="100"/>
  <c r="J137" i="100"/>
  <c r="H137" i="100"/>
  <c r="G137" i="100"/>
  <c r="K136" i="100"/>
  <c r="J136" i="100"/>
  <c r="H136" i="100"/>
  <c r="G136" i="100"/>
  <c r="K135" i="100"/>
  <c r="J135" i="100"/>
  <c r="H135" i="100"/>
  <c r="G135" i="100"/>
  <c r="K134" i="100"/>
  <c r="J134" i="100"/>
  <c r="H134" i="100"/>
  <c r="G134" i="100"/>
  <c r="K133" i="100"/>
  <c r="J133" i="100"/>
  <c r="H133" i="100"/>
  <c r="G133" i="100"/>
  <c r="K132" i="100"/>
  <c r="J132" i="100"/>
  <c r="H132" i="100"/>
  <c r="G132" i="100"/>
  <c r="K131" i="100"/>
  <c r="J131" i="100"/>
  <c r="H131" i="100"/>
  <c r="G131" i="100"/>
  <c r="K130" i="100"/>
  <c r="J130" i="100"/>
  <c r="H130" i="100"/>
  <c r="G130" i="100"/>
  <c r="K129" i="100"/>
  <c r="J129" i="100"/>
  <c r="H129" i="100"/>
  <c r="G129" i="100"/>
  <c r="K128" i="100"/>
  <c r="J128" i="100"/>
  <c r="H128" i="100"/>
  <c r="G128" i="100"/>
  <c r="K127" i="100"/>
  <c r="J127" i="100"/>
  <c r="H127" i="100"/>
  <c r="G127" i="100"/>
  <c r="K126" i="100"/>
  <c r="J126" i="100"/>
  <c r="H126" i="100"/>
  <c r="G126" i="100"/>
  <c r="K125" i="100"/>
  <c r="J125" i="100"/>
  <c r="H125" i="100"/>
  <c r="G125" i="100"/>
  <c r="K124" i="100"/>
  <c r="J124" i="100"/>
  <c r="H124" i="100"/>
  <c r="G124" i="100"/>
  <c r="K123" i="100"/>
  <c r="J123" i="100"/>
  <c r="H123" i="100"/>
  <c r="G123" i="100"/>
  <c r="K122" i="100"/>
  <c r="J122" i="100"/>
  <c r="H122" i="100"/>
  <c r="G122" i="100"/>
  <c r="K121" i="100"/>
  <c r="J121" i="100"/>
  <c r="H121" i="100"/>
  <c r="G121" i="100"/>
  <c r="K120" i="100"/>
  <c r="J120" i="100"/>
  <c r="H120" i="100"/>
  <c r="G120" i="100"/>
  <c r="K119" i="100"/>
  <c r="J119" i="100"/>
  <c r="H119" i="100"/>
  <c r="G119" i="100"/>
  <c r="K118" i="100"/>
  <c r="J118" i="100"/>
  <c r="H118" i="100"/>
  <c r="G118" i="100"/>
  <c r="K117" i="100"/>
  <c r="J117" i="100"/>
  <c r="H117" i="100"/>
  <c r="G117" i="100"/>
  <c r="K116" i="100"/>
  <c r="J116" i="100"/>
  <c r="H116" i="100"/>
  <c r="G116" i="100"/>
  <c r="K115" i="100"/>
  <c r="J115" i="100"/>
  <c r="H115" i="100"/>
  <c r="G115" i="100"/>
  <c r="K114" i="100"/>
  <c r="J114" i="100"/>
  <c r="H114" i="100"/>
  <c r="G114" i="100"/>
  <c r="K113" i="100"/>
  <c r="J113" i="100"/>
  <c r="H113" i="100"/>
  <c r="G113" i="100"/>
  <c r="K112" i="100"/>
  <c r="J112" i="100"/>
  <c r="H112" i="100"/>
  <c r="G112" i="100"/>
  <c r="K111" i="100"/>
  <c r="J111" i="100"/>
  <c r="H111" i="100"/>
  <c r="G111" i="100"/>
  <c r="K110" i="100"/>
  <c r="J110" i="100"/>
  <c r="H110" i="100"/>
  <c r="G110" i="100"/>
  <c r="K109" i="100"/>
  <c r="J109" i="100"/>
  <c r="H109" i="100"/>
  <c r="G109" i="100"/>
  <c r="K108" i="100"/>
  <c r="J108" i="100"/>
  <c r="H108" i="100"/>
  <c r="G108" i="100"/>
  <c r="K107" i="100"/>
  <c r="J107" i="100"/>
  <c r="H107" i="100"/>
  <c r="G107" i="100"/>
  <c r="K106" i="100"/>
  <c r="J106" i="100"/>
  <c r="H106" i="100"/>
  <c r="G106" i="100"/>
  <c r="K105" i="100"/>
  <c r="J105" i="100"/>
  <c r="H105" i="100"/>
  <c r="G105" i="100"/>
  <c r="K104" i="100"/>
  <c r="J104" i="100"/>
  <c r="H104" i="100"/>
  <c r="G104" i="100"/>
  <c r="K103" i="100"/>
  <c r="J103" i="100"/>
  <c r="H103" i="100"/>
  <c r="G103" i="100"/>
  <c r="K102" i="100"/>
  <c r="J102" i="100"/>
  <c r="H102" i="100"/>
  <c r="G102" i="100"/>
  <c r="K101" i="100"/>
  <c r="J101" i="100"/>
  <c r="H101" i="100"/>
  <c r="G101" i="100"/>
  <c r="K100" i="100"/>
  <c r="J100" i="100"/>
  <c r="H100" i="100"/>
  <c r="G100" i="100"/>
  <c r="K99" i="100"/>
  <c r="J99" i="100"/>
  <c r="H99" i="100"/>
  <c r="G99" i="100"/>
  <c r="K98" i="100"/>
  <c r="J98" i="100"/>
  <c r="H98" i="100"/>
  <c r="G98" i="100"/>
  <c r="K97" i="100"/>
  <c r="J97" i="100"/>
  <c r="H97" i="100"/>
  <c r="G97" i="100"/>
  <c r="K96" i="100"/>
  <c r="J96" i="100"/>
  <c r="H96" i="100"/>
  <c r="G96" i="100"/>
  <c r="K95" i="100"/>
  <c r="J95" i="100"/>
  <c r="H95" i="100"/>
  <c r="G95" i="100"/>
  <c r="K94" i="100"/>
  <c r="J94" i="100"/>
  <c r="H94" i="100"/>
  <c r="G94" i="100"/>
  <c r="K93" i="100"/>
  <c r="J93" i="100"/>
  <c r="H93" i="100"/>
  <c r="G93" i="100"/>
  <c r="K92" i="100"/>
  <c r="J92" i="100"/>
  <c r="H92" i="100"/>
  <c r="G92" i="100"/>
  <c r="K91" i="100"/>
  <c r="J91" i="100"/>
  <c r="H91" i="100"/>
  <c r="G91" i="100"/>
  <c r="K90" i="100"/>
  <c r="J90" i="100"/>
  <c r="H90" i="100"/>
  <c r="G90" i="100"/>
  <c r="K89" i="100"/>
  <c r="J89" i="100"/>
  <c r="H89" i="100"/>
  <c r="G89" i="100"/>
  <c r="K88" i="100"/>
  <c r="J88" i="100"/>
  <c r="H88" i="100"/>
  <c r="G88" i="100"/>
  <c r="K87" i="100"/>
  <c r="J87" i="100"/>
  <c r="H87" i="100"/>
  <c r="G87" i="100"/>
  <c r="K86" i="100"/>
  <c r="J86" i="100"/>
  <c r="H86" i="100"/>
  <c r="G86" i="100"/>
  <c r="K85" i="100"/>
  <c r="J85" i="100"/>
  <c r="H85" i="100"/>
  <c r="G85" i="100"/>
  <c r="K84" i="100"/>
  <c r="J84" i="100"/>
  <c r="H84" i="100"/>
  <c r="G84" i="100"/>
  <c r="K83" i="100"/>
  <c r="J83" i="100"/>
  <c r="H83" i="100"/>
  <c r="G83" i="100"/>
  <c r="K82" i="100"/>
  <c r="J82" i="100"/>
  <c r="H82" i="100"/>
  <c r="G82" i="100"/>
  <c r="K81" i="100"/>
  <c r="J81" i="100"/>
  <c r="H81" i="100"/>
  <c r="G81" i="100"/>
  <c r="K80" i="100"/>
  <c r="J80" i="100"/>
  <c r="H80" i="100"/>
  <c r="G80" i="100"/>
  <c r="K79" i="100"/>
  <c r="J79" i="100"/>
  <c r="H79" i="100"/>
  <c r="G79" i="100"/>
  <c r="K78" i="100"/>
  <c r="J78" i="100"/>
  <c r="H78" i="100"/>
  <c r="G78" i="100"/>
  <c r="K77" i="100"/>
  <c r="J77" i="100"/>
  <c r="H77" i="100"/>
  <c r="G77" i="100"/>
  <c r="K76" i="100"/>
  <c r="J76" i="100"/>
  <c r="H76" i="100"/>
  <c r="G76" i="100"/>
  <c r="K75" i="100"/>
  <c r="J75" i="100"/>
  <c r="H75" i="100"/>
  <c r="G75" i="100"/>
  <c r="K74" i="100"/>
  <c r="J74" i="100"/>
  <c r="H74" i="100"/>
  <c r="G74" i="100"/>
  <c r="K73" i="100"/>
  <c r="J73" i="100"/>
  <c r="H73" i="100"/>
  <c r="G73" i="100"/>
  <c r="K72" i="100"/>
  <c r="J72" i="100"/>
  <c r="H72" i="100"/>
  <c r="G72" i="100"/>
  <c r="K71" i="100"/>
  <c r="J71" i="100"/>
  <c r="H71" i="100"/>
  <c r="G71" i="100"/>
  <c r="K70" i="100"/>
  <c r="J70" i="100"/>
  <c r="H70" i="100"/>
  <c r="G70" i="100"/>
  <c r="K69" i="100"/>
  <c r="J69" i="100"/>
  <c r="H69" i="100"/>
  <c r="G69" i="100"/>
  <c r="K68" i="100"/>
  <c r="J68" i="100"/>
  <c r="H68" i="100"/>
  <c r="G68" i="100"/>
  <c r="K67" i="100"/>
  <c r="J67" i="100"/>
  <c r="H67" i="100"/>
  <c r="G67" i="100"/>
  <c r="K66" i="100"/>
  <c r="J66" i="100"/>
  <c r="H66" i="100"/>
  <c r="G66" i="100"/>
  <c r="K65" i="100"/>
  <c r="J65" i="100"/>
  <c r="H65" i="100"/>
  <c r="G65" i="100"/>
  <c r="K64" i="100"/>
  <c r="J64" i="100"/>
  <c r="H64" i="100"/>
  <c r="G64" i="100"/>
  <c r="K63" i="100"/>
  <c r="J63" i="100"/>
  <c r="H63" i="100"/>
  <c r="G63" i="100"/>
  <c r="K62" i="100"/>
  <c r="J62" i="100"/>
  <c r="H62" i="100"/>
  <c r="G62" i="100"/>
  <c r="K61" i="100"/>
  <c r="J61" i="100"/>
  <c r="H61" i="100"/>
  <c r="G61" i="100"/>
  <c r="K60" i="100"/>
  <c r="J60" i="100"/>
  <c r="H60" i="100"/>
  <c r="G60" i="100"/>
  <c r="K59" i="100"/>
  <c r="J59" i="100"/>
  <c r="H59" i="100"/>
  <c r="G59" i="100"/>
  <c r="K58" i="100"/>
  <c r="J58" i="100"/>
  <c r="H58" i="100"/>
  <c r="G58" i="100"/>
  <c r="K57" i="100"/>
  <c r="J57" i="100"/>
  <c r="H57" i="100"/>
  <c r="G57" i="100"/>
  <c r="K56" i="100"/>
  <c r="J56" i="100"/>
  <c r="H56" i="100"/>
  <c r="G56" i="100"/>
  <c r="K55" i="100"/>
  <c r="J55" i="100"/>
  <c r="H55" i="100"/>
  <c r="G55" i="100"/>
  <c r="K54" i="100"/>
  <c r="J54" i="100"/>
  <c r="H54" i="100"/>
  <c r="G54" i="100"/>
  <c r="K53" i="100"/>
  <c r="J53" i="100"/>
  <c r="H53" i="100"/>
  <c r="G53" i="100"/>
  <c r="K52" i="100"/>
  <c r="J52" i="100"/>
  <c r="H52" i="100"/>
  <c r="G52" i="100"/>
  <c r="K51" i="100"/>
  <c r="J51" i="100"/>
  <c r="H51" i="100"/>
  <c r="G51" i="100"/>
  <c r="K50" i="100"/>
  <c r="J50" i="100"/>
  <c r="H50" i="100"/>
  <c r="G50" i="100"/>
  <c r="K49" i="100"/>
  <c r="J49" i="100"/>
  <c r="H49" i="100"/>
  <c r="G49" i="100"/>
  <c r="K48" i="100"/>
  <c r="J48" i="100"/>
  <c r="H48" i="100"/>
  <c r="G48" i="100"/>
  <c r="K47" i="100"/>
  <c r="J47" i="100"/>
  <c r="H47" i="100"/>
  <c r="G47" i="100"/>
  <c r="K46" i="100"/>
  <c r="J46" i="100"/>
  <c r="H46" i="100"/>
  <c r="G46" i="100"/>
  <c r="K45" i="100"/>
  <c r="J45" i="100"/>
  <c r="H45" i="100"/>
  <c r="G45" i="100"/>
  <c r="K44" i="100"/>
  <c r="J44" i="100"/>
  <c r="H44" i="100"/>
  <c r="G44" i="100"/>
  <c r="K43" i="100"/>
  <c r="J43" i="100"/>
  <c r="H43" i="100"/>
  <c r="G43" i="100"/>
  <c r="K42" i="100"/>
  <c r="J42" i="100"/>
  <c r="H42" i="100"/>
  <c r="G42" i="100"/>
  <c r="K41" i="100"/>
  <c r="J41" i="100"/>
  <c r="H41" i="100"/>
  <c r="G41" i="100"/>
  <c r="K40" i="100"/>
  <c r="J40" i="100"/>
  <c r="H40" i="100"/>
  <c r="G40" i="100"/>
  <c r="K39" i="100"/>
  <c r="J39" i="100"/>
  <c r="H39" i="100"/>
  <c r="G39" i="100"/>
  <c r="K38" i="100"/>
  <c r="J38" i="100"/>
  <c r="H38" i="100"/>
  <c r="G38" i="100"/>
  <c r="K37" i="100"/>
  <c r="J37" i="100"/>
  <c r="H37" i="100"/>
  <c r="G37" i="100"/>
  <c r="K36" i="100"/>
  <c r="J36" i="100"/>
  <c r="H36" i="100"/>
  <c r="G36" i="100"/>
  <c r="K35" i="100"/>
  <c r="J35" i="100"/>
  <c r="H35" i="100"/>
  <c r="G35" i="100"/>
  <c r="K34" i="100"/>
  <c r="J34" i="100"/>
  <c r="H34" i="100"/>
  <c r="G34" i="100"/>
  <c r="K33" i="100"/>
  <c r="J33" i="100"/>
  <c r="H33" i="100"/>
  <c r="G33" i="100"/>
  <c r="K32" i="100"/>
  <c r="J32" i="100"/>
  <c r="H32" i="100"/>
  <c r="G32" i="100"/>
  <c r="K31" i="100"/>
  <c r="J31" i="100"/>
  <c r="H31" i="100"/>
  <c r="G31" i="100"/>
  <c r="K30" i="100"/>
  <c r="J30" i="100"/>
  <c r="H30" i="100"/>
  <c r="G30" i="100"/>
  <c r="K29" i="100"/>
  <c r="J29" i="100"/>
  <c r="H29" i="100"/>
  <c r="G29" i="100"/>
  <c r="K28" i="100"/>
  <c r="J28" i="100"/>
  <c r="H28" i="100"/>
  <c r="G28" i="100"/>
  <c r="K27" i="100"/>
  <c r="J27" i="100"/>
  <c r="H27" i="100"/>
  <c r="G27" i="100"/>
  <c r="K26" i="100"/>
  <c r="J26" i="100"/>
  <c r="H26" i="100"/>
  <c r="G26" i="100"/>
  <c r="K24" i="100"/>
  <c r="J24" i="100"/>
  <c r="H24" i="100"/>
  <c r="G24" i="100"/>
  <c r="K23" i="100"/>
  <c r="J23" i="100"/>
  <c r="H23" i="100"/>
  <c r="G23" i="100"/>
  <c r="K22" i="100"/>
  <c r="J22" i="100"/>
  <c r="H22" i="100"/>
  <c r="G22" i="100"/>
  <c r="K21" i="100"/>
  <c r="J21" i="100"/>
  <c r="H21" i="100"/>
  <c r="G21" i="100"/>
  <c r="K20" i="100"/>
  <c r="J20" i="100"/>
  <c r="H20" i="100"/>
  <c r="G20" i="100"/>
  <c r="K19" i="100"/>
  <c r="J19" i="100"/>
  <c r="H19" i="100"/>
  <c r="G19" i="100"/>
  <c r="K18" i="100"/>
  <c r="J18" i="100"/>
  <c r="H18" i="100"/>
  <c r="G18" i="100"/>
  <c r="K17" i="100"/>
  <c r="J17" i="100"/>
  <c r="H17" i="100"/>
  <c r="G17" i="100"/>
  <c r="K16" i="100"/>
  <c r="J16" i="100"/>
  <c r="H16" i="100"/>
  <c r="G16" i="100"/>
  <c r="K15" i="100"/>
  <c r="J15" i="100"/>
  <c r="H15" i="100"/>
  <c r="G15" i="100"/>
  <c r="K14" i="100"/>
  <c r="J14" i="100"/>
  <c r="H14" i="100"/>
  <c r="G14" i="100"/>
  <c r="K13" i="100"/>
  <c r="J13" i="100"/>
  <c r="H13" i="100"/>
  <c r="G13" i="100"/>
  <c r="K12" i="100"/>
  <c r="J12" i="100"/>
  <c r="H12" i="100"/>
  <c r="G12" i="100"/>
  <c r="C17" i="99" l="1"/>
  <c r="D17" i="99"/>
  <c r="C18" i="99"/>
  <c r="D18" i="99"/>
  <c r="C19" i="99"/>
  <c r="D19" i="99"/>
  <c r="C20" i="99"/>
  <c r="D20" i="99"/>
  <c r="C21" i="99"/>
  <c r="D21" i="99"/>
  <c r="C22" i="99"/>
  <c r="D22" i="99"/>
  <c r="C23" i="99"/>
  <c r="D23" i="99"/>
  <c r="C25" i="99"/>
  <c r="D25" i="99"/>
  <c r="C26" i="99"/>
  <c r="D26" i="99"/>
  <c r="C39" i="99"/>
  <c r="C48" i="99"/>
  <c r="D48" i="99"/>
  <c r="C49" i="99"/>
  <c r="Q49" i="99" s="1"/>
  <c r="D49" i="99"/>
  <c r="C50" i="99"/>
  <c r="D50" i="99"/>
  <c r="C51" i="99"/>
  <c r="P51" i="99" s="1"/>
  <c r="D51" i="99"/>
  <c r="C52" i="99"/>
  <c r="D52" i="99"/>
  <c r="C53" i="99"/>
  <c r="Z53" i="99" s="1"/>
  <c r="D53" i="99"/>
  <c r="C54" i="99"/>
  <c r="D54" i="99"/>
  <c r="C55" i="99"/>
  <c r="D55" i="99"/>
  <c r="C56" i="99"/>
  <c r="D56" i="99"/>
  <c r="C57" i="99"/>
  <c r="Z57" i="99" s="1"/>
  <c r="D57" i="99"/>
  <c r="C58" i="99"/>
  <c r="D58" i="99"/>
  <c r="C59" i="99"/>
  <c r="Z59" i="99" s="1"/>
  <c r="D59" i="99"/>
  <c r="C60" i="99"/>
  <c r="D60" i="99"/>
  <c r="C67" i="99"/>
  <c r="Q67" i="99" s="1"/>
  <c r="D88" i="99"/>
  <c r="D89" i="99"/>
  <c r="C90" i="99"/>
  <c r="D90" i="99"/>
  <c r="AA90" i="99" s="1"/>
  <c r="C286" i="99"/>
  <c r="D286" i="99"/>
  <c r="AA286" i="99" s="1"/>
  <c r="C287" i="99"/>
  <c r="D287" i="99"/>
  <c r="C288" i="99"/>
  <c r="D288" i="99"/>
  <c r="AA288" i="99" s="1"/>
  <c r="C289" i="99"/>
  <c r="D289" i="99"/>
  <c r="C290" i="99"/>
  <c r="D290" i="99"/>
  <c r="AA290" i="99" s="1"/>
  <c r="C291" i="99"/>
  <c r="D291" i="99"/>
  <c r="C292" i="99"/>
  <c r="Z292" i="99" s="1"/>
  <c r="D292" i="99"/>
  <c r="Q292" i="99" s="1"/>
  <c r="C293" i="99"/>
  <c r="D293" i="99"/>
  <c r="C294" i="99"/>
  <c r="Z294" i="99" s="1"/>
  <c r="D294" i="99"/>
  <c r="AA294" i="99" s="1"/>
  <c r="C295" i="99"/>
  <c r="D295" i="99"/>
  <c r="C296" i="99"/>
  <c r="Z296" i="99" s="1"/>
  <c r="D296" i="99"/>
  <c r="AA296" i="99" s="1"/>
  <c r="C297" i="99"/>
  <c r="D297" i="99"/>
  <c r="C298" i="99"/>
  <c r="Z298" i="99" s="1"/>
  <c r="D298" i="99"/>
  <c r="AA298" i="99" s="1"/>
  <c r="C299" i="99"/>
  <c r="D299" i="99"/>
  <c r="C300" i="99"/>
  <c r="D300" i="99"/>
  <c r="AA300" i="99" s="1"/>
  <c r="C301" i="99"/>
  <c r="D301" i="99"/>
  <c r="C302" i="99"/>
  <c r="D302" i="99"/>
  <c r="AA302" i="99" s="1"/>
  <c r="C303" i="99"/>
  <c r="D303" i="99"/>
  <c r="C304" i="99"/>
  <c r="D304" i="99"/>
  <c r="AA304" i="99" s="1"/>
  <c r="C305" i="99"/>
  <c r="D305" i="99"/>
  <c r="C306" i="99"/>
  <c r="D306" i="99"/>
  <c r="AA306" i="99" s="1"/>
  <c r="C307" i="99"/>
  <c r="D307" i="99"/>
  <c r="C308" i="99"/>
  <c r="Z308" i="99" s="1"/>
  <c r="D308" i="99"/>
  <c r="P308" i="99" s="1"/>
  <c r="C309" i="99"/>
  <c r="D309" i="99"/>
  <c r="C310" i="99"/>
  <c r="Z310" i="99" s="1"/>
  <c r="D310" i="99"/>
  <c r="AA310" i="99" s="1"/>
  <c r="C311" i="99"/>
  <c r="D311" i="99"/>
  <c r="C312" i="99"/>
  <c r="Z312" i="99" s="1"/>
  <c r="D312" i="99"/>
  <c r="AA312" i="99" s="1"/>
  <c r="C313" i="99"/>
  <c r="D313" i="99"/>
  <c r="C314" i="99"/>
  <c r="Z314" i="99" s="1"/>
  <c r="D314" i="99"/>
  <c r="AA314" i="99" s="1"/>
  <c r="C315" i="99"/>
  <c r="D315" i="99"/>
  <c r="C316" i="99"/>
  <c r="D316" i="99"/>
  <c r="P316" i="99" s="1"/>
  <c r="C317" i="99"/>
  <c r="D317" i="99"/>
  <c r="C318" i="99"/>
  <c r="D318" i="99"/>
  <c r="AA318" i="99" s="1"/>
  <c r="C319" i="99"/>
  <c r="D319" i="99"/>
  <c r="C320" i="99"/>
  <c r="D320" i="99"/>
  <c r="AA320" i="99" s="1"/>
  <c r="C321" i="99"/>
  <c r="D321" i="99"/>
  <c r="AA321" i="99" s="1"/>
  <c r="C322" i="99"/>
  <c r="Z322" i="99" s="1"/>
  <c r="D322" i="99"/>
  <c r="AA322" i="99" s="1"/>
  <c r="C323" i="99"/>
  <c r="D323" i="99"/>
  <c r="C324" i="99"/>
  <c r="Z324" i="99" s="1"/>
  <c r="D324" i="99"/>
  <c r="AA324" i="99" s="1"/>
  <c r="C325" i="99"/>
  <c r="D325" i="99"/>
  <c r="AA325" i="99" s="1"/>
  <c r="C326" i="99"/>
  <c r="D326" i="99"/>
  <c r="AA326" i="99" s="1"/>
  <c r="C327" i="99"/>
  <c r="D327" i="99"/>
  <c r="AA327" i="99" s="1"/>
  <c r="C328" i="99"/>
  <c r="D328" i="99"/>
  <c r="Q328" i="99" s="1"/>
  <c r="C329" i="99"/>
  <c r="D329" i="99"/>
  <c r="AA329" i="99" s="1"/>
  <c r="C330" i="99"/>
  <c r="D330" i="99"/>
  <c r="AA330" i="99" s="1"/>
  <c r="C331" i="99"/>
  <c r="D331" i="99"/>
  <c r="C332" i="99"/>
  <c r="Z332" i="99" s="1"/>
  <c r="D332" i="99"/>
  <c r="C333" i="99"/>
  <c r="D333" i="99"/>
  <c r="AA333" i="99" s="1"/>
  <c r="C334" i="99"/>
  <c r="Z334" i="99" s="1"/>
  <c r="D334" i="99"/>
  <c r="AA334" i="99" s="1"/>
  <c r="C335" i="99"/>
  <c r="D335" i="99"/>
  <c r="C336" i="99"/>
  <c r="D336" i="99"/>
  <c r="Q336" i="99" s="1"/>
  <c r="C337" i="99"/>
  <c r="D337" i="99"/>
  <c r="C338" i="99"/>
  <c r="D338" i="99"/>
  <c r="AA338" i="99" s="1"/>
  <c r="Z338" i="99"/>
  <c r="AA337" i="99"/>
  <c r="Z337" i="99"/>
  <c r="Z336" i="99"/>
  <c r="AA335" i="99"/>
  <c r="Z335" i="99"/>
  <c r="Z333" i="99"/>
  <c r="AA332" i="99"/>
  <c r="AA331" i="99"/>
  <c r="Z331" i="99"/>
  <c r="Z330" i="99"/>
  <c r="Z329" i="99"/>
  <c r="Z328" i="99"/>
  <c r="Z327" i="99"/>
  <c r="Z326" i="99"/>
  <c r="Z325" i="99"/>
  <c r="AA323" i="99"/>
  <c r="Z323" i="99"/>
  <c r="Z321" i="99"/>
  <c r="Z320" i="99"/>
  <c r="AA319" i="99"/>
  <c r="Z319" i="99"/>
  <c r="Z318" i="99"/>
  <c r="AA317" i="99"/>
  <c r="Z317" i="99"/>
  <c r="Z316" i="99"/>
  <c r="AA315" i="99"/>
  <c r="Z315" i="99"/>
  <c r="AA313" i="99"/>
  <c r="Z313" i="99"/>
  <c r="AA311" i="99"/>
  <c r="Z311" i="99"/>
  <c r="AA309" i="99"/>
  <c r="Z309" i="99"/>
  <c r="AA308" i="99"/>
  <c r="AA307" i="99"/>
  <c r="Z307" i="99"/>
  <c r="Z306" i="99"/>
  <c r="AA305" i="99"/>
  <c r="Z305" i="99"/>
  <c r="Z304" i="99"/>
  <c r="AA303" i="99"/>
  <c r="Z303" i="99"/>
  <c r="Z302" i="99"/>
  <c r="AA301" i="99"/>
  <c r="Z301" i="99"/>
  <c r="Z300" i="99"/>
  <c r="AA299" i="99"/>
  <c r="Z299" i="99"/>
  <c r="AA297" i="99"/>
  <c r="Z297" i="99"/>
  <c r="AA295" i="99"/>
  <c r="Z295" i="99"/>
  <c r="AA293" i="99"/>
  <c r="Z293" i="99"/>
  <c r="AA292" i="99"/>
  <c r="AA291" i="99"/>
  <c r="Z291" i="99"/>
  <c r="Z290" i="99"/>
  <c r="AA289" i="99"/>
  <c r="Z289" i="99"/>
  <c r="Z288" i="99"/>
  <c r="AA287" i="99"/>
  <c r="Z287" i="99"/>
  <c r="Z286" i="99"/>
  <c r="AA284" i="99"/>
  <c r="Z284" i="99"/>
  <c r="AA283" i="99"/>
  <c r="Z283" i="99"/>
  <c r="AA282" i="99"/>
  <c r="Z282" i="99"/>
  <c r="AA281" i="99"/>
  <c r="Z281" i="99"/>
  <c r="AA280" i="99"/>
  <c r="Z280" i="99"/>
  <c r="AA279" i="99"/>
  <c r="Z279" i="99"/>
  <c r="AA278" i="99"/>
  <c r="Z278" i="99"/>
  <c r="AA277" i="99"/>
  <c r="Z277" i="99"/>
  <c r="AA276" i="99"/>
  <c r="Z276" i="99"/>
  <c r="AA275" i="99"/>
  <c r="Z275" i="99"/>
  <c r="AA274" i="99"/>
  <c r="Z274" i="99"/>
  <c r="AA273" i="99"/>
  <c r="Z273" i="99"/>
  <c r="AA272" i="99"/>
  <c r="Z272" i="99"/>
  <c r="AA271" i="99"/>
  <c r="Z271" i="99"/>
  <c r="AA270" i="99"/>
  <c r="Z270" i="99"/>
  <c r="AA269" i="99"/>
  <c r="Z269" i="99"/>
  <c r="AA268" i="99"/>
  <c r="Z268" i="99"/>
  <c r="AA267" i="99"/>
  <c r="Z267" i="99"/>
  <c r="AA266" i="99"/>
  <c r="Z266" i="99"/>
  <c r="AA265" i="99"/>
  <c r="Z265" i="99"/>
  <c r="AA264" i="99"/>
  <c r="Z264" i="99"/>
  <c r="AA263" i="99"/>
  <c r="Z263" i="99"/>
  <c r="AA262" i="99"/>
  <c r="Z262" i="99"/>
  <c r="AA261" i="99"/>
  <c r="Z261" i="99"/>
  <c r="AA260" i="99"/>
  <c r="Z260" i="99"/>
  <c r="AA259" i="99"/>
  <c r="Z259" i="99"/>
  <c r="AA258" i="99"/>
  <c r="Z258" i="99"/>
  <c r="AA257" i="99"/>
  <c r="Z257" i="99"/>
  <c r="AA256" i="99"/>
  <c r="Z256" i="99"/>
  <c r="AA255" i="99"/>
  <c r="Z255" i="99"/>
  <c r="AA254" i="99"/>
  <c r="Z254" i="99"/>
  <c r="AA253" i="99"/>
  <c r="Z253" i="99"/>
  <c r="AA252" i="99"/>
  <c r="Z252" i="99"/>
  <c r="AA251" i="99"/>
  <c r="Z251" i="99"/>
  <c r="AA250" i="99"/>
  <c r="Z250" i="99"/>
  <c r="AA249" i="99"/>
  <c r="Z249" i="99"/>
  <c r="AA248" i="99"/>
  <c r="Z248" i="99"/>
  <c r="AA247" i="99"/>
  <c r="Z247" i="99"/>
  <c r="AA246" i="99"/>
  <c r="Z246" i="99"/>
  <c r="AA245" i="99"/>
  <c r="Z245" i="99"/>
  <c r="AA244" i="99"/>
  <c r="Z244" i="99"/>
  <c r="AA243" i="99"/>
  <c r="Z243" i="99"/>
  <c r="AA242" i="99"/>
  <c r="Z242" i="99"/>
  <c r="AA241" i="99"/>
  <c r="Z241" i="99"/>
  <c r="AA240" i="99"/>
  <c r="Z240" i="99"/>
  <c r="AA239" i="99"/>
  <c r="Z239" i="99"/>
  <c r="AA238" i="99"/>
  <c r="Z238" i="99"/>
  <c r="AA237" i="99"/>
  <c r="Z237" i="99"/>
  <c r="AA236" i="99"/>
  <c r="Z236" i="99"/>
  <c r="AA235" i="99"/>
  <c r="Z235" i="99"/>
  <c r="AA234" i="99"/>
  <c r="Z234" i="99"/>
  <c r="AA233" i="99"/>
  <c r="Z233" i="99"/>
  <c r="AA232" i="99"/>
  <c r="Z232" i="99"/>
  <c r="AA231" i="99"/>
  <c r="Z231" i="99"/>
  <c r="AA230" i="99"/>
  <c r="Z230" i="99"/>
  <c r="AA229" i="99"/>
  <c r="Z229" i="99"/>
  <c r="AA228" i="99"/>
  <c r="Z228" i="99"/>
  <c r="AA227" i="99"/>
  <c r="Z227" i="99"/>
  <c r="AA226" i="99"/>
  <c r="Z226" i="99"/>
  <c r="AA225" i="99"/>
  <c r="Z225" i="99"/>
  <c r="AA224" i="99"/>
  <c r="Z224" i="99"/>
  <c r="AA223" i="99"/>
  <c r="Z223" i="99"/>
  <c r="AA222" i="99"/>
  <c r="Z222" i="99"/>
  <c r="AA221" i="99"/>
  <c r="Z221" i="99"/>
  <c r="AA220" i="99"/>
  <c r="Z220" i="99"/>
  <c r="AA219" i="99"/>
  <c r="Z219" i="99"/>
  <c r="AA218" i="99"/>
  <c r="Z218" i="99"/>
  <c r="AA217" i="99"/>
  <c r="Z217" i="99"/>
  <c r="AA216" i="99"/>
  <c r="Z216" i="99"/>
  <c r="AA215" i="99"/>
  <c r="Z215" i="99"/>
  <c r="AA214" i="99"/>
  <c r="Z214" i="99"/>
  <c r="AA213" i="99"/>
  <c r="Z213" i="99"/>
  <c r="AA212" i="99"/>
  <c r="Z212" i="99"/>
  <c r="AA211" i="99"/>
  <c r="Z211" i="99"/>
  <c r="AA210" i="99"/>
  <c r="Z210" i="99"/>
  <c r="AA209" i="99"/>
  <c r="Z209" i="99"/>
  <c r="AA208" i="99"/>
  <c r="Z208" i="99"/>
  <c r="AA207" i="99"/>
  <c r="Z207" i="99"/>
  <c r="AA206" i="99"/>
  <c r="Z206" i="99"/>
  <c r="AA205" i="99"/>
  <c r="Z205" i="99"/>
  <c r="AA204" i="99"/>
  <c r="Z204" i="99"/>
  <c r="AA203" i="99"/>
  <c r="Z203" i="99"/>
  <c r="AA202" i="99"/>
  <c r="Z202" i="99"/>
  <c r="AA201" i="99"/>
  <c r="Z201" i="99"/>
  <c r="AA200" i="99"/>
  <c r="Z200" i="99"/>
  <c r="AA199" i="99"/>
  <c r="Z199" i="99"/>
  <c r="AA198" i="99"/>
  <c r="Z198" i="99"/>
  <c r="AA197" i="99"/>
  <c r="Z197" i="99"/>
  <c r="AA196" i="99"/>
  <c r="Z196" i="99"/>
  <c r="AA195" i="99"/>
  <c r="Z195" i="99"/>
  <c r="AA194" i="99"/>
  <c r="Z194" i="99"/>
  <c r="AA193" i="99"/>
  <c r="Z193" i="99"/>
  <c r="AA192" i="99"/>
  <c r="Z192" i="99"/>
  <c r="AA191" i="99"/>
  <c r="Z191" i="99"/>
  <c r="AA190" i="99"/>
  <c r="Z190" i="99"/>
  <c r="AA189" i="99"/>
  <c r="Z189" i="99"/>
  <c r="AA188" i="99"/>
  <c r="Z188" i="99"/>
  <c r="AA187" i="99"/>
  <c r="Z187" i="99"/>
  <c r="AA186" i="99"/>
  <c r="Z186" i="99"/>
  <c r="AA185" i="99"/>
  <c r="Z185" i="99"/>
  <c r="AA184" i="99"/>
  <c r="Z184" i="99"/>
  <c r="AA183" i="99"/>
  <c r="Z183" i="99"/>
  <c r="AA182" i="99"/>
  <c r="Z182" i="99"/>
  <c r="AA181" i="99"/>
  <c r="Z181" i="99"/>
  <c r="AA180" i="99"/>
  <c r="Z180" i="99"/>
  <c r="AA179" i="99"/>
  <c r="Z179" i="99"/>
  <c r="AA178" i="99"/>
  <c r="Z178" i="99"/>
  <c r="AA177" i="99"/>
  <c r="Z177" i="99"/>
  <c r="AA176" i="99"/>
  <c r="Z176" i="99"/>
  <c r="AA175" i="99"/>
  <c r="Z175" i="99"/>
  <c r="AA174" i="99"/>
  <c r="Z174" i="99"/>
  <c r="AA173" i="99"/>
  <c r="Z173" i="99"/>
  <c r="AA172" i="99"/>
  <c r="Z172" i="99"/>
  <c r="AA171" i="99"/>
  <c r="Z171" i="99"/>
  <c r="AA170" i="99"/>
  <c r="Z170" i="99"/>
  <c r="AA169" i="99"/>
  <c r="Z169" i="99"/>
  <c r="AA168" i="99"/>
  <c r="Z168" i="99"/>
  <c r="AA167" i="99"/>
  <c r="Z167" i="99"/>
  <c r="AA166" i="99"/>
  <c r="Z166" i="99"/>
  <c r="AA165" i="99"/>
  <c r="Z165" i="99"/>
  <c r="AA164" i="99"/>
  <c r="Z164" i="99"/>
  <c r="AA163" i="99"/>
  <c r="Z163" i="99"/>
  <c r="AA162" i="99"/>
  <c r="Z162" i="99"/>
  <c r="AA161" i="99"/>
  <c r="Z161" i="99"/>
  <c r="AA160" i="99"/>
  <c r="Z160" i="99"/>
  <c r="AA159" i="99"/>
  <c r="Z159" i="99"/>
  <c r="AA158" i="99"/>
  <c r="Z158" i="99"/>
  <c r="AA157" i="99"/>
  <c r="Z157" i="99"/>
  <c r="AA156" i="99"/>
  <c r="Z156" i="99"/>
  <c r="AA155" i="99"/>
  <c r="Z155" i="99"/>
  <c r="AA154" i="99"/>
  <c r="Z154" i="99"/>
  <c r="AA153" i="99"/>
  <c r="Z153" i="99"/>
  <c r="AA152" i="99"/>
  <c r="Z152" i="99"/>
  <c r="AA151" i="99"/>
  <c r="Z151" i="99"/>
  <c r="AA150" i="99"/>
  <c r="Z150" i="99"/>
  <c r="AA149" i="99"/>
  <c r="Z149" i="99"/>
  <c r="AA148" i="99"/>
  <c r="Z148" i="99"/>
  <c r="AA147" i="99"/>
  <c r="Z147" i="99"/>
  <c r="AA146" i="99"/>
  <c r="Z146" i="99"/>
  <c r="AA145" i="99"/>
  <c r="Z145" i="99"/>
  <c r="AA144" i="99"/>
  <c r="Z144" i="99"/>
  <c r="AA143" i="99"/>
  <c r="Z143" i="99"/>
  <c r="AA142" i="99"/>
  <c r="Z142" i="99"/>
  <c r="AA141" i="99"/>
  <c r="Z141" i="99"/>
  <c r="AA140" i="99"/>
  <c r="Z140" i="99"/>
  <c r="AA139" i="99"/>
  <c r="Z139" i="99"/>
  <c r="AA138" i="99"/>
  <c r="Z138" i="99"/>
  <c r="AA137" i="99"/>
  <c r="Z137" i="99"/>
  <c r="AA136" i="99"/>
  <c r="Z136" i="99"/>
  <c r="AA135" i="99"/>
  <c r="Z135" i="99"/>
  <c r="AA134" i="99"/>
  <c r="Z134" i="99"/>
  <c r="AA133" i="99"/>
  <c r="Z133" i="99"/>
  <c r="AA132" i="99"/>
  <c r="Z132" i="99"/>
  <c r="AA131" i="99"/>
  <c r="Z131" i="99"/>
  <c r="AA130" i="99"/>
  <c r="Z130" i="99"/>
  <c r="AA129" i="99"/>
  <c r="Z129" i="99"/>
  <c r="AA128" i="99"/>
  <c r="Z128" i="99"/>
  <c r="AA127" i="99"/>
  <c r="Z127" i="99"/>
  <c r="AA126" i="99"/>
  <c r="Z126" i="99"/>
  <c r="AA125" i="99"/>
  <c r="Z125" i="99"/>
  <c r="AA124" i="99"/>
  <c r="Z124" i="99"/>
  <c r="AA123" i="99"/>
  <c r="Z123" i="99"/>
  <c r="AA122" i="99"/>
  <c r="Z122" i="99"/>
  <c r="AA121" i="99"/>
  <c r="Z121" i="99"/>
  <c r="AA120" i="99"/>
  <c r="Z120" i="99"/>
  <c r="AA119" i="99"/>
  <c r="Z119" i="99"/>
  <c r="AA118" i="99"/>
  <c r="Z118" i="99"/>
  <c r="AA117" i="99"/>
  <c r="Z117" i="99"/>
  <c r="AA116" i="99"/>
  <c r="Z116" i="99"/>
  <c r="AA115" i="99"/>
  <c r="Z115" i="99"/>
  <c r="AA114" i="99"/>
  <c r="Z114" i="99"/>
  <c r="AA113" i="99"/>
  <c r="Z113" i="99"/>
  <c r="AA112" i="99"/>
  <c r="Z112" i="99"/>
  <c r="AA111" i="99"/>
  <c r="Z111" i="99"/>
  <c r="AA110" i="99"/>
  <c r="Z110" i="99"/>
  <c r="AA109" i="99"/>
  <c r="Z109" i="99"/>
  <c r="AA108" i="99"/>
  <c r="Z108" i="99"/>
  <c r="AA107" i="99"/>
  <c r="Z107" i="99"/>
  <c r="AA106" i="99"/>
  <c r="Z106" i="99"/>
  <c r="AA105" i="99"/>
  <c r="Z105" i="99"/>
  <c r="AA104" i="99"/>
  <c r="Z104" i="99"/>
  <c r="AA103" i="99"/>
  <c r="Z103" i="99"/>
  <c r="AA102" i="99"/>
  <c r="Z102" i="99"/>
  <c r="AA101" i="99"/>
  <c r="Z101" i="99"/>
  <c r="AA100" i="99"/>
  <c r="Z100" i="99"/>
  <c r="AA99" i="99"/>
  <c r="Z99" i="99"/>
  <c r="AA98" i="99"/>
  <c r="Z98" i="99"/>
  <c r="AA97" i="99"/>
  <c r="Z97" i="99"/>
  <c r="AA96" i="99"/>
  <c r="Z96" i="99"/>
  <c r="AA95" i="99"/>
  <c r="Z95" i="99"/>
  <c r="AA94" i="99"/>
  <c r="Z94" i="99"/>
  <c r="AA93" i="99"/>
  <c r="Z93" i="99"/>
  <c r="AA92" i="99"/>
  <c r="Z92" i="99"/>
  <c r="AA91" i="99"/>
  <c r="Z91" i="99"/>
  <c r="Z90" i="99"/>
  <c r="AA89" i="99"/>
  <c r="Z89" i="99"/>
  <c r="AA88" i="99"/>
  <c r="Z88" i="99"/>
  <c r="AA87" i="99"/>
  <c r="Z87" i="99"/>
  <c r="AA86" i="99"/>
  <c r="Z86" i="99"/>
  <c r="AA85" i="99"/>
  <c r="Z85" i="99"/>
  <c r="AA84" i="99"/>
  <c r="Z84" i="99"/>
  <c r="AA83" i="99"/>
  <c r="Z83" i="99"/>
  <c r="AA82" i="99"/>
  <c r="Z82" i="99"/>
  <c r="AA81" i="99"/>
  <c r="Z81" i="99"/>
  <c r="AA80" i="99"/>
  <c r="Z80" i="99"/>
  <c r="AA79" i="99"/>
  <c r="Z79" i="99"/>
  <c r="AA78" i="99"/>
  <c r="Z78" i="99"/>
  <c r="AA77" i="99"/>
  <c r="Z77" i="99"/>
  <c r="AA76" i="99"/>
  <c r="Z76" i="99"/>
  <c r="AA75" i="99"/>
  <c r="Z75" i="99"/>
  <c r="AA74" i="99"/>
  <c r="Z74" i="99"/>
  <c r="AA73" i="99"/>
  <c r="Z73" i="99"/>
  <c r="AA72" i="99"/>
  <c r="Z72" i="99"/>
  <c r="AA71" i="99"/>
  <c r="Z71" i="99"/>
  <c r="AA70" i="99"/>
  <c r="Z70" i="99"/>
  <c r="AA69" i="99"/>
  <c r="Z69" i="99"/>
  <c r="AA68" i="99"/>
  <c r="Z68" i="99"/>
  <c r="AA67" i="99"/>
  <c r="AA66" i="99"/>
  <c r="Z66" i="99"/>
  <c r="AA65" i="99"/>
  <c r="Z65" i="99"/>
  <c r="AA64" i="99"/>
  <c r="Z64" i="99"/>
  <c r="AA63" i="99"/>
  <c r="Z63" i="99"/>
  <c r="AA62" i="99"/>
  <c r="Z62" i="99"/>
  <c r="AA61" i="99"/>
  <c r="Z61" i="99"/>
  <c r="AA60" i="99"/>
  <c r="Z60" i="99"/>
  <c r="AA59" i="99"/>
  <c r="AA58" i="99"/>
  <c r="Z58" i="99"/>
  <c r="AA57" i="99"/>
  <c r="AA56" i="99"/>
  <c r="Z56" i="99"/>
  <c r="AA55" i="99"/>
  <c r="Z55" i="99"/>
  <c r="AA54" i="99"/>
  <c r="Z54" i="99"/>
  <c r="AA53" i="99"/>
  <c r="AA52" i="99"/>
  <c r="Z52" i="99"/>
  <c r="AA51" i="99"/>
  <c r="AA50" i="99"/>
  <c r="Z50" i="99"/>
  <c r="AA49" i="99"/>
  <c r="AA48" i="99"/>
  <c r="Z48" i="99"/>
  <c r="AA47" i="99"/>
  <c r="Z47" i="99"/>
  <c r="AA46" i="99"/>
  <c r="Z46" i="99"/>
  <c r="AA45" i="99"/>
  <c r="Z45" i="99"/>
  <c r="AA44" i="99"/>
  <c r="Z44" i="99"/>
  <c r="AA43" i="99"/>
  <c r="Z43" i="99"/>
  <c r="AA42" i="99"/>
  <c r="Z42" i="99"/>
  <c r="AA40" i="99"/>
  <c r="Z40" i="99"/>
  <c r="AA39" i="99"/>
  <c r="Z39" i="99"/>
  <c r="AA38" i="99"/>
  <c r="Z38" i="99"/>
  <c r="AA37" i="99"/>
  <c r="Z37" i="99"/>
  <c r="AA32" i="99"/>
  <c r="Z32" i="99"/>
  <c r="AA31" i="99"/>
  <c r="Z31" i="99"/>
  <c r="AA30" i="99"/>
  <c r="Z30" i="99"/>
  <c r="AA26" i="99"/>
  <c r="Z26" i="99"/>
  <c r="AA25" i="99"/>
  <c r="Z25" i="99"/>
  <c r="AA23" i="99"/>
  <c r="Z23" i="99"/>
  <c r="AA22" i="99"/>
  <c r="Z22" i="99"/>
  <c r="AA21" i="99"/>
  <c r="Z21" i="99"/>
  <c r="Z20" i="99"/>
  <c r="AA19" i="99"/>
  <c r="Z19" i="99"/>
  <c r="AA18" i="99"/>
  <c r="Z18" i="99"/>
  <c r="AA17" i="99"/>
  <c r="Z17" i="99"/>
  <c r="AA16" i="99"/>
  <c r="Z16" i="99"/>
  <c r="AA15" i="99"/>
  <c r="Z15" i="99"/>
  <c r="AA14" i="99"/>
  <c r="Z14" i="99"/>
  <c r="AA13" i="99"/>
  <c r="Z13" i="99"/>
  <c r="AA12" i="99"/>
  <c r="Z12" i="99"/>
  <c r="AA11" i="99"/>
  <c r="Z11" i="99"/>
  <c r="G338" i="99"/>
  <c r="F338" i="99"/>
  <c r="G337" i="99"/>
  <c r="F337" i="99"/>
  <c r="G336" i="99"/>
  <c r="F336" i="99"/>
  <c r="P335" i="99"/>
  <c r="G335" i="99"/>
  <c r="F335" i="99"/>
  <c r="G334" i="99"/>
  <c r="F334" i="99"/>
  <c r="G333" i="99"/>
  <c r="F333" i="99"/>
  <c r="Q333" i="99"/>
  <c r="G332" i="99"/>
  <c r="F332" i="99"/>
  <c r="G331" i="99"/>
  <c r="F331" i="99"/>
  <c r="G330" i="99"/>
  <c r="F330" i="99"/>
  <c r="Q329" i="99"/>
  <c r="G329" i="99"/>
  <c r="F329" i="99"/>
  <c r="G328" i="99"/>
  <c r="F328" i="99"/>
  <c r="Q327" i="99"/>
  <c r="P327" i="99"/>
  <c r="G327" i="99"/>
  <c r="F327" i="99"/>
  <c r="G326" i="99"/>
  <c r="F326" i="99"/>
  <c r="G325" i="99"/>
  <c r="F325" i="99"/>
  <c r="Q325" i="99"/>
  <c r="G324" i="99"/>
  <c r="F324" i="99"/>
  <c r="G323" i="99"/>
  <c r="F323" i="99"/>
  <c r="G322" i="99"/>
  <c r="F322" i="99"/>
  <c r="Q321" i="99"/>
  <c r="G321" i="99"/>
  <c r="F321" i="99"/>
  <c r="G320" i="99"/>
  <c r="F320" i="99"/>
  <c r="Q319" i="99"/>
  <c r="P319" i="99"/>
  <c r="G319" i="99"/>
  <c r="F319" i="99"/>
  <c r="G318" i="99"/>
  <c r="F318" i="99"/>
  <c r="G317" i="99"/>
  <c r="F317" i="99"/>
  <c r="Q317" i="99"/>
  <c r="G316" i="99"/>
  <c r="F316" i="99"/>
  <c r="G315" i="99"/>
  <c r="F315" i="99"/>
  <c r="G314" i="99"/>
  <c r="F314" i="99"/>
  <c r="Q313" i="99"/>
  <c r="G313" i="99"/>
  <c r="F313" i="99"/>
  <c r="G312" i="99"/>
  <c r="F312" i="99"/>
  <c r="Q311" i="99"/>
  <c r="P311" i="99"/>
  <c r="G311" i="99"/>
  <c r="F311" i="99"/>
  <c r="G310" i="99"/>
  <c r="F310" i="99"/>
  <c r="G309" i="99"/>
  <c r="F309" i="99"/>
  <c r="Q309" i="99"/>
  <c r="G308" i="99"/>
  <c r="F308" i="99"/>
  <c r="G307" i="99"/>
  <c r="F307" i="99"/>
  <c r="G306" i="99"/>
  <c r="F306" i="99"/>
  <c r="Q305" i="99"/>
  <c r="P305" i="99"/>
  <c r="G305" i="99"/>
  <c r="F305" i="99"/>
  <c r="G304" i="99"/>
  <c r="F304" i="99"/>
  <c r="Q304" i="99"/>
  <c r="Q303" i="99"/>
  <c r="P303" i="99"/>
  <c r="G303" i="99"/>
  <c r="F303" i="99"/>
  <c r="G302" i="99"/>
  <c r="F302" i="99"/>
  <c r="G301" i="99"/>
  <c r="F301" i="99"/>
  <c r="Q301" i="99"/>
  <c r="G300" i="99"/>
  <c r="F300" i="99"/>
  <c r="G299" i="99"/>
  <c r="F299" i="99"/>
  <c r="G298" i="99"/>
  <c r="F298" i="99"/>
  <c r="Q297" i="99"/>
  <c r="P297" i="99"/>
  <c r="G297" i="99"/>
  <c r="F297" i="99"/>
  <c r="G296" i="99"/>
  <c r="F296" i="99"/>
  <c r="Q295" i="99"/>
  <c r="P295" i="99"/>
  <c r="G295" i="99"/>
  <c r="F295" i="99"/>
  <c r="G294" i="99"/>
  <c r="F294" i="99"/>
  <c r="G293" i="99"/>
  <c r="F293" i="99"/>
  <c r="Q293" i="99"/>
  <c r="G292" i="99"/>
  <c r="F292" i="99"/>
  <c r="G291" i="99"/>
  <c r="F291" i="99"/>
  <c r="G290" i="99"/>
  <c r="F290" i="99"/>
  <c r="Q289" i="99"/>
  <c r="P289" i="99"/>
  <c r="G289" i="99"/>
  <c r="F289" i="99"/>
  <c r="G288" i="99"/>
  <c r="F288" i="99"/>
  <c r="Q287" i="99"/>
  <c r="P287" i="99"/>
  <c r="G287" i="99"/>
  <c r="F287" i="99"/>
  <c r="G286" i="99"/>
  <c r="F286" i="99"/>
  <c r="G285" i="99"/>
  <c r="D285" i="99" s="1"/>
  <c r="AA285" i="99" s="1"/>
  <c r="F285" i="99"/>
  <c r="C285" i="99" s="1"/>
  <c r="Q284" i="99"/>
  <c r="P284" i="99"/>
  <c r="G284" i="99"/>
  <c r="F284" i="99"/>
  <c r="Q283" i="99"/>
  <c r="P283" i="99"/>
  <c r="G283" i="99"/>
  <c r="F283" i="99"/>
  <c r="Q282" i="99"/>
  <c r="P282" i="99"/>
  <c r="G282" i="99"/>
  <c r="F282" i="99"/>
  <c r="Q281" i="99"/>
  <c r="P281" i="99"/>
  <c r="G281" i="99"/>
  <c r="F281" i="99"/>
  <c r="Q280" i="99"/>
  <c r="P280" i="99"/>
  <c r="G280" i="99"/>
  <c r="F280" i="99"/>
  <c r="Q279" i="99"/>
  <c r="P279" i="99"/>
  <c r="G279" i="99"/>
  <c r="F279" i="99"/>
  <c r="Q278" i="99"/>
  <c r="P278" i="99"/>
  <c r="G278" i="99"/>
  <c r="F278" i="99"/>
  <c r="Q277" i="99"/>
  <c r="P277" i="99"/>
  <c r="G277" i="99"/>
  <c r="F277" i="99"/>
  <c r="Q276" i="99"/>
  <c r="P276" i="99"/>
  <c r="G276" i="99"/>
  <c r="F276" i="99"/>
  <c r="Q275" i="99"/>
  <c r="P275" i="99"/>
  <c r="G275" i="99"/>
  <c r="F275" i="99"/>
  <c r="Q274" i="99"/>
  <c r="P274" i="99"/>
  <c r="G274" i="99"/>
  <c r="F274" i="99"/>
  <c r="Q273" i="99"/>
  <c r="P273" i="99"/>
  <c r="G273" i="99"/>
  <c r="F273" i="99"/>
  <c r="Q272" i="99"/>
  <c r="P272" i="99"/>
  <c r="G272" i="99"/>
  <c r="F272" i="99"/>
  <c r="Q271" i="99"/>
  <c r="P271" i="99"/>
  <c r="G271" i="99"/>
  <c r="F271" i="99"/>
  <c r="Q270" i="99"/>
  <c r="P270" i="99"/>
  <c r="G270" i="99"/>
  <c r="F270" i="99"/>
  <c r="Q269" i="99"/>
  <c r="P269" i="99"/>
  <c r="G269" i="99"/>
  <c r="F269" i="99"/>
  <c r="Q268" i="99"/>
  <c r="P268" i="99"/>
  <c r="G268" i="99"/>
  <c r="F268" i="99"/>
  <c r="Q267" i="99"/>
  <c r="P267" i="99"/>
  <c r="G267" i="99"/>
  <c r="F267" i="99"/>
  <c r="Q266" i="99"/>
  <c r="P266" i="99"/>
  <c r="G266" i="99"/>
  <c r="F266" i="99"/>
  <c r="Q265" i="99"/>
  <c r="P265" i="99"/>
  <c r="G265" i="99"/>
  <c r="F265" i="99"/>
  <c r="Q264" i="99"/>
  <c r="P264" i="99"/>
  <c r="G264" i="99"/>
  <c r="F264" i="99"/>
  <c r="Q263" i="99"/>
  <c r="P263" i="99"/>
  <c r="G263" i="99"/>
  <c r="F263" i="99"/>
  <c r="Q262" i="99"/>
  <c r="P262" i="99"/>
  <c r="G262" i="99"/>
  <c r="F262" i="99"/>
  <c r="Q261" i="99"/>
  <c r="P261" i="99"/>
  <c r="G261" i="99"/>
  <c r="F261" i="99"/>
  <c r="Q260" i="99"/>
  <c r="P260" i="99"/>
  <c r="G260" i="99"/>
  <c r="F260" i="99"/>
  <c r="Q259" i="99"/>
  <c r="P259" i="99"/>
  <c r="G259" i="99"/>
  <c r="F259" i="99"/>
  <c r="Q258" i="99"/>
  <c r="P258" i="99"/>
  <c r="G258" i="99"/>
  <c r="F258" i="99"/>
  <c r="Q257" i="99"/>
  <c r="P257" i="99"/>
  <c r="G257" i="99"/>
  <c r="F257" i="99"/>
  <c r="Q256" i="99"/>
  <c r="P256" i="99"/>
  <c r="G256" i="99"/>
  <c r="F256" i="99"/>
  <c r="Q255" i="99"/>
  <c r="P255" i="99"/>
  <c r="G255" i="99"/>
  <c r="F255" i="99"/>
  <c r="Q254" i="99"/>
  <c r="P254" i="99"/>
  <c r="G254" i="99"/>
  <c r="F254" i="99"/>
  <c r="Q253" i="99"/>
  <c r="P253" i="99"/>
  <c r="G253" i="99"/>
  <c r="F253" i="99"/>
  <c r="Q252" i="99"/>
  <c r="P252" i="99"/>
  <c r="G252" i="99"/>
  <c r="F252" i="99"/>
  <c r="Q251" i="99"/>
  <c r="P251" i="99"/>
  <c r="G251" i="99"/>
  <c r="F251" i="99"/>
  <c r="Q250" i="99"/>
  <c r="P250" i="99"/>
  <c r="G250" i="99"/>
  <c r="F250" i="99"/>
  <c r="Q249" i="99"/>
  <c r="P249" i="99"/>
  <c r="G249" i="99"/>
  <c r="F249" i="99"/>
  <c r="Q248" i="99"/>
  <c r="P248" i="99"/>
  <c r="G248" i="99"/>
  <c r="F248" i="99"/>
  <c r="Q247" i="99"/>
  <c r="P247" i="99"/>
  <c r="G247" i="99"/>
  <c r="F247" i="99"/>
  <c r="Q246" i="99"/>
  <c r="P246" i="99"/>
  <c r="G246" i="99"/>
  <c r="F246" i="99"/>
  <c r="Q245" i="99"/>
  <c r="P245" i="99"/>
  <c r="G245" i="99"/>
  <c r="F245" i="99"/>
  <c r="Q244" i="99"/>
  <c r="P244" i="99"/>
  <c r="G244" i="99"/>
  <c r="F244" i="99"/>
  <c r="Q243" i="99"/>
  <c r="P243" i="99"/>
  <c r="G243" i="99"/>
  <c r="F243" i="99"/>
  <c r="Q242" i="99"/>
  <c r="P242" i="99"/>
  <c r="G242" i="99"/>
  <c r="F242" i="99"/>
  <c r="Q241" i="99"/>
  <c r="P241" i="99"/>
  <c r="G241" i="99"/>
  <c r="F241" i="99"/>
  <c r="Q240" i="99"/>
  <c r="P240" i="99"/>
  <c r="G240" i="99"/>
  <c r="F240" i="99"/>
  <c r="Q239" i="99"/>
  <c r="P239" i="99"/>
  <c r="G239" i="99"/>
  <c r="F239" i="99"/>
  <c r="Q238" i="99"/>
  <c r="P238" i="99"/>
  <c r="G238" i="99"/>
  <c r="F238" i="99"/>
  <c r="Q237" i="99"/>
  <c r="P237" i="99"/>
  <c r="G237" i="99"/>
  <c r="F237" i="99"/>
  <c r="Q236" i="99"/>
  <c r="P236" i="99"/>
  <c r="G236" i="99"/>
  <c r="F236" i="99"/>
  <c r="Q235" i="99"/>
  <c r="P235" i="99"/>
  <c r="G235" i="99"/>
  <c r="F235" i="99"/>
  <c r="Q234" i="99"/>
  <c r="P234" i="99"/>
  <c r="G234" i="99"/>
  <c r="F234" i="99"/>
  <c r="Q233" i="99"/>
  <c r="P233" i="99"/>
  <c r="G233" i="99"/>
  <c r="F233" i="99"/>
  <c r="Q232" i="99"/>
  <c r="P232" i="99"/>
  <c r="G232" i="99"/>
  <c r="F232" i="99"/>
  <c r="Q231" i="99"/>
  <c r="P231" i="99"/>
  <c r="G231" i="99"/>
  <c r="F231" i="99"/>
  <c r="Q230" i="99"/>
  <c r="P230" i="99"/>
  <c r="G230" i="99"/>
  <c r="F230" i="99"/>
  <c r="Q229" i="99"/>
  <c r="P229" i="99"/>
  <c r="G229" i="99"/>
  <c r="F229" i="99"/>
  <c r="Q228" i="99"/>
  <c r="P228" i="99"/>
  <c r="G228" i="99"/>
  <c r="F228" i="99"/>
  <c r="Q227" i="99"/>
  <c r="P227" i="99"/>
  <c r="G227" i="99"/>
  <c r="F227" i="99"/>
  <c r="Q226" i="99"/>
  <c r="P226" i="99"/>
  <c r="G226" i="99"/>
  <c r="F226" i="99"/>
  <c r="Q225" i="99"/>
  <c r="P225" i="99"/>
  <c r="G225" i="99"/>
  <c r="F225" i="99"/>
  <c r="Q224" i="99"/>
  <c r="P224" i="99"/>
  <c r="G224" i="99"/>
  <c r="F224" i="99"/>
  <c r="Q223" i="99"/>
  <c r="P223" i="99"/>
  <c r="G223" i="99"/>
  <c r="F223" i="99"/>
  <c r="Q222" i="99"/>
  <c r="P222" i="99"/>
  <c r="G222" i="99"/>
  <c r="F222" i="99"/>
  <c r="Q221" i="99"/>
  <c r="P221" i="99"/>
  <c r="G221" i="99"/>
  <c r="F221" i="99"/>
  <c r="Q220" i="99"/>
  <c r="P220" i="99"/>
  <c r="G220" i="99"/>
  <c r="F220" i="99"/>
  <c r="Q219" i="99"/>
  <c r="P219" i="99"/>
  <c r="G219" i="99"/>
  <c r="F219" i="99"/>
  <c r="Q218" i="99"/>
  <c r="P218" i="99"/>
  <c r="G218" i="99"/>
  <c r="F218" i="99"/>
  <c r="Q217" i="99"/>
  <c r="P217" i="99"/>
  <c r="G217" i="99"/>
  <c r="F217" i="99"/>
  <c r="Q216" i="99"/>
  <c r="P216" i="99"/>
  <c r="G216" i="99"/>
  <c r="F216" i="99"/>
  <c r="Q215" i="99"/>
  <c r="P215" i="99"/>
  <c r="G215" i="99"/>
  <c r="F215" i="99"/>
  <c r="Q214" i="99"/>
  <c r="P214" i="99"/>
  <c r="G214" i="99"/>
  <c r="F214" i="99"/>
  <c r="Q213" i="99"/>
  <c r="P213" i="99"/>
  <c r="G213" i="99"/>
  <c r="F213" i="99"/>
  <c r="Q212" i="99"/>
  <c r="P212" i="99"/>
  <c r="G212" i="99"/>
  <c r="F212" i="99"/>
  <c r="Q211" i="99"/>
  <c r="P211" i="99"/>
  <c r="G211" i="99"/>
  <c r="F211" i="99"/>
  <c r="Q210" i="99"/>
  <c r="P210" i="99"/>
  <c r="G210" i="99"/>
  <c r="F210" i="99"/>
  <c r="Q209" i="99"/>
  <c r="P209" i="99"/>
  <c r="G209" i="99"/>
  <c r="F209" i="99"/>
  <c r="Q208" i="99"/>
  <c r="P208" i="99"/>
  <c r="G208" i="99"/>
  <c r="F208" i="99"/>
  <c r="Q207" i="99"/>
  <c r="P207" i="99"/>
  <c r="G207" i="99"/>
  <c r="F207" i="99"/>
  <c r="Q206" i="99"/>
  <c r="P206" i="99"/>
  <c r="G206" i="99"/>
  <c r="F206" i="99"/>
  <c r="Q205" i="99"/>
  <c r="P205" i="99"/>
  <c r="G205" i="99"/>
  <c r="F205" i="99"/>
  <c r="Q204" i="99"/>
  <c r="P204" i="99"/>
  <c r="G204" i="99"/>
  <c r="F204" i="99"/>
  <c r="Q203" i="99"/>
  <c r="P203" i="99"/>
  <c r="G203" i="99"/>
  <c r="F203" i="99"/>
  <c r="Q202" i="99"/>
  <c r="P202" i="99"/>
  <c r="G202" i="99"/>
  <c r="F202" i="99"/>
  <c r="Q201" i="99"/>
  <c r="P201" i="99"/>
  <c r="G201" i="99"/>
  <c r="F201" i="99"/>
  <c r="Q200" i="99"/>
  <c r="P200" i="99"/>
  <c r="G200" i="99"/>
  <c r="F200" i="99"/>
  <c r="Q199" i="99"/>
  <c r="P199" i="99"/>
  <c r="G199" i="99"/>
  <c r="F199" i="99"/>
  <c r="Q198" i="99"/>
  <c r="P198" i="99"/>
  <c r="G198" i="99"/>
  <c r="F198" i="99"/>
  <c r="Q197" i="99"/>
  <c r="P197" i="99"/>
  <c r="G197" i="99"/>
  <c r="F197" i="99"/>
  <c r="Q196" i="99"/>
  <c r="P196" i="99"/>
  <c r="G196" i="99"/>
  <c r="F196" i="99"/>
  <c r="Q195" i="99"/>
  <c r="P195" i="99"/>
  <c r="G195" i="99"/>
  <c r="F195" i="99"/>
  <c r="Q194" i="99"/>
  <c r="P194" i="99"/>
  <c r="G194" i="99"/>
  <c r="F194" i="99"/>
  <c r="Q193" i="99"/>
  <c r="P193" i="99"/>
  <c r="G193" i="99"/>
  <c r="F193" i="99"/>
  <c r="Q192" i="99"/>
  <c r="P192" i="99"/>
  <c r="G192" i="99"/>
  <c r="F192" i="99"/>
  <c r="Q191" i="99"/>
  <c r="P191" i="99"/>
  <c r="G191" i="99"/>
  <c r="F191" i="99"/>
  <c r="Q190" i="99"/>
  <c r="P190" i="99"/>
  <c r="G190" i="99"/>
  <c r="F190" i="99"/>
  <c r="Q189" i="99"/>
  <c r="P189" i="99"/>
  <c r="G189" i="99"/>
  <c r="F189" i="99"/>
  <c r="Q188" i="99"/>
  <c r="P188" i="99"/>
  <c r="G188" i="99"/>
  <c r="F188" i="99"/>
  <c r="Q187" i="99"/>
  <c r="P187" i="99"/>
  <c r="G187" i="99"/>
  <c r="F187" i="99"/>
  <c r="Q186" i="99"/>
  <c r="P186" i="99"/>
  <c r="G186" i="99"/>
  <c r="F186" i="99"/>
  <c r="Q185" i="99"/>
  <c r="P185" i="99"/>
  <c r="G185" i="99"/>
  <c r="F185" i="99"/>
  <c r="Q184" i="99"/>
  <c r="P184" i="99"/>
  <c r="G184" i="99"/>
  <c r="F184" i="99"/>
  <c r="Q183" i="99"/>
  <c r="P183" i="99"/>
  <c r="G183" i="99"/>
  <c r="F183" i="99"/>
  <c r="Q182" i="99"/>
  <c r="P182" i="99"/>
  <c r="G182" i="99"/>
  <c r="F182" i="99"/>
  <c r="Q181" i="99"/>
  <c r="P181" i="99"/>
  <c r="G181" i="99"/>
  <c r="F181" i="99"/>
  <c r="Q180" i="99"/>
  <c r="P180" i="99"/>
  <c r="G180" i="99"/>
  <c r="F180" i="99"/>
  <c r="Q179" i="99"/>
  <c r="P179" i="99"/>
  <c r="G179" i="99"/>
  <c r="F179" i="99"/>
  <c r="Q178" i="99"/>
  <c r="P178" i="99"/>
  <c r="G178" i="99"/>
  <c r="F178" i="99"/>
  <c r="Q177" i="99"/>
  <c r="P177" i="99"/>
  <c r="G177" i="99"/>
  <c r="F177" i="99"/>
  <c r="Q176" i="99"/>
  <c r="P176" i="99"/>
  <c r="G176" i="99"/>
  <c r="F176" i="99"/>
  <c r="Q175" i="99"/>
  <c r="P175" i="99"/>
  <c r="G175" i="99"/>
  <c r="F175" i="99"/>
  <c r="Q174" i="99"/>
  <c r="P174" i="99"/>
  <c r="G174" i="99"/>
  <c r="F174" i="99"/>
  <c r="Q173" i="99"/>
  <c r="P173" i="99"/>
  <c r="G173" i="99"/>
  <c r="F173" i="99"/>
  <c r="Q172" i="99"/>
  <c r="P172" i="99"/>
  <c r="G172" i="99"/>
  <c r="F172" i="99"/>
  <c r="Q171" i="99"/>
  <c r="P171" i="99"/>
  <c r="G171" i="99"/>
  <c r="F171" i="99"/>
  <c r="Q170" i="99"/>
  <c r="P170" i="99"/>
  <c r="G170" i="99"/>
  <c r="F170" i="99"/>
  <c r="Q169" i="99"/>
  <c r="P169" i="99"/>
  <c r="G169" i="99"/>
  <c r="F169" i="99"/>
  <c r="Q168" i="99"/>
  <c r="P168" i="99"/>
  <c r="G168" i="99"/>
  <c r="F168" i="99"/>
  <c r="Q167" i="99"/>
  <c r="P167" i="99"/>
  <c r="G167" i="99"/>
  <c r="F167" i="99"/>
  <c r="Q166" i="99"/>
  <c r="P166" i="99"/>
  <c r="G166" i="99"/>
  <c r="F166" i="99"/>
  <c r="Q165" i="99"/>
  <c r="P165" i="99"/>
  <c r="G165" i="99"/>
  <c r="F165" i="99"/>
  <c r="Q164" i="99"/>
  <c r="P164" i="99"/>
  <c r="G164" i="99"/>
  <c r="F164" i="99"/>
  <c r="Q163" i="99"/>
  <c r="P163" i="99"/>
  <c r="G163" i="99"/>
  <c r="F163" i="99"/>
  <c r="Q162" i="99"/>
  <c r="P162" i="99"/>
  <c r="G162" i="99"/>
  <c r="F162" i="99"/>
  <c r="Q161" i="99"/>
  <c r="P161" i="99"/>
  <c r="G161" i="99"/>
  <c r="F161" i="99"/>
  <c r="Q160" i="99"/>
  <c r="P160" i="99"/>
  <c r="G160" i="99"/>
  <c r="F160" i="99"/>
  <c r="Q159" i="99"/>
  <c r="P159" i="99"/>
  <c r="G159" i="99"/>
  <c r="F159" i="99"/>
  <c r="Q158" i="99"/>
  <c r="P158" i="99"/>
  <c r="G158" i="99"/>
  <c r="F158" i="99"/>
  <c r="Q157" i="99"/>
  <c r="P157" i="99"/>
  <c r="G157" i="99"/>
  <c r="F157" i="99"/>
  <c r="Q156" i="99"/>
  <c r="P156" i="99"/>
  <c r="G156" i="99"/>
  <c r="F156" i="99"/>
  <c r="Q155" i="99"/>
  <c r="P155" i="99"/>
  <c r="G155" i="99"/>
  <c r="F155" i="99"/>
  <c r="Q154" i="99"/>
  <c r="P154" i="99"/>
  <c r="G154" i="99"/>
  <c r="F154" i="99"/>
  <c r="Q153" i="99"/>
  <c r="P153" i="99"/>
  <c r="G153" i="99"/>
  <c r="F153" i="99"/>
  <c r="Q152" i="99"/>
  <c r="P152" i="99"/>
  <c r="G152" i="99"/>
  <c r="F152" i="99"/>
  <c r="Q151" i="99"/>
  <c r="P151" i="99"/>
  <c r="G151" i="99"/>
  <c r="F151" i="99"/>
  <c r="Q150" i="99"/>
  <c r="P150" i="99"/>
  <c r="G150" i="99"/>
  <c r="F150" i="99"/>
  <c r="Q149" i="99"/>
  <c r="P149" i="99"/>
  <c r="G149" i="99"/>
  <c r="F149" i="99"/>
  <c r="Q148" i="99"/>
  <c r="P148" i="99"/>
  <c r="G148" i="99"/>
  <c r="F148" i="99"/>
  <c r="Q147" i="99"/>
  <c r="P147" i="99"/>
  <c r="G147" i="99"/>
  <c r="F147" i="99"/>
  <c r="Q146" i="99"/>
  <c r="P146" i="99"/>
  <c r="G146" i="99"/>
  <c r="F146" i="99"/>
  <c r="Q145" i="99"/>
  <c r="P145" i="99"/>
  <c r="G145" i="99"/>
  <c r="F145" i="99"/>
  <c r="Q144" i="99"/>
  <c r="P144" i="99"/>
  <c r="G144" i="99"/>
  <c r="F144" i="99"/>
  <c r="Q143" i="99"/>
  <c r="P143" i="99"/>
  <c r="G143" i="99"/>
  <c r="F143" i="99"/>
  <c r="Q142" i="99"/>
  <c r="P142" i="99"/>
  <c r="G142" i="99"/>
  <c r="F142" i="99"/>
  <c r="Q141" i="99"/>
  <c r="P141" i="99"/>
  <c r="G141" i="99"/>
  <c r="F141" i="99"/>
  <c r="Q140" i="99"/>
  <c r="P140" i="99"/>
  <c r="G140" i="99"/>
  <c r="F140" i="99"/>
  <c r="Q139" i="99"/>
  <c r="P139" i="99"/>
  <c r="G139" i="99"/>
  <c r="F139" i="99"/>
  <c r="Q138" i="99"/>
  <c r="P138" i="99"/>
  <c r="G138" i="99"/>
  <c r="F138" i="99"/>
  <c r="Q137" i="99"/>
  <c r="P137" i="99"/>
  <c r="G137" i="99"/>
  <c r="F137" i="99"/>
  <c r="Q136" i="99"/>
  <c r="P136" i="99"/>
  <c r="G136" i="99"/>
  <c r="F136" i="99"/>
  <c r="Q135" i="99"/>
  <c r="P135" i="99"/>
  <c r="G135" i="99"/>
  <c r="F135" i="99"/>
  <c r="Q134" i="99"/>
  <c r="P134" i="99"/>
  <c r="G134" i="99"/>
  <c r="F134" i="99"/>
  <c r="Q133" i="99"/>
  <c r="P133" i="99"/>
  <c r="G133" i="99"/>
  <c r="F133" i="99"/>
  <c r="Q132" i="99"/>
  <c r="P132" i="99"/>
  <c r="G132" i="99"/>
  <c r="F132" i="99"/>
  <c r="Q131" i="99"/>
  <c r="P131" i="99"/>
  <c r="G131" i="99"/>
  <c r="F131" i="99"/>
  <c r="Q130" i="99"/>
  <c r="P130" i="99"/>
  <c r="G130" i="99"/>
  <c r="F130" i="99"/>
  <c r="Q129" i="99"/>
  <c r="P129" i="99"/>
  <c r="G129" i="99"/>
  <c r="F129" i="99"/>
  <c r="Q128" i="99"/>
  <c r="P128" i="99"/>
  <c r="G128" i="99"/>
  <c r="F128" i="99"/>
  <c r="Q127" i="99"/>
  <c r="P127" i="99"/>
  <c r="G127" i="99"/>
  <c r="F127" i="99"/>
  <c r="Q126" i="99"/>
  <c r="P126" i="99"/>
  <c r="G126" i="99"/>
  <c r="F126" i="99"/>
  <c r="Q125" i="99"/>
  <c r="P125" i="99"/>
  <c r="G125" i="99"/>
  <c r="F125" i="99"/>
  <c r="Q124" i="99"/>
  <c r="P124" i="99"/>
  <c r="G124" i="99"/>
  <c r="F124" i="99"/>
  <c r="Q123" i="99"/>
  <c r="P123" i="99"/>
  <c r="G123" i="99"/>
  <c r="F123" i="99"/>
  <c r="Q122" i="99"/>
  <c r="P122" i="99"/>
  <c r="G122" i="99"/>
  <c r="F122" i="99"/>
  <c r="Q121" i="99"/>
  <c r="P121" i="99"/>
  <c r="G121" i="99"/>
  <c r="F121" i="99"/>
  <c r="Q120" i="99"/>
  <c r="P120" i="99"/>
  <c r="G120" i="99"/>
  <c r="F120" i="99"/>
  <c r="Q119" i="99"/>
  <c r="P119" i="99"/>
  <c r="G119" i="99"/>
  <c r="F119" i="99"/>
  <c r="Q118" i="99"/>
  <c r="P118" i="99"/>
  <c r="G118" i="99"/>
  <c r="F118" i="99"/>
  <c r="Q117" i="99"/>
  <c r="P117" i="99"/>
  <c r="G117" i="99"/>
  <c r="F117" i="99"/>
  <c r="Q116" i="99"/>
  <c r="P116" i="99"/>
  <c r="G116" i="99"/>
  <c r="F116" i="99"/>
  <c r="Q115" i="99"/>
  <c r="P115" i="99"/>
  <c r="G115" i="99"/>
  <c r="F115" i="99"/>
  <c r="Q114" i="99"/>
  <c r="P114" i="99"/>
  <c r="G114" i="99"/>
  <c r="F114" i="99"/>
  <c r="Q113" i="99"/>
  <c r="P113" i="99"/>
  <c r="G113" i="99"/>
  <c r="F113" i="99"/>
  <c r="Q112" i="99"/>
  <c r="P112" i="99"/>
  <c r="G112" i="99"/>
  <c r="F112" i="99"/>
  <c r="Q111" i="99"/>
  <c r="P111" i="99"/>
  <c r="G111" i="99"/>
  <c r="F111" i="99"/>
  <c r="Q110" i="99"/>
  <c r="P110" i="99"/>
  <c r="G110" i="99"/>
  <c r="F110" i="99"/>
  <c r="Q109" i="99"/>
  <c r="P109" i="99"/>
  <c r="G109" i="99"/>
  <c r="F109" i="99"/>
  <c r="Q108" i="99"/>
  <c r="P108" i="99"/>
  <c r="G108" i="99"/>
  <c r="F108" i="99"/>
  <c r="Q107" i="99"/>
  <c r="P107" i="99"/>
  <c r="G107" i="99"/>
  <c r="F107" i="99"/>
  <c r="Q106" i="99"/>
  <c r="P106" i="99"/>
  <c r="G106" i="99"/>
  <c r="F106" i="99"/>
  <c r="Q105" i="99"/>
  <c r="P105" i="99"/>
  <c r="G105" i="99"/>
  <c r="F105" i="99"/>
  <c r="Q104" i="99"/>
  <c r="P104" i="99"/>
  <c r="G104" i="99"/>
  <c r="F104" i="99"/>
  <c r="Q103" i="99"/>
  <c r="P103" i="99"/>
  <c r="G103" i="99"/>
  <c r="F103" i="99"/>
  <c r="Q102" i="99"/>
  <c r="P102" i="99"/>
  <c r="G102" i="99"/>
  <c r="F102" i="99"/>
  <c r="Q101" i="99"/>
  <c r="P101" i="99"/>
  <c r="G101" i="99"/>
  <c r="F101" i="99"/>
  <c r="Q100" i="99"/>
  <c r="P100" i="99"/>
  <c r="G100" i="99"/>
  <c r="F100" i="99"/>
  <c r="Q99" i="99"/>
  <c r="P99" i="99"/>
  <c r="G99" i="99"/>
  <c r="F99" i="99"/>
  <c r="Q98" i="99"/>
  <c r="P98" i="99"/>
  <c r="G98" i="99"/>
  <c r="F98" i="99"/>
  <c r="Q97" i="99"/>
  <c r="P97" i="99"/>
  <c r="G97" i="99"/>
  <c r="F97" i="99"/>
  <c r="Q96" i="99"/>
  <c r="P96" i="99"/>
  <c r="G96" i="99"/>
  <c r="F96" i="99"/>
  <c r="Q95" i="99"/>
  <c r="P95" i="99"/>
  <c r="G95" i="99"/>
  <c r="F95" i="99"/>
  <c r="Q94" i="99"/>
  <c r="P94" i="99"/>
  <c r="G94" i="99"/>
  <c r="F94" i="99"/>
  <c r="Q93" i="99"/>
  <c r="P93" i="99"/>
  <c r="G93" i="99"/>
  <c r="F93" i="99"/>
  <c r="Q92" i="99"/>
  <c r="P92" i="99"/>
  <c r="G92" i="99"/>
  <c r="F92" i="99"/>
  <c r="Q91" i="99"/>
  <c r="P91" i="99"/>
  <c r="G91" i="99"/>
  <c r="F91" i="99"/>
  <c r="G90" i="99"/>
  <c r="F90" i="99"/>
  <c r="Q89" i="99"/>
  <c r="P89" i="99"/>
  <c r="G89" i="99"/>
  <c r="F89" i="99"/>
  <c r="Q88" i="99"/>
  <c r="G88" i="99"/>
  <c r="F88" i="99"/>
  <c r="Q87" i="99"/>
  <c r="P87" i="99"/>
  <c r="G87" i="99"/>
  <c r="F87" i="99"/>
  <c r="Q86" i="99"/>
  <c r="P86" i="99"/>
  <c r="G86" i="99"/>
  <c r="F86" i="99"/>
  <c r="Q85" i="99"/>
  <c r="P85" i="99"/>
  <c r="G85" i="99"/>
  <c r="F85" i="99"/>
  <c r="Q84" i="99"/>
  <c r="P84" i="99"/>
  <c r="G84" i="99"/>
  <c r="F84" i="99"/>
  <c r="Q83" i="99"/>
  <c r="P83" i="99"/>
  <c r="G83" i="99"/>
  <c r="F83" i="99"/>
  <c r="Q82" i="99"/>
  <c r="P82" i="99"/>
  <c r="G82" i="99"/>
  <c r="F82" i="99"/>
  <c r="Q81" i="99"/>
  <c r="P81" i="99"/>
  <c r="G81" i="99"/>
  <c r="F81" i="99"/>
  <c r="Q80" i="99"/>
  <c r="P80" i="99"/>
  <c r="G80" i="99"/>
  <c r="F80" i="99"/>
  <c r="Q79" i="99"/>
  <c r="P79" i="99"/>
  <c r="G79" i="99"/>
  <c r="F79" i="99"/>
  <c r="Q78" i="99"/>
  <c r="P78" i="99"/>
  <c r="G78" i="99"/>
  <c r="F78" i="99"/>
  <c r="Q77" i="99"/>
  <c r="P77" i="99"/>
  <c r="G77" i="99"/>
  <c r="F77" i="99"/>
  <c r="Q76" i="99"/>
  <c r="P76" i="99"/>
  <c r="G76" i="99"/>
  <c r="F76" i="99"/>
  <c r="Q75" i="99"/>
  <c r="P75" i="99"/>
  <c r="G75" i="99"/>
  <c r="F75" i="99"/>
  <c r="Q74" i="99"/>
  <c r="P74" i="99"/>
  <c r="G74" i="99"/>
  <c r="F74" i="99"/>
  <c r="Q73" i="99"/>
  <c r="P73" i="99"/>
  <c r="Q72" i="99"/>
  <c r="P72" i="99"/>
  <c r="Q71" i="99"/>
  <c r="P71" i="99"/>
  <c r="Q70" i="99"/>
  <c r="P70" i="99"/>
  <c r="Q69" i="99"/>
  <c r="P69" i="99"/>
  <c r="Q68" i="99"/>
  <c r="P68" i="99"/>
  <c r="Q66" i="99"/>
  <c r="P66" i="99"/>
  <c r="Q65" i="99"/>
  <c r="P65" i="99"/>
  <c r="Q64" i="99"/>
  <c r="P64" i="99"/>
  <c r="Q63" i="99"/>
  <c r="P63" i="99"/>
  <c r="Q62" i="99"/>
  <c r="P62" i="99"/>
  <c r="Q61" i="99"/>
  <c r="P61" i="99"/>
  <c r="Q60" i="99"/>
  <c r="G60" i="99"/>
  <c r="F60" i="99"/>
  <c r="P60" i="99"/>
  <c r="P59" i="99"/>
  <c r="G59" i="99"/>
  <c r="F59" i="99"/>
  <c r="G58" i="99"/>
  <c r="F58" i="99"/>
  <c r="Q58" i="99"/>
  <c r="G57" i="99"/>
  <c r="F57" i="99"/>
  <c r="G56" i="99"/>
  <c r="F56" i="99"/>
  <c r="P56" i="99"/>
  <c r="G55" i="99"/>
  <c r="F55" i="99"/>
  <c r="Q54" i="99"/>
  <c r="P54" i="99"/>
  <c r="G54" i="99"/>
  <c r="F54" i="99"/>
  <c r="G53" i="99"/>
  <c r="F53" i="99"/>
  <c r="Q52" i="99"/>
  <c r="G52" i="99"/>
  <c r="F52" i="99"/>
  <c r="P52" i="99"/>
  <c r="G51" i="99"/>
  <c r="F51" i="99"/>
  <c r="G50" i="99"/>
  <c r="F50" i="99"/>
  <c r="Q50" i="99"/>
  <c r="G49" i="99"/>
  <c r="F49" i="99"/>
  <c r="G48" i="99"/>
  <c r="F48" i="99"/>
  <c r="P48" i="99"/>
  <c r="Q47" i="99"/>
  <c r="P47" i="99"/>
  <c r="G47" i="99"/>
  <c r="F47" i="99"/>
  <c r="Q46" i="99"/>
  <c r="P46" i="99"/>
  <c r="G46" i="99"/>
  <c r="F46" i="99"/>
  <c r="Q45" i="99"/>
  <c r="P45" i="99"/>
  <c r="G45" i="99"/>
  <c r="F45" i="99"/>
  <c r="Q44" i="99"/>
  <c r="P44" i="99"/>
  <c r="G44" i="99"/>
  <c r="F44" i="99"/>
  <c r="Q43" i="99"/>
  <c r="P43" i="99"/>
  <c r="G43" i="99"/>
  <c r="F43" i="99"/>
  <c r="Q42" i="99"/>
  <c r="P42" i="99"/>
  <c r="G42" i="99"/>
  <c r="F42" i="99"/>
  <c r="G41" i="99"/>
  <c r="D41" i="99" s="1"/>
  <c r="AA41" i="99" s="1"/>
  <c r="F41" i="99"/>
  <c r="C41" i="99" s="1"/>
  <c r="Z41" i="99" s="1"/>
  <c r="Q40" i="99"/>
  <c r="P40" i="99"/>
  <c r="G40" i="99"/>
  <c r="F40" i="99"/>
  <c r="P39" i="99"/>
  <c r="G39" i="99"/>
  <c r="F39" i="99"/>
  <c r="Q38" i="99"/>
  <c r="P38" i="99"/>
  <c r="G38" i="99"/>
  <c r="F38" i="99"/>
  <c r="Q37" i="99"/>
  <c r="P37" i="99"/>
  <c r="G37" i="99"/>
  <c r="F37" i="99"/>
  <c r="G36" i="99"/>
  <c r="D36" i="99" s="1"/>
  <c r="AA36" i="99" s="1"/>
  <c r="F36" i="99"/>
  <c r="C36" i="99" s="1"/>
  <c r="Z36" i="99" s="1"/>
  <c r="G35" i="99"/>
  <c r="D35" i="99" s="1"/>
  <c r="F35" i="99"/>
  <c r="C35" i="99" s="1"/>
  <c r="Z35" i="99" s="1"/>
  <c r="G34" i="99"/>
  <c r="D34" i="99" s="1"/>
  <c r="AA34" i="99" s="1"/>
  <c r="F34" i="99"/>
  <c r="C34" i="99" s="1"/>
  <c r="Z34" i="99" s="1"/>
  <c r="G33" i="99"/>
  <c r="D33" i="99" s="1"/>
  <c r="AA33" i="99" s="1"/>
  <c r="F33" i="99"/>
  <c r="C33" i="99" s="1"/>
  <c r="Z33" i="99" s="1"/>
  <c r="Q32" i="99"/>
  <c r="P32" i="99"/>
  <c r="G32" i="99"/>
  <c r="F32" i="99"/>
  <c r="Q31" i="99"/>
  <c r="P31" i="99"/>
  <c r="G31" i="99"/>
  <c r="F31" i="99"/>
  <c r="Q30" i="99"/>
  <c r="P30" i="99"/>
  <c r="G30" i="99"/>
  <c r="F30" i="99"/>
  <c r="G29" i="99"/>
  <c r="D29" i="99" s="1"/>
  <c r="AA29" i="99" s="1"/>
  <c r="F29" i="99"/>
  <c r="C29" i="99" s="1"/>
  <c r="G28" i="99"/>
  <c r="D28" i="99" s="1"/>
  <c r="AA28" i="99" s="1"/>
  <c r="F28" i="99"/>
  <c r="C28" i="99" s="1"/>
  <c r="Z28" i="99" s="1"/>
  <c r="G27" i="99"/>
  <c r="D27" i="99" s="1"/>
  <c r="AA27" i="99" s="1"/>
  <c r="F27" i="99"/>
  <c r="C27" i="99" s="1"/>
  <c r="Z27" i="99" s="1"/>
  <c r="G26" i="99"/>
  <c r="F26" i="99"/>
  <c r="Q25" i="99"/>
  <c r="P25" i="99"/>
  <c r="G25" i="99"/>
  <c r="F25" i="99"/>
  <c r="G24" i="99"/>
  <c r="D24" i="99" s="1"/>
  <c r="AA24" i="99" s="1"/>
  <c r="F24" i="99"/>
  <c r="C24" i="99" s="1"/>
  <c r="Z24" i="99" s="1"/>
  <c r="Q23" i="99"/>
  <c r="G23" i="99"/>
  <c r="F23" i="99"/>
  <c r="P23" i="99"/>
  <c r="P22" i="99"/>
  <c r="G22" i="99"/>
  <c r="F22" i="99"/>
  <c r="G21" i="99"/>
  <c r="F21" i="99"/>
  <c r="Q21" i="99"/>
  <c r="G20" i="99"/>
  <c r="F20" i="99"/>
  <c r="Q19" i="99"/>
  <c r="G19" i="99"/>
  <c r="F19" i="99"/>
  <c r="P19" i="99"/>
  <c r="P18" i="99"/>
  <c r="G18" i="99"/>
  <c r="F18" i="99"/>
  <c r="G17" i="99"/>
  <c r="F17" i="99"/>
  <c r="Q17" i="99"/>
  <c r="Q16" i="99"/>
  <c r="P16" i="99"/>
  <c r="G16" i="99"/>
  <c r="F16" i="99"/>
  <c r="Q15" i="99"/>
  <c r="P15" i="99"/>
  <c r="G15" i="99"/>
  <c r="F15" i="99"/>
  <c r="Q14" i="99"/>
  <c r="P14" i="99"/>
  <c r="G14" i="99"/>
  <c r="F14" i="99"/>
  <c r="Q13" i="99"/>
  <c r="P13" i="99"/>
  <c r="G13" i="99"/>
  <c r="F13" i="99"/>
  <c r="Q12" i="99"/>
  <c r="P12" i="99"/>
  <c r="G12" i="99"/>
  <c r="F12" i="99"/>
  <c r="Q11" i="99"/>
  <c r="P11" i="99"/>
  <c r="G11" i="99"/>
  <c r="F11" i="99"/>
  <c r="F10" i="99"/>
  <c r="N6" i="99"/>
  <c r="N5" i="99"/>
  <c r="N4" i="99"/>
  <c r="Q285" i="99" l="1"/>
  <c r="Z285" i="99"/>
  <c r="Q35" i="99"/>
  <c r="Z29" i="99"/>
  <c r="Q29" i="99"/>
  <c r="Q288" i="99"/>
  <c r="Q296" i="99"/>
  <c r="Q320" i="99"/>
  <c r="P324" i="99"/>
  <c r="Z51" i="99"/>
  <c r="AA328" i="99"/>
  <c r="P292" i="99"/>
  <c r="P300" i="99"/>
  <c r="AA316" i="99"/>
  <c r="AA336" i="99"/>
  <c r="N7" i="99"/>
  <c r="Q312" i="99"/>
  <c r="Z67" i="99"/>
  <c r="P20" i="99"/>
  <c r="Q302" i="99"/>
  <c r="Z49" i="99"/>
  <c r="Q306" i="99"/>
  <c r="AA35" i="99"/>
  <c r="Q57" i="99"/>
  <c r="P290" i="99"/>
  <c r="Q310" i="99"/>
  <c r="Q314" i="99"/>
  <c r="Q322" i="99"/>
  <c r="Q330" i="99"/>
  <c r="P49" i="99"/>
  <c r="P67" i="99"/>
  <c r="AA20" i="99"/>
  <c r="AC10" i="99" s="1"/>
  <c r="P57" i="99"/>
  <c r="P298" i="99"/>
  <c r="P338" i="99"/>
  <c r="Q290" i="99"/>
  <c r="P306" i="99"/>
  <c r="Q298" i="99"/>
  <c r="P314" i="99"/>
  <c r="P322" i="99"/>
  <c r="P330" i="99"/>
  <c r="Q338" i="99"/>
  <c r="Q24" i="99"/>
  <c r="P24" i="99"/>
  <c r="P36" i="99"/>
  <c r="Q36" i="99"/>
  <c r="Q27" i="99"/>
  <c r="P27" i="99"/>
  <c r="Q33" i="99"/>
  <c r="P33" i="99"/>
  <c r="Q28" i="99"/>
  <c r="P28" i="99"/>
  <c r="Q41" i="99"/>
  <c r="P41" i="99"/>
  <c r="Q34" i="99"/>
  <c r="P34" i="99"/>
  <c r="Q18" i="99"/>
  <c r="Q20" i="99"/>
  <c r="Q22" i="99"/>
  <c r="Q51" i="99"/>
  <c r="Q59" i="99"/>
  <c r="Q331" i="99"/>
  <c r="P331" i="99"/>
  <c r="Q48" i="99"/>
  <c r="Q56" i="99"/>
  <c r="P90" i="99"/>
  <c r="P53" i="99"/>
  <c r="P17" i="99"/>
  <c r="P21" i="99"/>
  <c r="P29" i="99"/>
  <c r="P35" i="99"/>
  <c r="Q39" i="99"/>
  <c r="P50" i="99"/>
  <c r="Q53" i="99"/>
  <c r="P58" i="99"/>
  <c r="P26" i="99"/>
  <c r="P55" i="99"/>
  <c r="P88" i="99"/>
  <c r="Q26" i="99"/>
  <c r="Q55" i="99"/>
  <c r="Q315" i="99"/>
  <c r="P315" i="99"/>
  <c r="Q90" i="99"/>
  <c r="P310" i="99"/>
  <c r="Q326" i="99"/>
  <c r="P326" i="99"/>
  <c r="P302" i="99"/>
  <c r="Q307" i="99"/>
  <c r="P307" i="99"/>
  <c r="Q323" i="99"/>
  <c r="P323" i="99"/>
  <c r="Q334" i="99"/>
  <c r="P334" i="99"/>
  <c r="Q318" i="99"/>
  <c r="Q286" i="99"/>
  <c r="Q294" i="99"/>
  <c r="P294" i="99"/>
  <c r="Q299" i="99"/>
  <c r="P299" i="99"/>
  <c r="P318" i="99"/>
  <c r="P286" i="99"/>
  <c r="Q291" i="99"/>
  <c r="P291" i="99"/>
  <c r="P332" i="99"/>
  <c r="Q335" i="99"/>
  <c r="Q300" i="99"/>
  <c r="Q308" i="99"/>
  <c r="P313" i="99"/>
  <c r="Q316" i="99"/>
  <c r="P321" i="99"/>
  <c r="Q324" i="99"/>
  <c r="P329" i="99"/>
  <c r="Q332" i="99"/>
  <c r="P337" i="99"/>
  <c r="Q337" i="99"/>
  <c r="P288" i="99"/>
  <c r="P296" i="99"/>
  <c r="P304" i="99"/>
  <c r="P312" i="99"/>
  <c r="P320" i="99"/>
  <c r="P328" i="99"/>
  <c r="P336" i="99"/>
  <c r="P285" i="99"/>
  <c r="P293" i="99"/>
  <c r="P301" i="99"/>
  <c r="P309" i="99"/>
  <c r="P317" i="99"/>
  <c r="P325" i="99"/>
  <c r="P333" i="99"/>
  <c r="N8" i="99" l="1"/>
  <c r="O8" i="99" s="1"/>
  <c r="K333" i="98" l="1"/>
  <c r="J333" i="98"/>
  <c r="H333" i="98"/>
  <c r="G333" i="98"/>
  <c r="K332" i="98"/>
  <c r="J332" i="98"/>
  <c r="H332" i="98"/>
  <c r="G332" i="98"/>
  <c r="K331" i="98"/>
  <c r="J331" i="98"/>
  <c r="H331" i="98"/>
  <c r="G331" i="98"/>
  <c r="K330" i="98"/>
  <c r="J330" i="98"/>
  <c r="H330" i="98"/>
  <c r="G330" i="98"/>
  <c r="K329" i="98"/>
  <c r="J329" i="98"/>
  <c r="H329" i="98"/>
  <c r="G329" i="98"/>
  <c r="K328" i="98"/>
  <c r="J328" i="98"/>
  <c r="H328" i="98"/>
  <c r="G328" i="98"/>
  <c r="K327" i="98"/>
  <c r="J327" i="98"/>
  <c r="H327" i="98"/>
  <c r="G327" i="98"/>
  <c r="K326" i="98"/>
  <c r="J326" i="98"/>
  <c r="H326" i="98"/>
  <c r="G326" i="98"/>
  <c r="K325" i="98"/>
  <c r="J325" i="98"/>
  <c r="H325" i="98"/>
  <c r="G325" i="98"/>
  <c r="K324" i="98"/>
  <c r="J324" i="98"/>
  <c r="H324" i="98"/>
  <c r="G324" i="98"/>
  <c r="K323" i="98"/>
  <c r="J323" i="98"/>
  <c r="H323" i="98"/>
  <c r="G323" i="98"/>
  <c r="K322" i="98"/>
  <c r="J322" i="98"/>
  <c r="H322" i="98"/>
  <c r="G322" i="98"/>
  <c r="K321" i="98"/>
  <c r="J321" i="98"/>
  <c r="H321" i="98"/>
  <c r="G321" i="98"/>
  <c r="K320" i="98"/>
  <c r="J320" i="98"/>
  <c r="H320" i="98"/>
  <c r="G320" i="98"/>
  <c r="K319" i="98"/>
  <c r="J319" i="98"/>
  <c r="H319" i="98"/>
  <c r="G319" i="98"/>
  <c r="K318" i="98"/>
  <c r="J318" i="98"/>
  <c r="H318" i="98"/>
  <c r="G318" i="98"/>
  <c r="K317" i="98"/>
  <c r="J317" i="98"/>
  <c r="H317" i="98"/>
  <c r="G317" i="98"/>
  <c r="K316" i="98"/>
  <c r="J316" i="98"/>
  <c r="H316" i="98"/>
  <c r="G316" i="98"/>
  <c r="K315" i="98"/>
  <c r="J315" i="98"/>
  <c r="H315" i="98"/>
  <c r="G315" i="98"/>
  <c r="K314" i="98"/>
  <c r="J314" i="98"/>
  <c r="H314" i="98"/>
  <c r="G314" i="98"/>
  <c r="K313" i="98"/>
  <c r="J313" i="98"/>
  <c r="H313" i="98"/>
  <c r="G313" i="98"/>
  <c r="K312" i="98"/>
  <c r="J312" i="98"/>
  <c r="H312" i="98"/>
  <c r="G312" i="98"/>
  <c r="K311" i="98"/>
  <c r="J311" i="98"/>
  <c r="H311" i="98"/>
  <c r="G311" i="98"/>
  <c r="K310" i="98"/>
  <c r="J310" i="98"/>
  <c r="H310" i="98"/>
  <c r="G310" i="98"/>
  <c r="K309" i="98"/>
  <c r="J309" i="98"/>
  <c r="H309" i="98"/>
  <c r="G309" i="98"/>
  <c r="K308" i="98"/>
  <c r="J308" i="98"/>
  <c r="H308" i="98"/>
  <c r="G308" i="98"/>
  <c r="K307" i="98"/>
  <c r="J307" i="98"/>
  <c r="H307" i="98"/>
  <c r="G307" i="98"/>
  <c r="K306" i="98"/>
  <c r="J306" i="98"/>
  <c r="H306" i="98"/>
  <c r="G306" i="98"/>
  <c r="K305" i="98"/>
  <c r="J305" i="98"/>
  <c r="H305" i="98"/>
  <c r="G305" i="98"/>
  <c r="K304" i="98"/>
  <c r="J304" i="98"/>
  <c r="H304" i="98"/>
  <c r="G304" i="98"/>
  <c r="K303" i="98"/>
  <c r="J303" i="98"/>
  <c r="H303" i="98"/>
  <c r="G303" i="98"/>
  <c r="K302" i="98"/>
  <c r="J302" i="98"/>
  <c r="H302" i="98"/>
  <c r="G302" i="98"/>
  <c r="K301" i="98"/>
  <c r="J301" i="98"/>
  <c r="H301" i="98"/>
  <c r="G301" i="98"/>
  <c r="K300" i="98"/>
  <c r="J300" i="98"/>
  <c r="H300" i="98"/>
  <c r="G300" i="98"/>
  <c r="K299" i="98"/>
  <c r="J299" i="98"/>
  <c r="H299" i="98"/>
  <c r="G299" i="98"/>
  <c r="K298" i="98"/>
  <c r="J298" i="98"/>
  <c r="H298" i="98"/>
  <c r="G298" i="98"/>
  <c r="K297" i="98"/>
  <c r="J297" i="98"/>
  <c r="H297" i="98"/>
  <c r="G297" i="98"/>
  <c r="K296" i="98"/>
  <c r="J296" i="98"/>
  <c r="H296" i="98"/>
  <c r="G296" i="98"/>
  <c r="K295" i="98"/>
  <c r="J295" i="98"/>
  <c r="H295" i="98"/>
  <c r="G295" i="98"/>
  <c r="K294" i="98"/>
  <c r="J294" i="98"/>
  <c r="H294" i="98"/>
  <c r="G294" i="98"/>
  <c r="K293" i="98"/>
  <c r="J293" i="98"/>
  <c r="H293" i="98"/>
  <c r="G293" i="98"/>
  <c r="K292" i="98"/>
  <c r="J292" i="98"/>
  <c r="H292" i="98"/>
  <c r="G292" i="98"/>
  <c r="K291" i="98"/>
  <c r="J291" i="98"/>
  <c r="H291" i="98"/>
  <c r="G291" i="98"/>
  <c r="K290" i="98"/>
  <c r="J290" i="98"/>
  <c r="H290" i="98"/>
  <c r="G290" i="98"/>
  <c r="K289" i="98"/>
  <c r="J289" i="98"/>
  <c r="H289" i="98"/>
  <c r="G289" i="98"/>
  <c r="K288" i="98"/>
  <c r="J288" i="98"/>
  <c r="H288" i="98"/>
  <c r="G288" i="98"/>
  <c r="K287" i="98"/>
  <c r="J287" i="98"/>
  <c r="H287" i="98"/>
  <c r="G287" i="98"/>
  <c r="K286" i="98"/>
  <c r="J286" i="98"/>
  <c r="H286" i="98"/>
  <c r="G286" i="98"/>
  <c r="K285" i="98"/>
  <c r="J285" i="98"/>
  <c r="H285" i="98"/>
  <c r="G285" i="98"/>
  <c r="K284" i="98"/>
  <c r="J284" i="98"/>
  <c r="H284" i="98"/>
  <c r="G284" i="98"/>
  <c r="K283" i="98"/>
  <c r="J283" i="98"/>
  <c r="H283" i="98"/>
  <c r="G283" i="98"/>
  <c r="K282" i="98"/>
  <c r="J282" i="98"/>
  <c r="H282" i="98"/>
  <c r="G282" i="98"/>
  <c r="K281" i="98"/>
  <c r="J281" i="98"/>
  <c r="H281" i="98"/>
  <c r="G281" i="98"/>
  <c r="K280" i="98"/>
  <c r="J280" i="98"/>
  <c r="H280" i="98"/>
  <c r="G280" i="98"/>
  <c r="K279" i="98"/>
  <c r="J279" i="98"/>
  <c r="H279" i="98"/>
  <c r="G279" i="98"/>
  <c r="K278" i="98"/>
  <c r="J278" i="98"/>
  <c r="H278" i="98"/>
  <c r="G278" i="98"/>
  <c r="K277" i="98"/>
  <c r="J277" i="98"/>
  <c r="H277" i="98"/>
  <c r="G277" i="98"/>
  <c r="K276" i="98"/>
  <c r="J276" i="98"/>
  <c r="H276" i="98"/>
  <c r="G276" i="98"/>
  <c r="K275" i="98"/>
  <c r="J275" i="98"/>
  <c r="H275" i="98"/>
  <c r="G275" i="98"/>
  <c r="K274" i="98"/>
  <c r="J274" i="98"/>
  <c r="H274" i="98"/>
  <c r="G274" i="98"/>
  <c r="K273" i="98"/>
  <c r="J273" i="98"/>
  <c r="H273" i="98"/>
  <c r="G273" i="98"/>
  <c r="K272" i="98"/>
  <c r="J272" i="98"/>
  <c r="H272" i="98"/>
  <c r="G272" i="98"/>
  <c r="K271" i="98"/>
  <c r="J271" i="98"/>
  <c r="H271" i="98"/>
  <c r="G271" i="98"/>
  <c r="K270" i="98"/>
  <c r="J270" i="98"/>
  <c r="H270" i="98"/>
  <c r="G270" i="98"/>
  <c r="K269" i="98"/>
  <c r="J269" i="98"/>
  <c r="H269" i="98"/>
  <c r="G269" i="98"/>
  <c r="K268" i="98"/>
  <c r="J268" i="98"/>
  <c r="H268" i="98"/>
  <c r="G268" i="98"/>
  <c r="K267" i="98"/>
  <c r="J267" i="98"/>
  <c r="H267" i="98"/>
  <c r="G267" i="98"/>
  <c r="K266" i="98"/>
  <c r="J266" i="98"/>
  <c r="H266" i="98"/>
  <c r="G266" i="98"/>
  <c r="K265" i="98"/>
  <c r="J265" i="98"/>
  <c r="H265" i="98"/>
  <c r="G265" i="98"/>
  <c r="K264" i="98"/>
  <c r="J264" i="98"/>
  <c r="H264" i="98"/>
  <c r="G264" i="98"/>
  <c r="K263" i="98"/>
  <c r="J263" i="98"/>
  <c r="H263" i="98"/>
  <c r="G263" i="98"/>
  <c r="K262" i="98"/>
  <c r="J262" i="98"/>
  <c r="H262" i="98"/>
  <c r="G262" i="98"/>
  <c r="K261" i="98"/>
  <c r="J261" i="98"/>
  <c r="H261" i="98"/>
  <c r="G261" i="98"/>
  <c r="K260" i="98"/>
  <c r="J260" i="98"/>
  <c r="H260" i="98"/>
  <c r="G260" i="98"/>
  <c r="K259" i="98"/>
  <c r="J259" i="98"/>
  <c r="H259" i="98"/>
  <c r="G259" i="98"/>
  <c r="K258" i="98"/>
  <c r="J258" i="98"/>
  <c r="H258" i="98"/>
  <c r="G258" i="98"/>
  <c r="K257" i="98"/>
  <c r="J257" i="98"/>
  <c r="H257" i="98"/>
  <c r="G257" i="98"/>
  <c r="K256" i="98"/>
  <c r="J256" i="98"/>
  <c r="H256" i="98"/>
  <c r="G256" i="98"/>
  <c r="K255" i="98"/>
  <c r="J255" i="98"/>
  <c r="H255" i="98"/>
  <c r="G255" i="98"/>
  <c r="K254" i="98"/>
  <c r="J254" i="98"/>
  <c r="H254" i="98"/>
  <c r="G254" i="98"/>
  <c r="K253" i="98"/>
  <c r="J253" i="98"/>
  <c r="H253" i="98"/>
  <c r="G253" i="98"/>
  <c r="K252" i="98"/>
  <c r="J252" i="98"/>
  <c r="H252" i="98"/>
  <c r="G252" i="98"/>
  <c r="K251" i="98"/>
  <c r="J251" i="98"/>
  <c r="H251" i="98"/>
  <c r="G251" i="98"/>
  <c r="K250" i="98"/>
  <c r="J250" i="98"/>
  <c r="H250" i="98"/>
  <c r="G250" i="98"/>
  <c r="K249" i="98"/>
  <c r="J249" i="98"/>
  <c r="H249" i="98"/>
  <c r="G249" i="98"/>
  <c r="K248" i="98"/>
  <c r="J248" i="98"/>
  <c r="H248" i="98"/>
  <c r="G248" i="98"/>
  <c r="K247" i="98"/>
  <c r="J247" i="98"/>
  <c r="H247" i="98"/>
  <c r="G247" i="98"/>
  <c r="K246" i="98"/>
  <c r="J246" i="98"/>
  <c r="H246" i="98"/>
  <c r="G246" i="98"/>
  <c r="K245" i="98"/>
  <c r="J245" i="98"/>
  <c r="H245" i="98"/>
  <c r="G245" i="98"/>
  <c r="K244" i="98"/>
  <c r="J244" i="98"/>
  <c r="H244" i="98"/>
  <c r="G244" i="98"/>
  <c r="K243" i="98"/>
  <c r="J243" i="98"/>
  <c r="H243" i="98"/>
  <c r="G243" i="98"/>
  <c r="K242" i="98"/>
  <c r="J242" i="98"/>
  <c r="H242" i="98"/>
  <c r="G242" i="98"/>
  <c r="K241" i="98"/>
  <c r="J241" i="98"/>
  <c r="H241" i="98"/>
  <c r="G241" i="98"/>
  <c r="K240" i="98"/>
  <c r="J240" i="98"/>
  <c r="H240" i="98"/>
  <c r="G240" i="98"/>
  <c r="K239" i="98"/>
  <c r="J239" i="98"/>
  <c r="H239" i="98"/>
  <c r="G239" i="98"/>
  <c r="K238" i="98"/>
  <c r="J238" i="98"/>
  <c r="H238" i="98"/>
  <c r="G238" i="98"/>
  <c r="K237" i="98"/>
  <c r="J237" i="98"/>
  <c r="H237" i="98"/>
  <c r="G237" i="98"/>
  <c r="K236" i="98"/>
  <c r="J236" i="98"/>
  <c r="H236" i="98"/>
  <c r="G236" i="98"/>
  <c r="K235" i="98"/>
  <c r="J235" i="98"/>
  <c r="H235" i="98"/>
  <c r="G235" i="98"/>
  <c r="K234" i="98"/>
  <c r="J234" i="98"/>
  <c r="H234" i="98"/>
  <c r="G234" i="98"/>
  <c r="K233" i="98"/>
  <c r="J233" i="98"/>
  <c r="H233" i="98"/>
  <c r="G233" i="98"/>
  <c r="K232" i="98"/>
  <c r="J232" i="98"/>
  <c r="H232" i="98"/>
  <c r="G232" i="98"/>
  <c r="K231" i="98"/>
  <c r="J231" i="98"/>
  <c r="H231" i="98"/>
  <c r="G231" i="98"/>
  <c r="K230" i="98"/>
  <c r="J230" i="98"/>
  <c r="H230" i="98"/>
  <c r="G230" i="98"/>
  <c r="K229" i="98"/>
  <c r="J229" i="98"/>
  <c r="H229" i="98"/>
  <c r="G229" i="98"/>
  <c r="K228" i="98"/>
  <c r="J228" i="98"/>
  <c r="H228" i="98"/>
  <c r="G228" i="98"/>
  <c r="K227" i="98"/>
  <c r="J227" i="98"/>
  <c r="H227" i="98"/>
  <c r="G227" i="98"/>
  <c r="K226" i="98"/>
  <c r="J226" i="98"/>
  <c r="H226" i="98"/>
  <c r="G226" i="98"/>
  <c r="K225" i="98"/>
  <c r="J225" i="98"/>
  <c r="H225" i="98"/>
  <c r="G225" i="98"/>
  <c r="K224" i="98"/>
  <c r="J224" i="98"/>
  <c r="H224" i="98"/>
  <c r="G224" i="98"/>
  <c r="K223" i="98"/>
  <c r="J223" i="98"/>
  <c r="H223" i="98"/>
  <c r="G223" i="98"/>
  <c r="K222" i="98"/>
  <c r="J222" i="98"/>
  <c r="H222" i="98"/>
  <c r="G222" i="98"/>
  <c r="K221" i="98"/>
  <c r="J221" i="98"/>
  <c r="H221" i="98"/>
  <c r="G221" i="98"/>
  <c r="K220" i="98"/>
  <c r="J220" i="98"/>
  <c r="H220" i="98"/>
  <c r="G220" i="98"/>
  <c r="K219" i="98"/>
  <c r="J219" i="98"/>
  <c r="H219" i="98"/>
  <c r="G219" i="98"/>
  <c r="K218" i="98"/>
  <c r="J218" i="98"/>
  <c r="H218" i="98"/>
  <c r="G218" i="98"/>
  <c r="K217" i="98"/>
  <c r="J217" i="98"/>
  <c r="H217" i="98"/>
  <c r="G217" i="98"/>
  <c r="K216" i="98"/>
  <c r="J216" i="98"/>
  <c r="H216" i="98"/>
  <c r="G216" i="98"/>
  <c r="K215" i="98"/>
  <c r="J215" i="98"/>
  <c r="H215" i="98"/>
  <c r="G215" i="98"/>
  <c r="K214" i="98"/>
  <c r="J214" i="98"/>
  <c r="H214" i="98"/>
  <c r="G214" i="98"/>
  <c r="K213" i="98"/>
  <c r="J213" i="98"/>
  <c r="H213" i="98"/>
  <c r="G213" i="98"/>
  <c r="K212" i="98"/>
  <c r="J212" i="98"/>
  <c r="H212" i="98"/>
  <c r="G212" i="98"/>
  <c r="K211" i="98"/>
  <c r="J211" i="98"/>
  <c r="H211" i="98"/>
  <c r="G211" i="98"/>
  <c r="K210" i="98"/>
  <c r="J210" i="98"/>
  <c r="H210" i="98"/>
  <c r="G210" i="98"/>
  <c r="K209" i="98"/>
  <c r="J209" i="98"/>
  <c r="H209" i="98"/>
  <c r="G209" i="98"/>
  <c r="K208" i="98"/>
  <c r="J208" i="98"/>
  <c r="H208" i="98"/>
  <c r="G208" i="98"/>
  <c r="K207" i="98"/>
  <c r="J207" i="98"/>
  <c r="H207" i="98"/>
  <c r="G207" i="98"/>
  <c r="K206" i="98"/>
  <c r="J206" i="98"/>
  <c r="H206" i="98"/>
  <c r="G206" i="98"/>
  <c r="K205" i="98"/>
  <c r="J205" i="98"/>
  <c r="H205" i="98"/>
  <c r="G205" i="98"/>
  <c r="K204" i="98"/>
  <c r="J204" i="98"/>
  <c r="H204" i="98"/>
  <c r="G204" i="98"/>
  <c r="K203" i="98"/>
  <c r="J203" i="98"/>
  <c r="H203" i="98"/>
  <c r="G203" i="98"/>
  <c r="K202" i="98"/>
  <c r="J202" i="98"/>
  <c r="H202" i="98"/>
  <c r="G202" i="98"/>
  <c r="K201" i="98"/>
  <c r="J201" i="98"/>
  <c r="H201" i="98"/>
  <c r="G201" i="98"/>
  <c r="K200" i="98"/>
  <c r="J200" i="98"/>
  <c r="H200" i="98"/>
  <c r="G200" i="98"/>
  <c r="K199" i="98"/>
  <c r="J199" i="98"/>
  <c r="H199" i="98"/>
  <c r="G199" i="98"/>
  <c r="K198" i="98"/>
  <c r="J198" i="98"/>
  <c r="H198" i="98"/>
  <c r="G198" i="98"/>
  <c r="K197" i="98"/>
  <c r="J197" i="98"/>
  <c r="H197" i="98"/>
  <c r="G197" i="98"/>
  <c r="K196" i="98"/>
  <c r="J196" i="98"/>
  <c r="H196" i="98"/>
  <c r="G196" i="98"/>
  <c r="K195" i="98"/>
  <c r="J195" i="98"/>
  <c r="H195" i="98"/>
  <c r="G195" i="98"/>
  <c r="K194" i="98"/>
  <c r="J194" i="98"/>
  <c r="H194" i="98"/>
  <c r="G194" i="98"/>
  <c r="K193" i="98"/>
  <c r="J193" i="98"/>
  <c r="H193" i="98"/>
  <c r="G193" i="98"/>
  <c r="K192" i="98"/>
  <c r="J192" i="98"/>
  <c r="H192" i="98"/>
  <c r="G192" i="98"/>
  <c r="K191" i="98"/>
  <c r="J191" i="98"/>
  <c r="H191" i="98"/>
  <c r="G191" i="98"/>
  <c r="K190" i="98"/>
  <c r="J190" i="98"/>
  <c r="H190" i="98"/>
  <c r="G190" i="98"/>
  <c r="K189" i="98"/>
  <c r="J189" i="98"/>
  <c r="H189" i="98"/>
  <c r="G189" i="98"/>
  <c r="K188" i="98"/>
  <c r="J188" i="98"/>
  <c r="H188" i="98"/>
  <c r="G188" i="98"/>
  <c r="K187" i="98"/>
  <c r="J187" i="98"/>
  <c r="H187" i="98"/>
  <c r="G187" i="98"/>
  <c r="K186" i="98"/>
  <c r="J186" i="98"/>
  <c r="H186" i="98"/>
  <c r="G186" i="98"/>
  <c r="K185" i="98"/>
  <c r="J185" i="98"/>
  <c r="H185" i="98"/>
  <c r="G185" i="98"/>
  <c r="K184" i="98"/>
  <c r="J184" i="98"/>
  <c r="H184" i="98"/>
  <c r="G184" i="98"/>
  <c r="K183" i="98"/>
  <c r="J183" i="98"/>
  <c r="H183" i="98"/>
  <c r="G183" i="98"/>
  <c r="K182" i="98"/>
  <c r="J182" i="98"/>
  <c r="H182" i="98"/>
  <c r="G182" i="98"/>
  <c r="K181" i="98"/>
  <c r="J181" i="98"/>
  <c r="H181" i="98"/>
  <c r="G181" i="98"/>
  <c r="K180" i="98"/>
  <c r="J180" i="98"/>
  <c r="H180" i="98"/>
  <c r="G180" i="98"/>
  <c r="K179" i="98"/>
  <c r="J179" i="98"/>
  <c r="H179" i="98"/>
  <c r="G179" i="98"/>
  <c r="K178" i="98"/>
  <c r="J178" i="98"/>
  <c r="H178" i="98"/>
  <c r="G178" i="98"/>
  <c r="K177" i="98"/>
  <c r="J177" i="98"/>
  <c r="H177" i="98"/>
  <c r="G177" i="98"/>
  <c r="K176" i="98"/>
  <c r="J176" i="98"/>
  <c r="H176" i="98"/>
  <c r="G176" i="98"/>
  <c r="K175" i="98"/>
  <c r="J175" i="98"/>
  <c r="H175" i="98"/>
  <c r="G175" i="98"/>
  <c r="K174" i="98"/>
  <c r="J174" i="98"/>
  <c r="H174" i="98"/>
  <c r="G174" i="98"/>
  <c r="K173" i="98"/>
  <c r="J173" i="98"/>
  <c r="H173" i="98"/>
  <c r="G173" i="98"/>
  <c r="K172" i="98"/>
  <c r="J172" i="98"/>
  <c r="H172" i="98"/>
  <c r="G172" i="98"/>
  <c r="K171" i="98"/>
  <c r="J171" i="98"/>
  <c r="H171" i="98"/>
  <c r="G171" i="98"/>
  <c r="K170" i="98"/>
  <c r="J170" i="98"/>
  <c r="H170" i="98"/>
  <c r="G170" i="98"/>
  <c r="K169" i="98"/>
  <c r="J169" i="98"/>
  <c r="H169" i="98"/>
  <c r="G169" i="98"/>
  <c r="K168" i="98"/>
  <c r="J168" i="98"/>
  <c r="H168" i="98"/>
  <c r="G168" i="98"/>
  <c r="K167" i="98"/>
  <c r="J167" i="98"/>
  <c r="H167" i="98"/>
  <c r="G167" i="98"/>
  <c r="K166" i="98"/>
  <c r="J166" i="98"/>
  <c r="H166" i="98"/>
  <c r="G166" i="98"/>
  <c r="K165" i="98"/>
  <c r="J165" i="98"/>
  <c r="H165" i="98"/>
  <c r="G165" i="98"/>
  <c r="K164" i="98"/>
  <c r="J164" i="98"/>
  <c r="H164" i="98"/>
  <c r="G164" i="98"/>
  <c r="K163" i="98"/>
  <c r="J163" i="98"/>
  <c r="H163" i="98"/>
  <c r="G163" i="98"/>
  <c r="K162" i="98"/>
  <c r="J162" i="98"/>
  <c r="H162" i="98"/>
  <c r="G162" i="98"/>
  <c r="K161" i="98"/>
  <c r="J161" i="98"/>
  <c r="H161" i="98"/>
  <c r="G161" i="98"/>
  <c r="K160" i="98"/>
  <c r="J160" i="98"/>
  <c r="H160" i="98"/>
  <c r="G160" i="98"/>
  <c r="K159" i="98"/>
  <c r="J159" i="98"/>
  <c r="H159" i="98"/>
  <c r="G159" i="98"/>
  <c r="K158" i="98"/>
  <c r="J158" i="98"/>
  <c r="H158" i="98"/>
  <c r="G158" i="98"/>
  <c r="K157" i="98"/>
  <c r="J157" i="98"/>
  <c r="H157" i="98"/>
  <c r="G157" i="98"/>
  <c r="K156" i="98"/>
  <c r="J156" i="98"/>
  <c r="H156" i="98"/>
  <c r="G156" i="98"/>
  <c r="K155" i="98"/>
  <c r="J155" i="98"/>
  <c r="H155" i="98"/>
  <c r="G155" i="98"/>
  <c r="K154" i="98"/>
  <c r="J154" i="98"/>
  <c r="H154" i="98"/>
  <c r="G154" i="98"/>
  <c r="K153" i="98"/>
  <c r="J153" i="98"/>
  <c r="H153" i="98"/>
  <c r="G153" i="98"/>
  <c r="K152" i="98"/>
  <c r="J152" i="98"/>
  <c r="H152" i="98"/>
  <c r="G152" i="98"/>
  <c r="K151" i="98"/>
  <c r="J151" i="98"/>
  <c r="H151" i="98"/>
  <c r="G151" i="98"/>
  <c r="K150" i="98"/>
  <c r="J150" i="98"/>
  <c r="H150" i="98"/>
  <c r="G150" i="98"/>
  <c r="K149" i="98"/>
  <c r="J149" i="98"/>
  <c r="H149" i="98"/>
  <c r="G149" i="98"/>
  <c r="K148" i="98"/>
  <c r="J148" i="98"/>
  <c r="H148" i="98"/>
  <c r="G148" i="98"/>
  <c r="K147" i="98"/>
  <c r="J147" i="98"/>
  <c r="H147" i="98"/>
  <c r="G147" i="98"/>
  <c r="K146" i="98"/>
  <c r="J146" i="98"/>
  <c r="H146" i="98"/>
  <c r="G146" i="98"/>
  <c r="K145" i="98"/>
  <c r="J145" i="98"/>
  <c r="H145" i="98"/>
  <c r="G145" i="98"/>
  <c r="K144" i="98"/>
  <c r="J144" i="98"/>
  <c r="H144" i="98"/>
  <c r="G144" i="98"/>
  <c r="K143" i="98"/>
  <c r="J143" i="98"/>
  <c r="H143" i="98"/>
  <c r="G143" i="98"/>
  <c r="K142" i="98"/>
  <c r="J142" i="98"/>
  <c r="H142" i="98"/>
  <c r="G142" i="98"/>
  <c r="K141" i="98"/>
  <c r="J141" i="98"/>
  <c r="H141" i="98"/>
  <c r="G141" i="98"/>
  <c r="K140" i="98"/>
  <c r="J140" i="98"/>
  <c r="H140" i="98"/>
  <c r="G140" i="98"/>
  <c r="K139" i="98"/>
  <c r="J139" i="98"/>
  <c r="H139" i="98"/>
  <c r="G139" i="98"/>
  <c r="K138" i="98"/>
  <c r="J138" i="98"/>
  <c r="H138" i="98"/>
  <c r="G138" i="98"/>
  <c r="K137" i="98"/>
  <c r="J137" i="98"/>
  <c r="H137" i="98"/>
  <c r="G137" i="98"/>
  <c r="K136" i="98"/>
  <c r="J136" i="98"/>
  <c r="H136" i="98"/>
  <c r="G136" i="98"/>
  <c r="K135" i="98"/>
  <c r="J135" i="98"/>
  <c r="H135" i="98"/>
  <c r="G135" i="98"/>
  <c r="K134" i="98"/>
  <c r="J134" i="98"/>
  <c r="H134" i="98"/>
  <c r="G134" i="98"/>
  <c r="K133" i="98"/>
  <c r="J133" i="98"/>
  <c r="H133" i="98"/>
  <c r="G133" i="98"/>
  <c r="K132" i="98"/>
  <c r="J132" i="98"/>
  <c r="H132" i="98"/>
  <c r="G132" i="98"/>
  <c r="K131" i="98"/>
  <c r="J131" i="98"/>
  <c r="H131" i="98"/>
  <c r="G131" i="98"/>
  <c r="K130" i="98"/>
  <c r="J130" i="98"/>
  <c r="H130" i="98"/>
  <c r="G130" i="98"/>
  <c r="K129" i="98"/>
  <c r="J129" i="98"/>
  <c r="H129" i="98"/>
  <c r="G129" i="98"/>
  <c r="K128" i="98"/>
  <c r="J128" i="98"/>
  <c r="H128" i="98"/>
  <c r="G128" i="98"/>
  <c r="K127" i="98"/>
  <c r="J127" i="98"/>
  <c r="H127" i="98"/>
  <c r="G127" i="98"/>
  <c r="K126" i="98"/>
  <c r="J126" i="98"/>
  <c r="H126" i="98"/>
  <c r="G126" i="98"/>
  <c r="K125" i="98"/>
  <c r="J125" i="98"/>
  <c r="H125" i="98"/>
  <c r="G125" i="98"/>
  <c r="K124" i="98"/>
  <c r="J124" i="98"/>
  <c r="H124" i="98"/>
  <c r="G124" i="98"/>
  <c r="K123" i="98"/>
  <c r="J123" i="98"/>
  <c r="H123" i="98"/>
  <c r="G123" i="98"/>
  <c r="K122" i="98"/>
  <c r="J122" i="98"/>
  <c r="H122" i="98"/>
  <c r="G122" i="98"/>
  <c r="K121" i="98"/>
  <c r="J121" i="98"/>
  <c r="H121" i="98"/>
  <c r="G121" i="98"/>
  <c r="K120" i="98"/>
  <c r="J120" i="98"/>
  <c r="H120" i="98"/>
  <c r="G120" i="98"/>
  <c r="K119" i="98"/>
  <c r="J119" i="98"/>
  <c r="H119" i="98"/>
  <c r="G119" i="98"/>
  <c r="K118" i="98"/>
  <c r="J118" i="98"/>
  <c r="H118" i="98"/>
  <c r="G118" i="98"/>
  <c r="K117" i="98"/>
  <c r="J117" i="98"/>
  <c r="H117" i="98"/>
  <c r="G117" i="98"/>
  <c r="K116" i="98"/>
  <c r="J116" i="98"/>
  <c r="H116" i="98"/>
  <c r="G116" i="98"/>
  <c r="K115" i="98"/>
  <c r="J115" i="98"/>
  <c r="H115" i="98"/>
  <c r="G115" i="98"/>
  <c r="K114" i="98"/>
  <c r="J114" i="98"/>
  <c r="H114" i="98"/>
  <c r="G114" i="98"/>
  <c r="K113" i="98"/>
  <c r="J113" i="98"/>
  <c r="H113" i="98"/>
  <c r="G113" i="98"/>
  <c r="K112" i="98"/>
  <c r="J112" i="98"/>
  <c r="H112" i="98"/>
  <c r="G112" i="98"/>
  <c r="K111" i="98"/>
  <c r="J111" i="98"/>
  <c r="H111" i="98"/>
  <c r="G111" i="98"/>
  <c r="K110" i="98"/>
  <c r="J110" i="98"/>
  <c r="H110" i="98"/>
  <c r="G110" i="98"/>
  <c r="K109" i="98"/>
  <c r="J109" i="98"/>
  <c r="H109" i="98"/>
  <c r="G109" i="98"/>
  <c r="K108" i="98"/>
  <c r="J108" i="98"/>
  <c r="H108" i="98"/>
  <c r="G108" i="98"/>
  <c r="K107" i="98"/>
  <c r="J107" i="98"/>
  <c r="H107" i="98"/>
  <c r="G107" i="98"/>
  <c r="K106" i="98"/>
  <c r="J106" i="98"/>
  <c r="H106" i="98"/>
  <c r="G106" i="98"/>
  <c r="K105" i="98"/>
  <c r="J105" i="98"/>
  <c r="H105" i="98"/>
  <c r="G105" i="98"/>
  <c r="K104" i="98"/>
  <c r="J104" i="98"/>
  <c r="H104" i="98"/>
  <c r="G104" i="98"/>
  <c r="K103" i="98"/>
  <c r="J103" i="98"/>
  <c r="H103" i="98"/>
  <c r="G103" i="98"/>
  <c r="K102" i="98"/>
  <c r="J102" i="98"/>
  <c r="H102" i="98"/>
  <c r="G102" i="98"/>
  <c r="K101" i="98"/>
  <c r="J101" i="98"/>
  <c r="H101" i="98"/>
  <c r="G101" i="98"/>
  <c r="K100" i="98"/>
  <c r="J100" i="98"/>
  <c r="H100" i="98"/>
  <c r="G100" i="98"/>
  <c r="K99" i="98"/>
  <c r="J99" i="98"/>
  <c r="H99" i="98"/>
  <c r="G99" i="98"/>
  <c r="K98" i="98"/>
  <c r="J98" i="98"/>
  <c r="H98" i="98"/>
  <c r="G98" i="98"/>
  <c r="K97" i="98"/>
  <c r="J97" i="98"/>
  <c r="H97" i="98"/>
  <c r="G97" i="98"/>
  <c r="K96" i="98"/>
  <c r="J96" i="98"/>
  <c r="H96" i="98"/>
  <c r="G96" i="98"/>
  <c r="K95" i="98"/>
  <c r="J95" i="98"/>
  <c r="H95" i="98"/>
  <c r="G95" i="98"/>
  <c r="K94" i="98"/>
  <c r="J94" i="98"/>
  <c r="H94" i="98"/>
  <c r="G94" i="98"/>
  <c r="K93" i="98"/>
  <c r="J93" i="98"/>
  <c r="H93" i="98"/>
  <c r="G93" i="98"/>
  <c r="K92" i="98"/>
  <c r="J92" i="98"/>
  <c r="H92" i="98"/>
  <c r="G92" i="98"/>
  <c r="K91" i="98"/>
  <c r="J91" i="98"/>
  <c r="H91" i="98"/>
  <c r="G91" i="98"/>
  <c r="K90" i="98"/>
  <c r="J90" i="98"/>
  <c r="H90" i="98"/>
  <c r="G90" i="98"/>
  <c r="K89" i="98"/>
  <c r="J89" i="98"/>
  <c r="H89" i="98"/>
  <c r="G89" i="98"/>
  <c r="K88" i="98"/>
  <c r="J88" i="98"/>
  <c r="H88" i="98"/>
  <c r="G88" i="98"/>
  <c r="K87" i="98"/>
  <c r="J87" i="98"/>
  <c r="H87" i="98"/>
  <c r="G87" i="98"/>
  <c r="K86" i="98"/>
  <c r="J86" i="98"/>
  <c r="H86" i="98"/>
  <c r="G86" i="98"/>
  <c r="K85" i="98"/>
  <c r="J85" i="98"/>
  <c r="H85" i="98"/>
  <c r="G85" i="98"/>
  <c r="K84" i="98"/>
  <c r="J84" i="98"/>
  <c r="H84" i="98"/>
  <c r="G84" i="98"/>
  <c r="K83" i="98"/>
  <c r="J83" i="98"/>
  <c r="H83" i="98"/>
  <c r="G83" i="98"/>
  <c r="K82" i="98"/>
  <c r="J82" i="98"/>
  <c r="H82" i="98"/>
  <c r="G82" i="98"/>
  <c r="K81" i="98"/>
  <c r="J81" i="98"/>
  <c r="H81" i="98"/>
  <c r="G81" i="98"/>
  <c r="K80" i="98"/>
  <c r="J80" i="98"/>
  <c r="H80" i="98"/>
  <c r="G80" i="98"/>
  <c r="K79" i="98"/>
  <c r="J79" i="98"/>
  <c r="H79" i="98"/>
  <c r="G79" i="98"/>
  <c r="K78" i="98"/>
  <c r="J78" i="98"/>
  <c r="H78" i="98"/>
  <c r="G78" i="98"/>
  <c r="K77" i="98"/>
  <c r="J77" i="98"/>
  <c r="H77" i="98"/>
  <c r="G77" i="98"/>
  <c r="K76" i="98"/>
  <c r="J76" i="98"/>
  <c r="H76" i="98"/>
  <c r="G76" i="98"/>
  <c r="K75" i="98"/>
  <c r="J75" i="98"/>
  <c r="H75" i="98"/>
  <c r="G75" i="98"/>
  <c r="K74" i="98"/>
  <c r="J74" i="98"/>
  <c r="H74" i="98"/>
  <c r="G74" i="98"/>
  <c r="K73" i="98"/>
  <c r="J73" i="98"/>
  <c r="H73" i="98"/>
  <c r="G73" i="98"/>
  <c r="K72" i="98"/>
  <c r="J72" i="98"/>
  <c r="H72" i="98"/>
  <c r="G72" i="98"/>
  <c r="K71" i="98"/>
  <c r="J71" i="98"/>
  <c r="H71" i="98"/>
  <c r="G71" i="98"/>
  <c r="K70" i="98"/>
  <c r="J70" i="98"/>
  <c r="H70" i="98"/>
  <c r="G70" i="98"/>
  <c r="K69" i="98"/>
  <c r="J69" i="98"/>
  <c r="H69" i="98"/>
  <c r="G69" i="98"/>
  <c r="K68" i="98"/>
  <c r="J68" i="98"/>
  <c r="H68" i="98"/>
  <c r="G68" i="98"/>
  <c r="K67" i="98"/>
  <c r="J67" i="98"/>
  <c r="H67" i="98"/>
  <c r="G67" i="98"/>
  <c r="K66" i="98"/>
  <c r="J66" i="98"/>
  <c r="H66" i="98"/>
  <c r="G66" i="98"/>
  <c r="K65" i="98"/>
  <c r="J65" i="98"/>
  <c r="H65" i="98"/>
  <c r="G65" i="98"/>
  <c r="K64" i="98"/>
  <c r="J64" i="98"/>
  <c r="H64" i="98"/>
  <c r="G64" i="98"/>
  <c r="K63" i="98"/>
  <c r="J63" i="98"/>
  <c r="H63" i="98"/>
  <c r="G63" i="98"/>
  <c r="K62" i="98"/>
  <c r="J62" i="98"/>
  <c r="H62" i="98"/>
  <c r="G62" i="98"/>
  <c r="K61" i="98"/>
  <c r="J61" i="98"/>
  <c r="H61" i="98"/>
  <c r="G61" i="98"/>
  <c r="K60" i="98"/>
  <c r="J60" i="98"/>
  <c r="H60" i="98"/>
  <c r="G60" i="98"/>
  <c r="K59" i="98"/>
  <c r="J59" i="98"/>
  <c r="H59" i="98"/>
  <c r="G59" i="98"/>
  <c r="K58" i="98"/>
  <c r="J58" i="98"/>
  <c r="H58" i="98"/>
  <c r="G58" i="98"/>
  <c r="K57" i="98"/>
  <c r="J57" i="98"/>
  <c r="H57" i="98"/>
  <c r="G57" i="98"/>
  <c r="K56" i="98"/>
  <c r="J56" i="98"/>
  <c r="H56" i="98"/>
  <c r="G56" i="98"/>
  <c r="K55" i="98"/>
  <c r="J55" i="98"/>
  <c r="H55" i="98"/>
  <c r="G55" i="98"/>
  <c r="K54" i="98"/>
  <c r="J54" i="98"/>
  <c r="H54" i="98"/>
  <c r="G54" i="98"/>
  <c r="K53" i="98"/>
  <c r="J53" i="98"/>
  <c r="H53" i="98"/>
  <c r="G53" i="98"/>
  <c r="K52" i="98"/>
  <c r="J52" i="98"/>
  <c r="H52" i="98"/>
  <c r="G52" i="98"/>
  <c r="K51" i="98"/>
  <c r="J51" i="98"/>
  <c r="H51" i="98"/>
  <c r="G51" i="98"/>
  <c r="K50" i="98"/>
  <c r="J50" i="98"/>
  <c r="H50" i="98"/>
  <c r="G50" i="98"/>
  <c r="K49" i="98"/>
  <c r="J49" i="98"/>
  <c r="H49" i="98"/>
  <c r="G49" i="98"/>
  <c r="K48" i="98"/>
  <c r="J48" i="98"/>
  <c r="H48" i="98"/>
  <c r="G48" i="98"/>
  <c r="K47" i="98"/>
  <c r="J47" i="98"/>
  <c r="H47" i="98"/>
  <c r="G47" i="98"/>
  <c r="K46" i="98"/>
  <c r="J46" i="98"/>
  <c r="H46" i="98"/>
  <c r="G46" i="98"/>
  <c r="K45" i="98"/>
  <c r="J45" i="98"/>
  <c r="H45" i="98"/>
  <c r="G45" i="98"/>
  <c r="K44" i="98"/>
  <c r="J44" i="98"/>
  <c r="H44" i="98"/>
  <c r="G44" i="98"/>
  <c r="K43" i="98"/>
  <c r="J43" i="98"/>
  <c r="H43" i="98"/>
  <c r="G43" i="98"/>
  <c r="K42" i="98"/>
  <c r="J42" i="98"/>
  <c r="H42" i="98"/>
  <c r="G42" i="98"/>
  <c r="K41" i="98"/>
  <c r="J41" i="98"/>
  <c r="H41" i="98"/>
  <c r="G41" i="98"/>
  <c r="K40" i="98"/>
  <c r="J40" i="98"/>
  <c r="H40" i="98"/>
  <c r="G40" i="98"/>
  <c r="K39" i="98"/>
  <c r="J39" i="98"/>
  <c r="H39" i="98"/>
  <c r="G39" i="98"/>
  <c r="K38" i="98"/>
  <c r="J38" i="98"/>
  <c r="H38" i="98"/>
  <c r="G38" i="98"/>
  <c r="K37" i="98"/>
  <c r="J37" i="98"/>
  <c r="H37" i="98"/>
  <c r="G37" i="98"/>
  <c r="K36" i="98"/>
  <c r="J36" i="98"/>
  <c r="H36" i="98"/>
  <c r="G36" i="98"/>
  <c r="K35" i="98"/>
  <c r="J35" i="98"/>
  <c r="H35" i="98"/>
  <c r="G35" i="98"/>
  <c r="K34" i="98"/>
  <c r="J34" i="98"/>
  <c r="H34" i="98"/>
  <c r="G34" i="98"/>
  <c r="K33" i="98"/>
  <c r="J33" i="98"/>
  <c r="H33" i="98"/>
  <c r="G33" i="98"/>
  <c r="K32" i="98"/>
  <c r="J32" i="98"/>
  <c r="H32" i="98"/>
  <c r="G32" i="98"/>
  <c r="K31" i="98"/>
  <c r="J31" i="98"/>
  <c r="H31" i="98"/>
  <c r="G31" i="98"/>
  <c r="K30" i="98"/>
  <c r="J30" i="98"/>
  <c r="H30" i="98"/>
  <c r="G30" i="98"/>
  <c r="K29" i="98"/>
  <c r="J29" i="98"/>
  <c r="H29" i="98"/>
  <c r="G29" i="98"/>
  <c r="K28" i="98"/>
  <c r="J28" i="98"/>
  <c r="H28" i="98"/>
  <c r="G28" i="98"/>
  <c r="K27" i="98"/>
  <c r="J27" i="98"/>
  <c r="H27" i="98"/>
  <c r="G27" i="98"/>
  <c r="K26" i="98"/>
  <c r="J26" i="98"/>
  <c r="H26" i="98"/>
  <c r="G26" i="98"/>
  <c r="K25" i="98"/>
  <c r="J25" i="98"/>
  <c r="H25" i="98"/>
  <c r="G25" i="98"/>
  <c r="K24" i="98"/>
  <c r="J24" i="98"/>
  <c r="H24" i="98"/>
  <c r="G24" i="98"/>
  <c r="K23" i="98"/>
  <c r="J23" i="98"/>
  <c r="H23" i="98"/>
  <c r="G23" i="98"/>
  <c r="K22" i="98"/>
  <c r="J22" i="98"/>
  <c r="H22" i="98"/>
  <c r="G22" i="98"/>
  <c r="K21" i="98"/>
  <c r="J21" i="98"/>
  <c r="H21" i="98"/>
  <c r="G21" i="98"/>
  <c r="K20" i="98"/>
  <c r="J20" i="98"/>
  <c r="H20" i="98"/>
  <c r="G20" i="98"/>
  <c r="K19" i="98"/>
  <c r="J19" i="98"/>
  <c r="H19" i="98"/>
  <c r="G19" i="98"/>
  <c r="K18" i="98"/>
  <c r="J18" i="98"/>
  <c r="H18" i="98"/>
  <c r="G18" i="98"/>
  <c r="K17" i="98"/>
  <c r="J17" i="98"/>
  <c r="H17" i="98"/>
  <c r="G17" i="98"/>
  <c r="K16" i="98"/>
  <c r="J16" i="98"/>
  <c r="H16" i="98"/>
  <c r="G16" i="98"/>
  <c r="K15" i="98"/>
  <c r="J15" i="98"/>
  <c r="H15" i="98"/>
  <c r="G15" i="98"/>
  <c r="K14" i="98"/>
  <c r="J14" i="98"/>
  <c r="H14" i="98"/>
  <c r="G14" i="98"/>
  <c r="K13" i="98"/>
  <c r="J13" i="98"/>
  <c r="H13" i="98"/>
  <c r="G13" i="98"/>
  <c r="K12" i="98"/>
  <c r="J12" i="98"/>
  <c r="H12" i="98"/>
  <c r="G12" i="98"/>
  <c r="K11" i="98"/>
  <c r="J11" i="98"/>
  <c r="H11" i="98"/>
  <c r="G11" i="98"/>
  <c r="K333" i="97" l="1"/>
  <c r="J333" i="97"/>
  <c r="H333" i="97"/>
  <c r="G333" i="97"/>
  <c r="K332" i="97"/>
  <c r="J332" i="97"/>
  <c r="H332" i="97"/>
  <c r="G332" i="97"/>
  <c r="K331" i="97"/>
  <c r="J331" i="97"/>
  <c r="H331" i="97"/>
  <c r="G331" i="97"/>
  <c r="K330" i="97"/>
  <c r="J330" i="97"/>
  <c r="H330" i="97"/>
  <c r="G330" i="97"/>
  <c r="K329" i="97"/>
  <c r="J329" i="97"/>
  <c r="H329" i="97"/>
  <c r="G329" i="97"/>
  <c r="K328" i="97"/>
  <c r="J328" i="97"/>
  <c r="H328" i="97"/>
  <c r="G328" i="97"/>
  <c r="K327" i="97"/>
  <c r="J327" i="97"/>
  <c r="H327" i="97"/>
  <c r="G327" i="97"/>
  <c r="K326" i="97"/>
  <c r="J326" i="97"/>
  <c r="H326" i="97"/>
  <c r="G326" i="97"/>
  <c r="K325" i="97"/>
  <c r="J325" i="97"/>
  <c r="H325" i="97"/>
  <c r="G325" i="97"/>
  <c r="K324" i="97"/>
  <c r="J324" i="97"/>
  <c r="H324" i="97"/>
  <c r="G324" i="97"/>
  <c r="K323" i="97"/>
  <c r="J323" i="97"/>
  <c r="H323" i="97"/>
  <c r="G323" i="97"/>
  <c r="K322" i="97"/>
  <c r="J322" i="97"/>
  <c r="H322" i="97"/>
  <c r="G322" i="97"/>
  <c r="K321" i="97"/>
  <c r="J321" i="97"/>
  <c r="H321" i="97"/>
  <c r="G321" i="97"/>
  <c r="K320" i="97"/>
  <c r="J320" i="97"/>
  <c r="H320" i="97"/>
  <c r="G320" i="97"/>
  <c r="K319" i="97"/>
  <c r="J319" i="97"/>
  <c r="H319" i="97"/>
  <c r="G319" i="97"/>
  <c r="K318" i="97"/>
  <c r="J318" i="97"/>
  <c r="H318" i="97"/>
  <c r="G318" i="97"/>
  <c r="K317" i="97"/>
  <c r="J317" i="97"/>
  <c r="H317" i="97"/>
  <c r="G317" i="97"/>
  <c r="K316" i="97"/>
  <c r="J316" i="97"/>
  <c r="H316" i="97"/>
  <c r="G316" i="97"/>
  <c r="K315" i="97"/>
  <c r="J315" i="97"/>
  <c r="H315" i="97"/>
  <c r="G315" i="97"/>
  <c r="K314" i="97"/>
  <c r="J314" i="97"/>
  <c r="H314" i="97"/>
  <c r="G314" i="97"/>
  <c r="K313" i="97"/>
  <c r="J313" i="97"/>
  <c r="H313" i="97"/>
  <c r="G313" i="97"/>
  <c r="K312" i="97"/>
  <c r="J312" i="97"/>
  <c r="H312" i="97"/>
  <c r="G312" i="97"/>
  <c r="K311" i="97"/>
  <c r="J311" i="97"/>
  <c r="H311" i="97"/>
  <c r="G311" i="97"/>
  <c r="K310" i="97"/>
  <c r="J310" i="97"/>
  <c r="H310" i="97"/>
  <c r="G310" i="97"/>
  <c r="K309" i="97"/>
  <c r="J309" i="97"/>
  <c r="H309" i="97"/>
  <c r="G309" i="97"/>
  <c r="K308" i="97"/>
  <c r="J308" i="97"/>
  <c r="H308" i="97"/>
  <c r="G308" i="97"/>
  <c r="K307" i="97"/>
  <c r="J307" i="97"/>
  <c r="H307" i="97"/>
  <c r="G307" i="97"/>
  <c r="K306" i="97"/>
  <c r="J306" i="97"/>
  <c r="H306" i="97"/>
  <c r="G306" i="97"/>
  <c r="K305" i="97"/>
  <c r="J305" i="97"/>
  <c r="H305" i="97"/>
  <c r="G305" i="97"/>
  <c r="K304" i="97"/>
  <c r="J304" i="97"/>
  <c r="H304" i="97"/>
  <c r="G304" i="97"/>
  <c r="K303" i="97"/>
  <c r="J303" i="97"/>
  <c r="H303" i="97"/>
  <c r="G303" i="97"/>
  <c r="K302" i="97"/>
  <c r="J302" i="97"/>
  <c r="H302" i="97"/>
  <c r="G302" i="97"/>
  <c r="K301" i="97"/>
  <c r="J301" i="97"/>
  <c r="H301" i="97"/>
  <c r="G301" i="97"/>
  <c r="K300" i="97"/>
  <c r="J300" i="97"/>
  <c r="H300" i="97"/>
  <c r="G300" i="97"/>
  <c r="K299" i="97"/>
  <c r="J299" i="97"/>
  <c r="H299" i="97"/>
  <c r="G299" i="97"/>
  <c r="K298" i="97"/>
  <c r="J298" i="97"/>
  <c r="H298" i="97"/>
  <c r="G298" i="97"/>
  <c r="K297" i="97"/>
  <c r="J297" i="97"/>
  <c r="H297" i="97"/>
  <c r="G297" i="97"/>
  <c r="K296" i="97"/>
  <c r="J296" i="97"/>
  <c r="H296" i="97"/>
  <c r="G296" i="97"/>
  <c r="K295" i="97"/>
  <c r="J295" i="97"/>
  <c r="H295" i="97"/>
  <c r="G295" i="97"/>
  <c r="K294" i="97"/>
  <c r="J294" i="97"/>
  <c r="H294" i="97"/>
  <c r="G294" i="97"/>
  <c r="K293" i="97"/>
  <c r="J293" i="97"/>
  <c r="H293" i="97"/>
  <c r="G293" i="97"/>
  <c r="K292" i="97"/>
  <c r="J292" i="97"/>
  <c r="H292" i="97"/>
  <c r="G292" i="97"/>
  <c r="K291" i="97"/>
  <c r="J291" i="97"/>
  <c r="H291" i="97"/>
  <c r="G291" i="97"/>
  <c r="K290" i="97"/>
  <c r="J290" i="97"/>
  <c r="H290" i="97"/>
  <c r="G290" i="97"/>
  <c r="K289" i="97"/>
  <c r="J289" i="97"/>
  <c r="H289" i="97"/>
  <c r="G289" i="97"/>
  <c r="K288" i="97"/>
  <c r="J288" i="97"/>
  <c r="H288" i="97"/>
  <c r="G288" i="97"/>
  <c r="K287" i="97"/>
  <c r="J287" i="97"/>
  <c r="H287" i="97"/>
  <c r="G287" i="97"/>
  <c r="K286" i="97"/>
  <c r="J286" i="97"/>
  <c r="H286" i="97"/>
  <c r="G286" i="97"/>
  <c r="K285" i="97"/>
  <c r="J285" i="97"/>
  <c r="H285" i="97"/>
  <c r="G285" i="97"/>
  <c r="K284" i="97"/>
  <c r="J284" i="97"/>
  <c r="H284" i="97"/>
  <c r="G284" i="97"/>
  <c r="K283" i="97"/>
  <c r="J283" i="97"/>
  <c r="H283" i="97"/>
  <c r="G283" i="97"/>
  <c r="K282" i="97"/>
  <c r="J282" i="97"/>
  <c r="H282" i="97"/>
  <c r="G282" i="97"/>
  <c r="K281" i="97"/>
  <c r="J281" i="97"/>
  <c r="H281" i="97"/>
  <c r="G281" i="97"/>
  <c r="K280" i="97"/>
  <c r="J280" i="97"/>
  <c r="H280" i="97"/>
  <c r="G280" i="97"/>
  <c r="K279" i="97"/>
  <c r="J279" i="97"/>
  <c r="H279" i="97"/>
  <c r="G279" i="97"/>
  <c r="K278" i="97"/>
  <c r="J278" i="97"/>
  <c r="H278" i="97"/>
  <c r="G278" i="97"/>
  <c r="K277" i="97"/>
  <c r="J277" i="97"/>
  <c r="H277" i="97"/>
  <c r="G277" i="97"/>
  <c r="K276" i="97"/>
  <c r="J276" i="97"/>
  <c r="H276" i="97"/>
  <c r="G276" i="97"/>
  <c r="K275" i="97"/>
  <c r="J275" i="97"/>
  <c r="H275" i="97"/>
  <c r="G275" i="97"/>
  <c r="K274" i="97"/>
  <c r="J274" i="97"/>
  <c r="H274" i="97"/>
  <c r="G274" i="97"/>
  <c r="K273" i="97"/>
  <c r="J273" i="97"/>
  <c r="H273" i="97"/>
  <c r="G273" i="97"/>
  <c r="K272" i="97"/>
  <c r="J272" i="97"/>
  <c r="H272" i="97"/>
  <c r="G272" i="97"/>
  <c r="K271" i="97"/>
  <c r="J271" i="97"/>
  <c r="H271" i="97"/>
  <c r="G271" i="97"/>
  <c r="K270" i="97"/>
  <c r="J270" i="97"/>
  <c r="H270" i="97"/>
  <c r="G270" i="97"/>
  <c r="K269" i="97"/>
  <c r="J269" i="97"/>
  <c r="H269" i="97"/>
  <c r="G269" i="97"/>
  <c r="K268" i="97"/>
  <c r="J268" i="97"/>
  <c r="H268" i="97"/>
  <c r="G268" i="97"/>
  <c r="K267" i="97"/>
  <c r="J267" i="97"/>
  <c r="H267" i="97"/>
  <c r="G267" i="97"/>
  <c r="K266" i="97"/>
  <c r="J266" i="97"/>
  <c r="H266" i="97"/>
  <c r="G266" i="97"/>
  <c r="K265" i="97"/>
  <c r="J265" i="97"/>
  <c r="H265" i="97"/>
  <c r="G265" i="97"/>
  <c r="K264" i="97"/>
  <c r="J264" i="97"/>
  <c r="H264" i="97"/>
  <c r="G264" i="97"/>
  <c r="K263" i="97"/>
  <c r="J263" i="97"/>
  <c r="H263" i="97"/>
  <c r="G263" i="97"/>
  <c r="K262" i="97"/>
  <c r="J262" i="97"/>
  <c r="H262" i="97"/>
  <c r="G262" i="97"/>
  <c r="K261" i="97"/>
  <c r="J261" i="97"/>
  <c r="H261" i="97"/>
  <c r="G261" i="97"/>
  <c r="K260" i="97"/>
  <c r="J260" i="97"/>
  <c r="H260" i="97"/>
  <c r="G260" i="97"/>
  <c r="K259" i="97"/>
  <c r="J259" i="97"/>
  <c r="H259" i="97"/>
  <c r="G259" i="97"/>
  <c r="K258" i="97"/>
  <c r="J258" i="97"/>
  <c r="H258" i="97"/>
  <c r="G258" i="97"/>
  <c r="K257" i="97"/>
  <c r="J257" i="97"/>
  <c r="H257" i="97"/>
  <c r="G257" i="97"/>
  <c r="K256" i="97"/>
  <c r="J256" i="97"/>
  <c r="H256" i="97"/>
  <c r="G256" i="97"/>
  <c r="K255" i="97"/>
  <c r="J255" i="97"/>
  <c r="H255" i="97"/>
  <c r="G255" i="97"/>
  <c r="K254" i="97"/>
  <c r="J254" i="97"/>
  <c r="H254" i="97"/>
  <c r="G254" i="97"/>
  <c r="K253" i="97"/>
  <c r="J253" i="97"/>
  <c r="H253" i="97"/>
  <c r="G253" i="97"/>
  <c r="K252" i="97"/>
  <c r="J252" i="97"/>
  <c r="H252" i="97"/>
  <c r="G252" i="97"/>
  <c r="K251" i="97"/>
  <c r="J251" i="97"/>
  <c r="H251" i="97"/>
  <c r="G251" i="97"/>
  <c r="K250" i="97"/>
  <c r="J250" i="97"/>
  <c r="H250" i="97"/>
  <c r="G250" i="97"/>
  <c r="K249" i="97"/>
  <c r="J249" i="97"/>
  <c r="H249" i="97"/>
  <c r="G249" i="97"/>
  <c r="K248" i="97"/>
  <c r="J248" i="97"/>
  <c r="H248" i="97"/>
  <c r="G248" i="97"/>
  <c r="K247" i="97"/>
  <c r="J247" i="97"/>
  <c r="H247" i="97"/>
  <c r="G247" i="97"/>
  <c r="K246" i="97"/>
  <c r="J246" i="97"/>
  <c r="H246" i="97"/>
  <c r="G246" i="97"/>
  <c r="K245" i="97"/>
  <c r="J245" i="97"/>
  <c r="H245" i="97"/>
  <c r="G245" i="97"/>
  <c r="K244" i="97"/>
  <c r="J244" i="97"/>
  <c r="H244" i="97"/>
  <c r="G244" i="97"/>
  <c r="K243" i="97"/>
  <c r="J243" i="97"/>
  <c r="H243" i="97"/>
  <c r="G243" i="97"/>
  <c r="K242" i="97"/>
  <c r="J242" i="97"/>
  <c r="H242" i="97"/>
  <c r="G242" i="97"/>
  <c r="K241" i="97"/>
  <c r="J241" i="97"/>
  <c r="H241" i="97"/>
  <c r="G241" i="97"/>
  <c r="K240" i="97"/>
  <c r="J240" i="97"/>
  <c r="H240" i="97"/>
  <c r="G240" i="97"/>
  <c r="K239" i="97"/>
  <c r="J239" i="97"/>
  <c r="H239" i="97"/>
  <c r="G239" i="97"/>
  <c r="K238" i="97"/>
  <c r="J238" i="97"/>
  <c r="H238" i="97"/>
  <c r="G238" i="97"/>
  <c r="K237" i="97"/>
  <c r="J237" i="97"/>
  <c r="H237" i="97"/>
  <c r="G237" i="97"/>
  <c r="K236" i="97"/>
  <c r="J236" i="97"/>
  <c r="H236" i="97"/>
  <c r="G236" i="97"/>
  <c r="K235" i="97"/>
  <c r="J235" i="97"/>
  <c r="H235" i="97"/>
  <c r="G235" i="97"/>
  <c r="K234" i="97"/>
  <c r="J234" i="97"/>
  <c r="H234" i="97"/>
  <c r="G234" i="97"/>
  <c r="K233" i="97"/>
  <c r="J233" i="97"/>
  <c r="H233" i="97"/>
  <c r="G233" i="97"/>
  <c r="K232" i="97"/>
  <c r="J232" i="97"/>
  <c r="H232" i="97"/>
  <c r="G232" i="97"/>
  <c r="K231" i="97"/>
  <c r="J231" i="97"/>
  <c r="H231" i="97"/>
  <c r="G231" i="97"/>
  <c r="K230" i="97"/>
  <c r="J230" i="97"/>
  <c r="H230" i="97"/>
  <c r="G230" i="97"/>
  <c r="K229" i="97"/>
  <c r="J229" i="97"/>
  <c r="H229" i="97"/>
  <c r="G229" i="97"/>
  <c r="K228" i="97"/>
  <c r="J228" i="97"/>
  <c r="H228" i="97"/>
  <c r="G228" i="97"/>
  <c r="K227" i="97"/>
  <c r="J227" i="97"/>
  <c r="H227" i="97"/>
  <c r="G227" i="97"/>
  <c r="K226" i="97"/>
  <c r="J226" i="97"/>
  <c r="H226" i="97"/>
  <c r="G226" i="97"/>
  <c r="K225" i="97"/>
  <c r="J225" i="97"/>
  <c r="H225" i="97"/>
  <c r="G225" i="97"/>
  <c r="K224" i="97"/>
  <c r="J224" i="97"/>
  <c r="H224" i="97"/>
  <c r="G224" i="97"/>
  <c r="K223" i="97"/>
  <c r="J223" i="97"/>
  <c r="H223" i="97"/>
  <c r="G223" i="97"/>
  <c r="K222" i="97"/>
  <c r="J222" i="97"/>
  <c r="H222" i="97"/>
  <c r="G222" i="97"/>
  <c r="K221" i="97"/>
  <c r="J221" i="97"/>
  <c r="H221" i="97"/>
  <c r="G221" i="97"/>
  <c r="K220" i="97"/>
  <c r="J220" i="97"/>
  <c r="H220" i="97"/>
  <c r="G220" i="97"/>
  <c r="K219" i="97"/>
  <c r="J219" i="97"/>
  <c r="H219" i="97"/>
  <c r="G219" i="97"/>
  <c r="K218" i="97"/>
  <c r="J218" i="97"/>
  <c r="H218" i="97"/>
  <c r="G218" i="97"/>
  <c r="K217" i="97"/>
  <c r="J217" i="97"/>
  <c r="H217" i="97"/>
  <c r="G217" i="97"/>
  <c r="K216" i="97"/>
  <c r="J216" i="97"/>
  <c r="H216" i="97"/>
  <c r="G216" i="97"/>
  <c r="K215" i="97"/>
  <c r="J215" i="97"/>
  <c r="H215" i="97"/>
  <c r="G215" i="97"/>
  <c r="K214" i="97"/>
  <c r="J214" i="97"/>
  <c r="H214" i="97"/>
  <c r="G214" i="97"/>
  <c r="K213" i="97"/>
  <c r="J213" i="97"/>
  <c r="H213" i="97"/>
  <c r="G213" i="97"/>
  <c r="K212" i="97"/>
  <c r="J212" i="97"/>
  <c r="H212" i="97"/>
  <c r="G212" i="97"/>
  <c r="K211" i="97"/>
  <c r="J211" i="97"/>
  <c r="H211" i="97"/>
  <c r="G211" i="97"/>
  <c r="K210" i="97"/>
  <c r="J210" i="97"/>
  <c r="H210" i="97"/>
  <c r="G210" i="97"/>
  <c r="K209" i="97"/>
  <c r="J209" i="97"/>
  <c r="H209" i="97"/>
  <c r="G209" i="97"/>
  <c r="K208" i="97"/>
  <c r="J208" i="97"/>
  <c r="H208" i="97"/>
  <c r="G208" i="97"/>
  <c r="K207" i="97"/>
  <c r="J207" i="97"/>
  <c r="H207" i="97"/>
  <c r="G207" i="97"/>
  <c r="K206" i="97"/>
  <c r="J206" i="97"/>
  <c r="H206" i="97"/>
  <c r="G206" i="97"/>
  <c r="K205" i="97"/>
  <c r="J205" i="97"/>
  <c r="H205" i="97"/>
  <c r="G205" i="97"/>
  <c r="K204" i="97"/>
  <c r="J204" i="97"/>
  <c r="H204" i="97"/>
  <c r="G204" i="97"/>
  <c r="K203" i="97"/>
  <c r="J203" i="97"/>
  <c r="H203" i="97"/>
  <c r="G203" i="97"/>
  <c r="K202" i="97"/>
  <c r="J202" i="97"/>
  <c r="H202" i="97"/>
  <c r="G202" i="97"/>
  <c r="K201" i="97"/>
  <c r="J201" i="97"/>
  <c r="H201" i="97"/>
  <c r="G201" i="97"/>
  <c r="K200" i="97"/>
  <c r="J200" i="97"/>
  <c r="H200" i="97"/>
  <c r="G200" i="97"/>
  <c r="K199" i="97"/>
  <c r="J199" i="97"/>
  <c r="H199" i="97"/>
  <c r="G199" i="97"/>
  <c r="K198" i="97"/>
  <c r="J198" i="97"/>
  <c r="H198" i="97"/>
  <c r="G198" i="97"/>
  <c r="K197" i="97"/>
  <c r="J197" i="97"/>
  <c r="H197" i="97"/>
  <c r="G197" i="97"/>
  <c r="K196" i="97"/>
  <c r="J196" i="97"/>
  <c r="H196" i="97"/>
  <c r="G196" i="97"/>
  <c r="K195" i="97"/>
  <c r="J195" i="97"/>
  <c r="H195" i="97"/>
  <c r="G195" i="97"/>
  <c r="K194" i="97"/>
  <c r="J194" i="97"/>
  <c r="H194" i="97"/>
  <c r="G194" i="97"/>
  <c r="K193" i="97"/>
  <c r="J193" i="97"/>
  <c r="H193" i="97"/>
  <c r="G193" i="97"/>
  <c r="K192" i="97"/>
  <c r="J192" i="97"/>
  <c r="H192" i="97"/>
  <c r="G192" i="97"/>
  <c r="K191" i="97"/>
  <c r="J191" i="97"/>
  <c r="H191" i="97"/>
  <c r="G191" i="97"/>
  <c r="K190" i="97"/>
  <c r="J190" i="97"/>
  <c r="H190" i="97"/>
  <c r="G190" i="97"/>
  <c r="K189" i="97"/>
  <c r="J189" i="97"/>
  <c r="H189" i="97"/>
  <c r="G189" i="97"/>
  <c r="K188" i="97"/>
  <c r="J188" i="97"/>
  <c r="H188" i="97"/>
  <c r="G188" i="97"/>
  <c r="K187" i="97"/>
  <c r="J187" i="97"/>
  <c r="H187" i="97"/>
  <c r="G187" i="97"/>
  <c r="K186" i="97"/>
  <c r="J186" i="97"/>
  <c r="H186" i="97"/>
  <c r="G186" i="97"/>
  <c r="K185" i="97"/>
  <c r="J185" i="97"/>
  <c r="H185" i="97"/>
  <c r="G185" i="97"/>
  <c r="K184" i="97"/>
  <c r="J184" i="97"/>
  <c r="H184" i="97"/>
  <c r="G184" i="97"/>
  <c r="K183" i="97"/>
  <c r="J183" i="97"/>
  <c r="H183" i="97"/>
  <c r="G183" i="97"/>
  <c r="K182" i="97"/>
  <c r="J182" i="97"/>
  <c r="H182" i="97"/>
  <c r="G182" i="97"/>
  <c r="K181" i="97"/>
  <c r="J181" i="97"/>
  <c r="H181" i="97"/>
  <c r="G181" i="97"/>
  <c r="K180" i="97"/>
  <c r="J180" i="97"/>
  <c r="H180" i="97"/>
  <c r="G180" i="97"/>
  <c r="K179" i="97"/>
  <c r="J179" i="97"/>
  <c r="H179" i="97"/>
  <c r="G179" i="97"/>
  <c r="K178" i="97"/>
  <c r="J178" i="97"/>
  <c r="H178" i="97"/>
  <c r="G178" i="97"/>
  <c r="K177" i="97"/>
  <c r="J177" i="97"/>
  <c r="H177" i="97"/>
  <c r="G177" i="97"/>
  <c r="K176" i="97"/>
  <c r="J176" i="97"/>
  <c r="H176" i="97"/>
  <c r="G176" i="97"/>
  <c r="K175" i="97"/>
  <c r="J175" i="97"/>
  <c r="H175" i="97"/>
  <c r="G175" i="97"/>
  <c r="K174" i="97"/>
  <c r="J174" i="97"/>
  <c r="H174" i="97"/>
  <c r="G174" i="97"/>
  <c r="K173" i="97"/>
  <c r="J173" i="97"/>
  <c r="H173" i="97"/>
  <c r="G173" i="97"/>
  <c r="K172" i="97"/>
  <c r="J172" i="97"/>
  <c r="H172" i="97"/>
  <c r="G172" i="97"/>
  <c r="K171" i="97"/>
  <c r="J171" i="97"/>
  <c r="H171" i="97"/>
  <c r="G171" i="97"/>
  <c r="K170" i="97"/>
  <c r="J170" i="97"/>
  <c r="H170" i="97"/>
  <c r="G170" i="97"/>
  <c r="K169" i="97"/>
  <c r="J169" i="97"/>
  <c r="H169" i="97"/>
  <c r="G169" i="97"/>
  <c r="K168" i="97"/>
  <c r="J168" i="97"/>
  <c r="H168" i="97"/>
  <c r="G168" i="97"/>
  <c r="K167" i="97"/>
  <c r="J167" i="97"/>
  <c r="H167" i="97"/>
  <c r="G167" i="97"/>
  <c r="K166" i="97"/>
  <c r="J166" i="97"/>
  <c r="H166" i="97"/>
  <c r="G166" i="97"/>
  <c r="K165" i="97"/>
  <c r="J165" i="97"/>
  <c r="H165" i="97"/>
  <c r="G165" i="97"/>
  <c r="K164" i="97"/>
  <c r="J164" i="97"/>
  <c r="H164" i="97"/>
  <c r="G164" i="97"/>
  <c r="K163" i="97"/>
  <c r="J163" i="97"/>
  <c r="H163" i="97"/>
  <c r="G163" i="97"/>
  <c r="K162" i="97"/>
  <c r="J162" i="97"/>
  <c r="H162" i="97"/>
  <c r="G162" i="97"/>
  <c r="K161" i="97"/>
  <c r="J161" i="97"/>
  <c r="H161" i="97"/>
  <c r="G161" i="97"/>
  <c r="K160" i="97"/>
  <c r="J160" i="97"/>
  <c r="H160" i="97"/>
  <c r="G160" i="97"/>
  <c r="K159" i="97"/>
  <c r="J159" i="97"/>
  <c r="H159" i="97"/>
  <c r="G159" i="97"/>
  <c r="K158" i="97"/>
  <c r="J158" i="97"/>
  <c r="H158" i="97"/>
  <c r="G158" i="97"/>
  <c r="K157" i="97"/>
  <c r="J157" i="97"/>
  <c r="H157" i="97"/>
  <c r="G157" i="97"/>
  <c r="K156" i="97"/>
  <c r="J156" i="97"/>
  <c r="H156" i="97"/>
  <c r="G156" i="97"/>
  <c r="K155" i="97"/>
  <c r="J155" i="97"/>
  <c r="H155" i="97"/>
  <c r="G155" i="97"/>
  <c r="K154" i="97"/>
  <c r="J154" i="97"/>
  <c r="H154" i="97"/>
  <c r="G154" i="97"/>
  <c r="K153" i="97"/>
  <c r="J153" i="97"/>
  <c r="H153" i="97"/>
  <c r="G153" i="97"/>
  <c r="K152" i="97"/>
  <c r="J152" i="97"/>
  <c r="H152" i="97"/>
  <c r="G152" i="97"/>
  <c r="K151" i="97"/>
  <c r="J151" i="97"/>
  <c r="H151" i="97"/>
  <c r="G151" i="97"/>
  <c r="K150" i="97"/>
  <c r="J150" i="97"/>
  <c r="H150" i="97"/>
  <c r="G150" i="97"/>
  <c r="K149" i="97"/>
  <c r="J149" i="97"/>
  <c r="H149" i="97"/>
  <c r="G149" i="97"/>
  <c r="K148" i="97"/>
  <c r="J148" i="97"/>
  <c r="H148" i="97"/>
  <c r="G148" i="97"/>
  <c r="K147" i="97"/>
  <c r="J147" i="97"/>
  <c r="H147" i="97"/>
  <c r="G147" i="97"/>
  <c r="K146" i="97"/>
  <c r="J146" i="97"/>
  <c r="H146" i="97"/>
  <c r="G146" i="97"/>
  <c r="K145" i="97"/>
  <c r="J145" i="97"/>
  <c r="H145" i="97"/>
  <c r="G145" i="97"/>
  <c r="K144" i="97"/>
  <c r="J144" i="97"/>
  <c r="H144" i="97"/>
  <c r="G144" i="97"/>
  <c r="K143" i="97"/>
  <c r="J143" i="97"/>
  <c r="H143" i="97"/>
  <c r="G143" i="97"/>
  <c r="K142" i="97"/>
  <c r="J142" i="97"/>
  <c r="H142" i="97"/>
  <c r="G142" i="97"/>
  <c r="K141" i="97"/>
  <c r="J141" i="97"/>
  <c r="H141" i="97"/>
  <c r="G141" i="97"/>
  <c r="K140" i="97"/>
  <c r="J140" i="97"/>
  <c r="H140" i="97"/>
  <c r="G140" i="97"/>
  <c r="K139" i="97"/>
  <c r="J139" i="97"/>
  <c r="H139" i="97"/>
  <c r="G139" i="97"/>
  <c r="K138" i="97"/>
  <c r="J138" i="97"/>
  <c r="H138" i="97"/>
  <c r="G138" i="97"/>
  <c r="K137" i="97"/>
  <c r="J137" i="97"/>
  <c r="H137" i="97"/>
  <c r="G137" i="97"/>
  <c r="K136" i="97"/>
  <c r="J136" i="97"/>
  <c r="H136" i="97"/>
  <c r="G136" i="97"/>
  <c r="K135" i="97"/>
  <c r="J135" i="97"/>
  <c r="H135" i="97"/>
  <c r="G135" i="97"/>
  <c r="K134" i="97"/>
  <c r="J134" i="97"/>
  <c r="H134" i="97"/>
  <c r="G134" i="97"/>
  <c r="K133" i="97"/>
  <c r="J133" i="97"/>
  <c r="H133" i="97"/>
  <c r="G133" i="97"/>
  <c r="K132" i="97"/>
  <c r="J132" i="97"/>
  <c r="H132" i="97"/>
  <c r="G132" i="97"/>
  <c r="K131" i="97"/>
  <c r="J131" i="97"/>
  <c r="H131" i="97"/>
  <c r="G131" i="97"/>
  <c r="K130" i="97"/>
  <c r="J130" i="97"/>
  <c r="H130" i="97"/>
  <c r="G130" i="97"/>
  <c r="K129" i="97"/>
  <c r="J129" i="97"/>
  <c r="H129" i="97"/>
  <c r="G129" i="97"/>
  <c r="K128" i="97"/>
  <c r="J128" i="97"/>
  <c r="H128" i="97"/>
  <c r="G128" i="97"/>
  <c r="K127" i="97"/>
  <c r="J127" i="97"/>
  <c r="H127" i="97"/>
  <c r="G127" i="97"/>
  <c r="K126" i="97"/>
  <c r="J126" i="97"/>
  <c r="H126" i="97"/>
  <c r="G126" i="97"/>
  <c r="K125" i="97"/>
  <c r="J125" i="97"/>
  <c r="H125" i="97"/>
  <c r="G125" i="97"/>
  <c r="K124" i="97"/>
  <c r="J124" i="97"/>
  <c r="H124" i="97"/>
  <c r="G124" i="97"/>
  <c r="K123" i="97"/>
  <c r="J123" i="97"/>
  <c r="H123" i="97"/>
  <c r="G123" i="97"/>
  <c r="K122" i="97"/>
  <c r="J122" i="97"/>
  <c r="H122" i="97"/>
  <c r="G122" i="97"/>
  <c r="K121" i="97"/>
  <c r="J121" i="97"/>
  <c r="H121" i="97"/>
  <c r="G121" i="97"/>
  <c r="K120" i="97"/>
  <c r="J120" i="97"/>
  <c r="H120" i="97"/>
  <c r="G120" i="97"/>
  <c r="K119" i="97"/>
  <c r="J119" i="97"/>
  <c r="H119" i="97"/>
  <c r="G119" i="97"/>
  <c r="K118" i="97"/>
  <c r="J118" i="97"/>
  <c r="H118" i="97"/>
  <c r="G118" i="97"/>
  <c r="K117" i="97"/>
  <c r="J117" i="97"/>
  <c r="H117" i="97"/>
  <c r="G117" i="97"/>
  <c r="K116" i="97"/>
  <c r="J116" i="97"/>
  <c r="H116" i="97"/>
  <c r="G116" i="97"/>
  <c r="K115" i="97"/>
  <c r="J115" i="97"/>
  <c r="H115" i="97"/>
  <c r="G115" i="97"/>
  <c r="K114" i="97"/>
  <c r="J114" i="97"/>
  <c r="H114" i="97"/>
  <c r="G114" i="97"/>
  <c r="K113" i="97"/>
  <c r="J113" i="97"/>
  <c r="H113" i="97"/>
  <c r="G113" i="97"/>
  <c r="K112" i="97"/>
  <c r="J112" i="97"/>
  <c r="H112" i="97"/>
  <c r="G112" i="97"/>
  <c r="K111" i="97"/>
  <c r="J111" i="97"/>
  <c r="H111" i="97"/>
  <c r="G111" i="97"/>
  <c r="K110" i="97"/>
  <c r="J110" i="97"/>
  <c r="H110" i="97"/>
  <c r="G110" i="97"/>
  <c r="K109" i="97"/>
  <c r="J109" i="97"/>
  <c r="H109" i="97"/>
  <c r="G109" i="97"/>
  <c r="K108" i="97"/>
  <c r="J108" i="97"/>
  <c r="H108" i="97"/>
  <c r="G108" i="97"/>
  <c r="K107" i="97"/>
  <c r="J107" i="97"/>
  <c r="H107" i="97"/>
  <c r="G107" i="97"/>
  <c r="K106" i="97"/>
  <c r="J106" i="97"/>
  <c r="H106" i="97"/>
  <c r="G106" i="97"/>
  <c r="K105" i="97"/>
  <c r="J105" i="97"/>
  <c r="H105" i="97"/>
  <c r="G105" i="97"/>
  <c r="K104" i="97"/>
  <c r="J104" i="97"/>
  <c r="H104" i="97"/>
  <c r="G104" i="97"/>
  <c r="K103" i="97"/>
  <c r="J103" i="97"/>
  <c r="H103" i="97"/>
  <c r="G103" i="97"/>
  <c r="K102" i="97"/>
  <c r="J102" i="97"/>
  <c r="H102" i="97"/>
  <c r="G102" i="97"/>
  <c r="K101" i="97"/>
  <c r="J101" i="97"/>
  <c r="H101" i="97"/>
  <c r="G101" i="97"/>
  <c r="K100" i="97"/>
  <c r="J100" i="97"/>
  <c r="H100" i="97"/>
  <c r="G100" i="97"/>
  <c r="K99" i="97"/>
  <c r="J99" i="97"/>
  <c r="H99" i="97"/>
  <c r="G99" i="97"/>
  <c r="K98" i="97"/>
  <c r="J98" i="97"/>
  <c r="H98" i="97"/>
  <c r="G98" i="97"/>
  <c r="K97" i="97"/>
  <c r="J97" i="97"/>
  <c r="H97" i="97"/>
  <c r="G97" i="97"/>
  <c r="K96" i="97"/>
  <c r="J96" i="97"/>
  <c r="H96" i="97"/>
  <c r="G96" i="97"/>
  <c r="K95" i="97"/>
  <c r="J95" i="97"/>
  <c r="H95" i="97"/>
  <c r="G95" i="97"/>
  <c r="K94" i="97"/>
  <c r="J94" i="97"/>
  <c r="H94" i="97"/>
  <c r="G94" i="97"/>
  <c r="K93" i="97"/>
  <c r="J93" i="97"/>
  <c r="H93" i="97"/>
  <c r="G93" i="97"/>
  <c r="K92" i="97"/>
  <c r="J92" i="97"/>
  <c r="H92" i="97"/>
  <c r="G92" i="97"/>
  <c r="K91" i="97"/>
  <c r="J91" i="97"/>
  <c r="H91" i="97"/>
  <c r="G91" i="97"/>
  <c r="K90" i="97"/>
  <c r="J90" i="97"/>
  <c r="H90" i="97"/>
  <c r="G90" i="97"/>
  <c r="K89" i="97"/>
  <c r="J89" i="97"/>
  <c r="H89" i="97"/>
  <c r="G89" i="97"/>
  <c r="K88" i="97"/>
  <c r="J88" i="97"/>
  <c r="H88" i="97"/>
  <c r="G88" i="97"/>
  <c r="K87" i="97"/>
  <c r="J87" i="97"/>
  <c r="H87" i="97"/>
  <c r="G87" i="97"/>
  <c r="K86" i="97"/>
  <c r="J86" i="97"/>
  <c r="H86" i="97"/>
  <c r="G86" i="97"/>
  <c r="K85" i="97"/>
  <c r="J85" i="97"/>
  <c r="H85" i="97"/>
  <c r="G85" i="97"/>
  <c r="K84" i="97"/>
  <c r="J84" i="97"/>
  <c r="H84" i="97"/>
  <c r="G84" i="97"/>
  <c r="K83" i="97"/>
  <c r="J83" i="97"/>
  <c r="H83" i="97"/>
  <c r="G83" i="97"/>
  <c r="K82" i="97"/>
  <c r="J82" i="97"/>
  <c r="H82" i="97"/>
  <c r="G82" i="97"/>
  <c r="K81" i="97"/>
  <c r="J81" i="97"/>
  <c r="H81" i="97"/>
  <c r="G81" i="97"/>
  <c r="K80" i="97"/>
  <c r="J80" i="97"/>
  <c r="H80" i="97"/>
  <c r="G80" i="97"/>
  <c r="K79" i="97"/>
  <c r="J79" i="97"/>
  <c r="H79" i="97"/>
  <c r="G79" i="97"/>
  <c r="K78" i="97"/>
  <c r="J78" i="97"/>
  <c r="H78" i="97"/>
  <c r="G78" i="97"/>
  <c r="K77" i="97"/>
  <c r="J77" i="97"/>
  <c r="H77" i="97"/>
  <c r="G77" i="97"/>
  <c r="K76" i="97"/>
  <c r="J76" i="97"/>
  <c r="H76" i="97"/>
  <c r="G76" i="97"/>
  <c r="K75" i="97"/>
  <c r="J75" i="97"/>
  <c r="H75" i="97"/>
  <c r="G75" i="97"/>
  <c r="K74" i="97"/>
  <c r="J74" i="97"/>
  <c r="H74" i="97"/>
  <c r="G74" i="97"/>
  <c r="K73" i="97"/>
  <c r="J73" i="97"/>
  <c r="H73" i="97"/>
  <c r="G73" i="97"/>
  <c r="K72" i="97"/>
  <c r="J72" i="97"/>
  <c r="H72" i="97"/>
  <c r="G72" i="97"/>
  <c r="K71" i="97"/>
  <c r="J71" i="97"/>
  <c r="H71" i="97"/>
  <c r="G71" i="97"/>
  <c r="K70" i="97"/>
  <c r="J70" i="97"/>
  <c r="H70" i="97"/>
  <c r="G70" i="97"/>
  <c r="K69" i="97"/>
  <c r="J69" i="97"/>
  <c r="H69" i="97"/>
  <c r="G69" i="97"/>
  <c r="K68" i="97"/>
  <c r="J68" i="97"/>
  <c r="H68" i="97"/>
  <c r="G68" i="97"/>
  <c r="K67" i="97"/>
  <c r="J67" i="97"/>
  <c r="H67" i="97"/>
  <c r="G67" i="97"/>
  <c r="K66" i="97"/>
  <c r="J66" i="97"/>
  <c r="H66" i="97"/>
  <c r="G66" i="97"/>
  <c r="K65" i="97"/>
  <c r="J65" i="97"/>
  <c r="H65" i="97"/>
  <c r="G65" i="97"/>
  <c r="K64" i="97"/>
  <c r="J64" i="97"/>
  <c r="H64" i="97"/>
  <c r="G64" i="97"/>
  <c r="K63" i="97"/>
  <c r="J63" i="97"/>
  <c r="H63" i="97"/>
  <c r="G63" i="97"/>
  <c r="K62" i="97"/>
  <c r="J62" i="97"/>
  <c r="H62" i="97"/>
  <c r="G62" i="97"/>
  <c r="K61" i="97"/>
  <c r="J61" i="97"/>
  <c r="H61" i="97"/>
  <c r="G61" i="97"/>
  <c r="K60" i="97"/>
  <c r="J60" i="97"/>
  <c r="H60" i="97"/>
  <c r="G60" i="97"/>
  <c r="K59" i="97"/>
  <c r="J59" i="97"/>
  <c r="H59" i="97"/>
  <c r="G59" i="97"/>
  <c r="K58" i="97"/>
  <c r="J58" i="97"/>
  <c r="H58" i="97"/>
  <c r="G58" i="97"/>
  <c r="K57" i="97"/>
  <c r="J57" i="97"/>
  <c r="H57" i="97"/>
  <c r="G57" i="97"/>
  <c r="K56" i="97"/>
  <c r="J56" i="97"/>
  <c r="H56" i="97"/>
  <c r="G56" i="97"/>
  <c r="K55" i="97"/>
  <c r="J55" i="97"/>
  <c r="H55" i="97"/>
  <c r="G55" i="97"/>
  <c r="K54" i="97"/>
  <c r="J54" i="97"/>
  <c r="H54" i="97"/>
  <c r="G54" i="97"/>
  <c r="K53" i="97"/>
  <c r="J53" i="97"/>
  <c r="H53" i="97"/>
  <c r="G53" i="97"/>
  <c r="K52" i="97"/>
  <c r="J52" i="97"/>
  <c r="H52" i="97"/>
  <c r="G52" i="97"/>
  <c r="K51" i="97"/>
  <c r="J51" i="97"/>
  <c r="H51" i="97"/>
  <c r="G51" i="97"/>
  <c r="K50" i="97"/>
  <c r="J50" i="97"/>
  <c r="H50" i="97"/>
  <c r="G50" i="97"/>
  <c r="K49" i="97"/>
  <c r="J49" i="97"/>
  <c r="H49" i="97"/>
  <c r="G49" i="97"/>
  <c r="K48" i="97"/>
  <c r="J48" i="97"/>
  <c r="H48" i="97"/>
  <c r="G48" i="97"/>
  <c r="K47" i="97"/>
  <c r="J47" i="97"/>
  <c r="H47" i="97"/>
  <c r="G47" i="97"/>
  <c r="K46" i="97"/>
  <c r="J46" i="97"/>
  <c r="H46" i="97"/>
  <c r="G46" i="97"/>
  <c r="K45" i="97"/>
  <c r="J45" i="97"/>
  <c r="H45" i="97"/>
  <c r="G45" i="97"/>
  <c r="K44" i="97"/>
  <c r="J44" i="97"/>
  <c r="H44" i="97"/>
  <c r="G44" i="97"/>
  <c r="K43" i="97"/>
  <c r="J43" i="97"/>
  <c r="H43" i="97"/>
  <c r="G43" i="97"/>
  <c r="K42" i="97"/>
  <c r="J42" i="97"/>
  <c r="H42" i="97"/>
  <c r="G42" i="97"/>
  <c r="K41" i="97"/>
  <c r="J41" i="97"/>
  <c r="H41" i="97"/>
  <c r="G41" i="97"/>
  <c r="K40" i="97"/>
  <c r="J40" i="97"/>
  <c r="H40" i="97"/>
  <c r="G40" i="97"/>
  <c r="K39" i="97"/>
  <c r="J39" i="97"/>
  <c r="H39" i="97"/>
  <c r="G39" i="97"/>
  <c r="K38" i="97"/>
  <c r="J38" i="97"/>
  <c r="H38" i="97"/>
  <c r="G38" i="97"/>
  <c r="K37" i="97"/>
  <c r="J37" i="97"/>
  <c r="H37" i="97"/>
  <c r="G37" i="97"/>
  <c r="K36" i="97"/>
  <c r="J36" i="97"/>
  <c r="H36" i="97"/>
  <c r="G36" i="97"/>
  <c r="K35" i="97"/>
  <c r="J35" i="97"/>
  <c r="H35" i="97"/>
  <c r="G35" i="97"/>
  <c r="K34" i="97"/>
  <c r="J34" i="97"/>
  <c r="H34" i="97"/>
  <c r="G34" i="97"/>
  <c r="K33" i="97"/>
  <c r="J33" i="97"/>
  <c r="H33" i="97"/>
  <c r="G33" i="97"/>
  <c r="K32" i="97"/>
  <c r="J32" i="97"/>
  <c r="H32" i="97"/>
  <c r="G32" i="97"/>
  <c r="K31" i="97"/>
  <c r="J31" i="97"/>
  <c r="H31" i="97"/>
  <c r="G31" i="97"/>
  <c r="K30" i="97"/>
  <c r="J30" i="97"/>
  <c r="H30" i="97"/>
  <c r="G30" i="97"/>
  <c r="K29" i="97"/>
  <c r="J29" i="97"/>
  <c r="H29" i="97"/>
  <c r="G29" i="97"/>
  <c r="K28" i="97"/>
  <c r="J28" i="97"/>
  <c r="H28" i="97"/>
  <c r="G28" i="97"/>
  <c r="K27" i="97"/>
  <c r="J27" i="97"/>
  <c r="H27" i="97"/>
  <c r="G27" i="97"/>
  <c r="K26" i="97"/>
  <c r="J26" i="97"/>
  <c r="H26" i="97"/>
  <c r="G26" i="97"/>
  <c r="K25" i="97"/>
  <c r="J25" i="97"/>
  <c r="H25" i="97"/>
  <c r="G25" i="97"/>
  <c r="K24" i="97"/>
  <c r="J24" i="97"/>
  <c r="H24" i="97"/>
  <c r="G24" i="97"/>
  <c r="K23" i="97"/>
  <c r="J23" i="97"/>
  <c r="H23" i="97"/>
  <c r="G23" i="97"/>
  <c r="K22" i="97"/>
  <c r="J22" i="97"/>
  <c r="H22" i="97"/>
  <c r="G22" i="97"/>
  <c r="K21" i="97"/>
  <c r="J21" i="97"/>
  <c r="H21" i="97"/>
  <c r="G21" i="97"/>
  <c r="K20" i="97"/>
  <c r="J20" i="97"/>
  <c r="H20" i="97"/>
  <c r="G20" i="97"/>
  <c r="K19" i="97"/>
  <c r="J19" i="97"/>
  <c r="H19" i="97"/>
  <c r="G19" i="97"/>
  <c r="K18" i="97"/>
  <c r="J18" i="97"/>
  <c r="H18" i="97"/>
  <c r="G18" i="97"/>
  <c r="K17" i="97"/>
  <c r="J17" i="97"/>
  <c r="H17" i="97"/>
  <c r="G17" i="97"/>
  <c r="K16" i="97"/>
  <c r="J16" i="97"/>
  <c r="H16" i="97"/>
  <c r="G16" i="97"/>
  <c r="K15" i="97"/>
  <c r="J15" i="97"/>
  <c r="H15" i="97"/>
  <c r="G15" i="97"/>
  <c r="K14" i="97"/>
  <c r="J14" i="97"/>
  <c r="H14" i="97"/>
  <c r="G14" i="97"/>
  <c r="K13" i="97"/>
  <c r="J13" i="97"/>
  <c r="H13" i="97"/>
  <c r="G13" i="97"/>
  <c r="K12" i="97"/>
  <c r="J12" i="97"/>
  <c r="H12" i="97"/>
  <c r="G12" i="97"/>
  <c r="K11" i="97"/>
  <c r="J11" i="97"/>
  <c r="H11" i="97"/>
  <c r="G11" i="97"/>
  <c r="M278" i="94" l="1"/>
  <c r="M277" i="94"/>
  <c r="M276" i="94"/>
  <c r="M275" i="94"/>
  <c r="M274" i="94"/>
  <c r="M273" i="94"/>
  <c r="M272" i="94"/>
  <c r="M271" i="94"/>
  <c r="M270" i="94"/>
  <c r="M269" i="94"/>
  <c r="M268" i="94"/>
  <c r="M267" i="94"/>
  <c r="M266" i="94"/>
  <c r="M265" i="94"/>
  <c r="M264" i="94"/>
  <c r="M263" i="94"/>
  <c r="M262" i="94"/>
  <c r="M261" i="94"/>
  <c r="M260" i="94"/>
  <c r="M259" i="94"/>
  <c r="M258" i="94"/>
  <c r="M257" i="94"/>
  <c r="M256" i="94"/>
  <c r="M255" i="94"/>
  <c r="M254" i="94"/>
  <c r="M253" i="94"/>
  <c r="M252" i="94"/>
  <c r="M251" i="94"/>
  <c r="M250" i="94"/>
  <c r="M249" i="94"/>
  <c r="M248" i="94"/>
  <c r="M247" i="94"/>
  <c r="M246" i="94"/>
  <c r="M245" i="94"/>
  <c r="M244" i="94"/>
  <c r="M243" i="94"/>
  <c r="M242" i="94"/>
  <c r="M241" i="94"/>
  <c r="M240" i="94"/>
  <c r="M239" i="94"/>
  <c r="M238" i="94"/>
  <c r="M237" i="94"/>
  <c r="M236" i="94"/>
  <c r="M235" i="94"/>
  <c r="M234" i="94"/>
  <c r="M233" i="94"/>
  <c r="M232" i="94"/>
  <c r="M231" i="94"/>
  <c r="M230" i="94"/>
  <c r="M229" i="94"/>
  <c r="M228" i="94"/>
  <c r="M227" i="94"/>
  <c r="M226" i="94"/>
  <c r="M225" i="94"/>
  <c r="M224" i="94"/>
  <c r="M223" i="94"/>
  <c r="M222" i="94"/>
  <c r="M221" i="94"/>
  <c r="M220" i="94"/>
  <c r="M219" i="94"/>
  <c r="M218" i="94"/>
  <c r="M217" i="94"/>
  <c r="M216" i="94"/>
  <c r="M215" i="94"/>
  <c r="M214" i="94"/>
  <c r="M213" i="94"/>
  <c r="M212" i="94"/>
  <c r="M211" i="94"/>
  <c r="M210" i="94"/>
  <c r="M209" i="94"/>
  <c r="M208" i="94"/>
  <c r="M207" i="94"/>
  <c r="M206" i="94"/>
  <c r="M205" i="94"/>
  <c r="M204" i="94"/>
  <c r="M203" i="94"/>
  <c r="M202" i="94"/>
  <c r="M201" i="94"/>
  <c r="M200" i="94"/>
  <c r="M199" i="94"/>
  <c r="M198" i="94"/>
  <c r="M197" i="94"/>
  <c r="M196" i="94"/>
  <c r="M195" i="94"/>
  <c r="M194" i="94"/>
  <c r="M193" i="94"/>
  <c r="M192" i="94"/>
  <c r="M191" i="94"/>
  <c r="M190" i="94"/>
  <c r="M189" i="94"/>
  <c r="M188" i="94"/>
  <c r="M187" i="94"/>
  <c r="M186" i="94"/>
  <c r="M185" i="94"/>
  <c r="M184" i="94"/>
  <c r="M183" i="94"/>
  <c r="M182" i="94"/>
  <c r="M181" i="94"/>
  <c r="M180" i="94"/>
  <c r="M179" i="94"/>
  <c r="M178" i="94"/>
  <c r="M177" i="94"/>
  <c r="M176" i="94"/>
  <c r="M175" i="94"/>
  <c r="M174" i="94"/>
  <c r="M173" i="94"/>
  <c r="M172" i="94"/>
  <c r="M171" i="94"/>
  <c r="M170" i="94"/>
  <c r="M169" i="94"/>
  <c r="M168" i="94"/>
  <c r="M167" i="94"/>
  <c r="M166" i="94"/>
  <c r="M165" i="94"/>
  <c r="M164" i="94"/>
  <c r="M163" i="94"/>
  <c r="M162" i="94"/>
  <c r="M161" i="94"/>
  <c r="M160" i="94"/>
  <c r="M159" i="94"/>
  <c r="M158" i="94"/>
  <c r="M157" i="94"/>
  <c r="M156" i="94"/>
  <c r="M155" i="94"/>
  <c r="M154" i="94"/>
  <c r="M153" i="94"/>
  <c r="M152" i="94"/>
  <c r="M151" i="94"/>
  <c r="M150" i="94"/>
  <c r="M149" i="94"/>
  <c r="M148" i="94"/>
  <c r="M147" i="94"/>
  <c r="M146" i="94"/>
  <c r="M145" i="94"/>
  <c r="M144" i="94"/>
  <c r="M143" i="94"/>
  <c r="M142" i="94"/>
  <c r="M141" i="94"/>
  <c r="M140" i="94"/>
  <c r="M139" i="94"/>
  <c r="M138" i="94"/>
  <c r="M137" i="94"/>
  <c r="M136" i="94"/>
  <c r="M135" i="94"/>
  <c r="M134" i="94"/>
  <c r="M133" i="94"/>
  <c r="M132" i="94"/>
  <c r="M131" i="94"/>
  <c r="M130" i="94"/>
  <c r="M129" i="94"/>
  <c r="M128" i="94"/>
  <c r="M127" i="94"/>
  <c r="M126" i="94"/>
  <c r="M125" i="94"/>
  <c r="M124" i="94"/>
  <c r="M123" i="94"/>
  <c r="M122" i="94"/>
  <c r="M121" i="94"/>
  <c r="M120" i="94"/>
  <c r="M119" i="94"/>
  <c r="M118" i="94"/>
  <c r="M117" i="94"/>
  <c r="M116" i="94"/>
  <c r="M115" i="94"/>
  <c r="M114" i="94"/>
  <c r="M113" i="94"/>
  <c r="M112" i="94"/>
  <c r="M111" i="94"/>
  <c r="M110" i="94"/>
  <c r="M109" i="94"/>
  <c r="M108" i="94"/>
  <c r="M107" i="94"/>
  <c r="M106" i="94"/>
  <c r="M105" i="94"/>
  <c r="M104" i="94"/>
  <c r="M103" i="94"/>
  <c r="M102" i="94"/>
  <c r="M101" i="94"/>
  <c r="M100" i="94"/>
  <c r="M99" i="94"/>
  <c r="M98" i="94"/>
  <c r="M97" i="94"/>
  <c r="M96" i="94"/>
  <c r="M95" i="94"/>
  <c r="M94" i="94"/>
  <c r="M93" i="94"/>
  <c r="M92" i="94"/>
  <c r="M91" i="94"/>
  <c r="M90" i="94"/>
  <c r="M89" i="94"/>
  <c r="M88" i="94"/>
  <c r="M87" i="94"/>
  <c r="M86" i="94"/>
  <c r="M85" i="94"/>
  <c r="M84" i="94"/>
  <c r="M83" i="94"/>
  <c r="M82" i="94"/>
  <c r="M81" i="94"/>
  <c r="M80" i="94"/>
  <c r="M79" i="94"/>
  <c r="M78" i="94"/>
  <c r="M77" i="94"/>
  <c r="M76" i="94"/>
  <c r="M75" i="94"/>
  <c r="M74" i="94"/>
  <c r="M73" i="94"/>
  <c r="M72" i="94"/>
  <c r="M71" i="94"/>
  <c r="M70" i="94"/>
  <c r="M69" i="94"/>
  <c r="M68" i="94"/>
  <c r="M67" i="94"/>
  <c r="M66" i="94"/>
  <c r="M65" i="94"/>
  <c r="M64" i="94"/>
  <c r="M63" i="94"/>
  <c r="M62" i="94"/>
  <c r="M61" i="94"/>
  <c r="M60" i="94"/>
  <c r="M59" i="94"/>
  <c r="M58" i="94"/>
  <c r="M57" i="94"/>
  <c r="M56" i="94"/>
  <c r="M55" i="94"/>
  <c r="M54" i="94"/>
  <c r="M53" i="94"/>
  <c r="M52" i="94"/>
  <c r="M51" i="94"/>
  <c r="M50" i="94"/>
  <c r="M49" i="94"/>
  <c r="M48" i="94"/>
  <c r="M47" i="94"/>
  <c r="M46" i="94"/>
  <c r="M45" i="94"/>
  <c r="M44" i="94"/>
  <c r="M43" i="94"/>
  <c r="M42" i="94"/>
  <c r="M41" i="94"/>
  <c r="M40" i="94"/>
  <c r="M39" i="94"/>
  <c r="M38" i="94"/>
  <c r="M37" i="94"/>
  <c r="M36" i="94"/>
  <c r="M35" i="94"/>
  <c r="M34" i="94"/>
  <c r="M33" i="94"/>
  <c r="M32" i="94"/>
  <c r="M31" i="94"/>
  <c r="M30" i="94"/>
  <c r="M29" i="94"/>
  <c r="M28" i="94"/>
  <c r="M27" i="94"/>
  <c r="M26" i="94"/>
  <c r="M25" i="94"/>
  <c r="M24" i="94"/>
  <c r="M23" i="94"/>
  <c r="M22" i="94"/>
  <c r="M21" i="94"/>
  <c r="M20" i="94"/>
  <c r="M19" i="94"/>
  <c r="M18" i="94"/>
  <c r="M17" i="94"/>
  <c r="M16" i="94"/>
  <c r="M15" i="94"/>
  <c r="M14" i="94"/>
  <c r="M13" i="94"/>
  <c r="M12" i="94"/>
  <c r="M11" i="94"/>
  <c r="D280" i="94" l="1"/>
  <c r="C280" i="94"/>
  <c r="I279" i="94"/>
  <c r="F279" i="94"/>
  <c r="D279" i="94"/>
  <c r="C279" i="94"/>
  <c r="K278" i="94"/>
  <c r="J278" i="94"/>
  <c r="H278" i="94"/>
  <c r="G278" i="94"/>
  <c r="K277" i="94"/>
  <c r="J277" i="94"/>
  <c r="H277" i="94"/>
  <c r="G277" i="94"/>
  <c r="K276" i="94"/>
  <c r="J276" i="94"/>
  <c r="H276" i="94"/>
  <c r="G276" i="94"/>
  <c r="K275" i="94"/>
  <c r="J275" i="94"/>
  <c r="H275" i="94"/>
  <c r="G275" i="94"/>
  <c r="K274" i="94"/>
  <c r="J274" i="94"/>
  <c r="H274" i="94"/>
  <c r="G274" i="94"/>
  <c r="K273" i="94"/>
  <c r="J273" i="94"/>
  <c r="H273" i="94"/>
  <c r="G273" i="94"/>
  <c r="K272" i="94"/>
  <c r="J272" i="94"/>
  <c r="H272" i="94"/>
  <c r="G272" i="94"/>
  <c r="K271" i="94"/>
  <c r="J271" i="94"/>
  <c r="H271" i="94"/>
  <c r="G271" i="94"/>
  <c r="K270" i="94"/>
  <c r="J270" i="94"/>
  <c r="H270" i="94"/>
  <c r="G270" i="94"/>
  <c r="K269" i="94"/>
  <c r="J269" i="94"/>
  <c r="H269" i="94"/>
  <c r="G269" i="94"/>
  <c r="K268" i="94"/>
  <c r="J268" i="94"/>
  <c r="H268" i="94"/>
  <c r="G268" i="94"/>
  <c r="K267" i="94"/>
  <c r="J267" i="94"/>
  <c r="H267" i="94"/>
  <c r="G267" i="94"/>
  <c r="K266" i="94"/>
  <c r="J266" i="94"/>
  <c r="H266" i="94"/>
  <c r="G266" i="94"/>
  <c r="K265" i="94"/>
  <c r="J265" i="94"/>
  <c r="H265" i="94"/>
  <c r="G265" i="94"/>
  <c r="K264" i="94"/>
  <c r="J264" i="94"/>
  <c r="H264" i="94"/>
  <c r="G264" i="94"/>
  <c r="K263" i="94"/>
  <c r="J263" i="94"/>
  <c r="H263" i="94"/>
  <c r="G263" i="94"/>
  <c r="K262" i="94"/>
  <c r="J262" i="94"/>
  <c r="H262" i="94"/>
  <c r="G262" i="94"/>
  <c r="K261" i="94"/>
  <c r="J261" i="94"/>
  <c r="H261" i="94"/>
  <c r="G261" i="94"/>
  <c r="K260" i="94"/>
  <c r="J260" i="94"/>
  <c r="H260" i="94"/>
  <c r="G260" i="94"/>
  <c r="K259" i="94"/>
  <c r="J259" i="94"/>
  <c r="H259" i="94"/>
  <c r="G259" i="94"/>
  <c r="K258" i="94"/>
  <c r="J258" i="94"/>
  <c r="H258" i="94"/>
  <c r="G258" i="94"/>
  <c r="K257" i="94"/>
  <c r="J257" i="94"/>
  <c r="H257" i="94"/>
  <c r="G257" i="94"/>
  <c r="K256" i="94"/>
  <c r="J256" i="94"/>
  <c r="H256" i="94"/>
  <c r="G256" i="94"/>
  <c r="K255" i="94"/>
  <c r="J255" i="94"/>
  <c r="H255" i="94"/>
  <c r="G255" i="94"/>
  <c r="K254" i="94"/>
  <c r="J254" i="94"/>
  <c r="H254" i="94"/>
  <c r="G254" i="94"/>
  <c r="K253" i="94"/>
  <c r="J253" i="94"/>
  <c r="H253" i="94"/>
  <c r="G253" i="94"/>
  <c r="K252" i="94"/>
  <c r="J252" i="94"/>
  <c r="H252" i="94"/>
  <c r="G252" i="94"/>
  <c r="K251" i="94"/>
  <c r="J251" i="94"/>
  <c r="H251" i="94"/>
  <c r="G251" i="94"/>
  <c r="K250" i="94"/>
  <c r="J250" i="94"/>
  <c r="H250" i="94"/>
  <c r="G250" i="94"/>
  <c r="K249" i="94"/>
  <c r="J249" i="94"/>
  <c r="H249" i="94"/>
  <c r="G249" i="94"/>
  <c r="K248" i="94"/>
  <c r="J248" i="94"/>
  <c r="H248" i="94"/>
  <c r="G248" i="94"/>
  <c r="K247" i="94"/>
  <c r="J247" i="94"/>
  <c r="H247" i="94"/>
  <c r="G247" i="94"/>
  <c r="K246" i="94"/>
  <c r="J246" i="94"/>
  <c r="H246" i="94"/>
  <c r="G246" i="94"/>
  <c r="K245" i="94"/>
  <c r="J245" i="94"/>
  <c r="H245" i="94"/>
  <c r="G245" i="94"/>
  <c r="K244" i="94"/>
  <c r="J244" i="94"/>
  <c r="H244" i="94"/>
  <c r="G244" i="94"/>
  <c r="K243" i="94"/>
  <c r="J243" i="94"/>
  <c r="H243" i="94"/>
  <c r="G243" i="94"/>
  <c r="K242" i="94"/>
  <c r="J242" i="94"/>
  <c r="H242" i="94"/>
  <c r="G242" i="94"/>
  <c r="K241" i="94"/>
  <c r="J241" i="94"/>
  <c r="H241" i="94"/>
  <c r="G241" i="94"/>
  <c r="K240" i="94"/>
  <c r="J240" i="94"/>
  <c r="H240" i="94"/>
  <c r="G240" i="94"/>
  <c r="K239" i="94"/>
  <c r="J239" i="94"/>
  <c r="H239" i="94"/>
  <c r="G239" i="94"/>
  <c r="K238" i="94"/>
  <c r="J238" i="94"/>
  <c r="H238" i="94"/>
  <c r="G238" i="94"/>
  <c r="K237" i="94"/>
  <c r="J237" i="94"/>
  <c r="H237" i="94"/>
  <c r="G237" i="94"/>
  <c r="K236" i="94"/>
  <c r="J236" i="94"/>
  <c r="H236" i="94"/>
  <c r="G236" i="94"/>
  <c r="K235" i="94"/>
  <c r="J235" i="94"/>
  <c r="H235" i="94"/>
  <c r="G235" i="94"/>
  <c r="K234" i="94"/>
  <c r="J234" i="94"/>
  <c r="H234" i="94"/>
  <c r="G234" i="94"/>
  <c r="K233" i="94"/>
  <c r="J233" i="94"/>
  <c r="H233" i="94"/>
  <c r="G233" i="94"/>
  <c r="K232" i="94"/>
  <c r="J232" i="94"/>
  <c r="H232" i="94"/>
  <c r="G232" i="94"/>
  <c r="K231" i="94"/>
  <c r="J231" i="94"/>
  <c r="H231" i="94"/>
  <c r="G231" i="94"/>
  <c r="K230" i="94"/>
  <c r="J230" i="94"/>
  <c r="H230" i="94"/>
  <c r="G230" i="94"/>
  <c r="K229" i="94"/>
  <c r="J229" i="94"/>
  <c r="H229" i="94"/>
  <c r="G229" i="94"/>
  <c r="K228" i="94"/>
  <c r="J228" i="94"/>
  <c r="H228" i="94"/>
  <c r="G228" i="94"/>
  <c r="K227" i="94"/>
  <c r="J227" i="94"/>
  <c r="H227" i="94"/>
  <c r="G227" i="94"/>
  <c r="K226" i="94"/>
  <c r="J226" i="94"/>
  <c r="H226" i="94"/>
  <c r="G226" i="94"/>
  <c r="K225" i="94"/>
  <c r="J225" i="94"/>
  <c r="H225" i="94"/>
  <c r="G225" i="94"/>
  <c r="K224" i="94"/>
  <c r="J224" i="94"/>
  <c r="H224" i="94"/>
  <c r="G224" i="94"/>
  <c r="K223" i="94"/>
  <c r="J223" i="94"/>
  <c r="H223" i="94"/>
  <c r="G223" i="94"/>
  <c r="K222" i="94"/>
  <c r="J222" i="94"/>
  <c r="H222" i="94"/>
  <c r="G222" i="94"/>
  <c r="K221" i="94"/>
  <c r="J221" i="94"/>
  <c r="H221" i="94"/>
  <c r="G221" i="94"/>
  <c r="K220" i="94"/>
  <c r="J220" i="94"/>
  <c r="H220" i="94"/>
  <c r="G220" i="94"/>
  <c r="K219" i="94"/>
  <c r="J219" i="94"/>
  <c r="H219" i="94"/>
  <c r="G219" i="94"/>
  <c r="K218" i="94"/>
  <c r="J218" i="94"/>
  <c r="H218" i="94"/>
  <c r="G218" i="94"/>
  <c r="K217" i="94"/>
  <c r="J217" i="94"/>
  <c r="H217" i="94"/>
  <c r="G217" i="94"/>
  <c r="K216" i="94"/>
  <c r="J216" i="94"/>
  <c r="H216" i="94"/>
  <c r="G216" i="94"/>
  <c r="K215" i="94"/>
  <c r="J215" i="94"/>
  <c r="H215" i="94"/>
  <c r="G215" i="94"/>
  <c r="K214" i="94"/>
  <c r="J214" i="94"/>
  <c r="H214" i="94"/>
  <c r="G214" i="94"/>
  <c r="K213" i="94"/>
  <c r="J213" i="94"/>
  <c r="H213" i="94"/>
  <c r="G213" i="94"/>
  <c r="K212" i="94"/>
  <c r="J212" i="94"/>
  <c r="H212" i="94"/>
  <c r="G212" i="94"/>
  <c r="K211" i="94"/>
  <c r="J211" i="94"/>
  <c r="H211" i="94"/>
  <c r="G211" i="94"/>
  <c r="K210" i="94"/>
  <c r="J210" i="94"/>
  <c r="H210" i="94"/>
  <c r="G210" i="94"/>
  <c r="K209" i="94"/>
  <c r="J209" i="94"/>
  <c r="H209" i="94"/>
  <c r="G209" i="94"/>
  <c r="K208" i="94"/>
  <c r="J208" i="94"/>
  <c r="H208" i="94"/>
  <c r="G208" i="94"/>
  <c r="K207" i="94"/>
  <c r="J207" i="94"/>
  <c r="H207" i="94"/>
  <c r="G207" i="94"/>
  <c r="K206" i="94"/>
  <c r="J206" i="94"/>
  <c r="H206" i="94"/>
  <c r="G206" i="94"/>
  <c r="K205" i="94"/>
  <c r="J205" i="94"/>
  <c r="H205" i="94"/>
  <c r="G205" i="94"/>
  <c r="K204" i="94"/>
  <c r="J204" i="94"/>
  <c r="H204" i="94"/>
  <c r="G204" i="94"/>
  <c r="K203" i="94"/>
  <c r="J203" i="94"/>
  <c r="H203" i="94"/>
  <c r="G203" i="94"/>
  <c r="K202" i="94"/>
  <c r="J202" i="94"/>
  <c r="H202" i="94"/>
  <c r="G202" i="94"/>
  <c r="K201" i="94"/>
  <c r="J201" i="94"/>
  <c r="H201" i="94"/>
  <c r="G201" i="94"/>
  <c r="K200" i="94"/>
  <c r="J200" i="94"/>
  <c r="H200" i="94"/>
  <c r="G200" i="94"/>
  <c r="K199" i="94"/>
  <c r="J199" i="94"/>
  <c r="H199" i="94"/>
  <c r="G199" i="94"/>
  <c r="K198" i="94"/>
  <c r="J198" i="94"/>
  <c r="H198" i="94"/>
  <c r="G198" i="94"/>
  <c r="K197" i="94"/>
  <c r="J197" i="94"/>
  <c r="H197" i="94"/>
  <c r="G197" i="94"/>
  <c r="K196" i="94"/>
  <c r="J196" i="94"/>
  <c r="H196" i="94"/>
  <c r="G196" i="94"/>
  <c r="K195" i="94"/>
  <c r="J195" i="94"/>
  <c r="H195" i="94"/>
  <c r="G195" i="94"/>
  <c r="K194" i="94"/>
  <c r="J194" i="94"/>
  <c r="H194" i="94"/>
  <c r="G194" i="94"/>
  <c r="K193" i="94"/>
  <c r="J193" i="94"/>
  <c r="H193" i="94"/>
  <c r="G193" i="94"/>
  <c r="K192" i="94"/>
  <c r="J192" i="94"/>
  <c r="H192" i="94"/>
  <c r="G192" i="94"/>
  <c r="K191" i="94"/>
  <c r="J191" i="94"/>
  <c r="H191" i="94"/>
  <c r="G191" i="94"/>
  <c r="K190" i="94"/>
  <c r="J190" i="94"/>
  <c r="H190" i="94"/>
  <c r="G190" i="94"/>
  <c r="K189" i="94"/>
  <c r="J189" i="94"/>
  <c r="H189" i="94"/>
  <c r="G189" i="94"/>
  <c r="K188" i="94"/>
  <c r="J188" i="94"/>
  <c r="H188" i="94"/>
  <c r="G188" i="94"/>
  <c r="K187" i="94"/>
  <c r="J187" i="94"/>
  <c r="H187" i="94"/>
  <c r="G187" i="94"/>
  <c r="K186" i="94"/>
  <c r="J186" i="94"/>
  <c r="H186" i="94"/>
  <c r="G186" i="94"/>
  <c r="K185" i="94"/>
  <c r="J185" i="94"/>
  <c r="H185" i="94"/>
  <c r="G185" i="94"/>
  <c r="K184" i="94"/>
  <c r="J184" i="94"/>
  <c r="H184" i="94"/>
  <c r="G184" i="94"/>
  <c r="K183" i="94"/>
  <c r="J183" i="94"/>
  <c r="H183" i="94"/>
  <c r="G183" i="94"/>
  <c r="K182" i="94"/>
  <c r="J182" i="94"/>
  <c r="H182" i="94"/>
  <c r="G182" i="94"/>
  <c r="K181" i="94"/>
  <c r="J181" i="94"/>
  <c r="H181" i="94"/>
  <c r="G181" i="94"/>
  <c r="K180" i="94"/>
  <c r="J180" i="94"/>
  <c r="H180" i="94"/>
  <c r="G180" i="94"/>
  <c r="K179" i="94"/>
  <c r="J179" i="94"/>
  <c r="H179" i="94"/>
  <c r="G179" i="94"/>
  <c r="K178" i="94"/>
  <c r="J178" i="94"/>
  <c r="H178" i="94"/>
  <c r="G178" i="94"/>
  <c r="K177" i="94"/>
  <c r="J177" i="94"/>
  <c r="H177" i="94"/>
  <c r="G177" i="94"/>
  <c r="K176" i="94"/>
  <c r="J176" i="94"/>
  <c r="H176" i="94"/>
  <c r="G176" i="94"/>
  <c r="K175" i="94"/>
  <c r="J175" i="94"/>
  <c r="H175" i="94"/>
  <c r="G175" i="94"/>
  <c r="K174" i="94"/>
  <c r="J174" i="94"/>
  <c r="H174" i="94"/>
  <c r="G174" i="94"/>
  <c r="K173" i="94"/>
  <c r="J173" i="94"/>
  <c r="H173" i="94"/>
  <c r="G173" i="94"/>
  <c r="K172" i="94"/>
  <c r="J172" i="94"/>
  <c r="H172" i="94"/>
  <c r="G172" i="94"/>
  <c r="K171" i="94"/>
  <c r="J171" i="94"/>
  <c r="H171" i="94"/>
  <c r="G171" i="94"/>
  <c r="K170" i="94"/>
  <c r="J170" i="94"/>
  <c r="H170" i="94"/>
  <c r="G170" i="94"/>
  <c r="K169" i="94"/>
  <c r="J169" i="94"/>
  <c r="H169" i="94"/>
  <c r="G169" i="94"/>
  <c r="K168" i="94"/>
  <c r="J168" i="94"/>
  <c r="H168" i="94"/>
  <c r="G168" i="94"/>
  <c r="K167" i="94"/>
  <c r="J167" i="94"/>
  <c r="H167" i="94"/>
  <c r="G167" i="94"/>
  <c r="K166" i="94"/>
  <c r="J166" i="94"/>
  <c r="H166" i="94"/>
  <c r="G166" i="94"/>
  <c r="K165" i="94"/>
  <c r="J165" i="94"/>
  <c r="H165" i="94"/>
  <c r="G165" i="94"/>
  <c r="K164" i="94"/>
  <c r="J164" i="94"/>
  <c r="H164" i="94"/>
  <c r="G164" i="94"/>
  <c r="K163" i="94"/>
  <c r="J163" i="94"/>
  <c r="H163" i="94"/>
  <c r="G163" i="94"/>
  <c r="K162" i="94"/>
  <c r="J162" i="94"/>
  <c r="H162" i="94"/>
  <c r="G162" i="94"/>
  <c r="K161" i="94"/>
  <c r="J161" i="94"/>
  <c r="H161" i="94"/>
  <c r="G161" i="94"/>
  <c r="K160" i="94"/>
  <c r="J160" i="94"/>
  <c r="H160" i="94"/>
  <c r="G160" i="94"/>
  <c r="K159" i="94"/>
  <c r="J159" i="94"/>
  <c r="H159" i="94"/>
  <c r="G159" i="94"/>
  <c r="K158" i="94"/>
  <c r="J158" i="94"/>
  <c r="H158" i="94"/>
  <c r="G158" i="94"/>
  <c r="K157" i="94"/>
  <c r="J157" i="94"/>
  <c r="H157" i="94"/>
  <c r="G157" i="94"/>
  <c r="K156" i="94"/>
  <c r="J156" i="94"/>
  <c r="H156" i="94"/>
  <c r="G156" i="94"/>
  <c r="K155" i="94"/>
  <c r="J155" i="94"/>
  <c r="H155" i="94"/>
  <c r="G155" i="94"/>
  <c r="K154" i="94"/>
  <c r="J154" i="94"/>
  <c r="H154" i="94"/>
  <c r="G154" i="94"/>
  <c r="K153" i="94"/>
  <c r="J153" i="94"/>
  <c r="H153" i="94"/>
  <c r="G153" i="94"/>
  <c r="K152" i="94"/>
  <c r="J152" i="94"/>
  <c r="H152" i="94"/>
  <c r="G152" i="94"/>
  <c r="K151" i="94"/>
  <c r="J151" i="94"/>
  <c r="H151" i="94"/>
  <c r="G151" i="94"/>
  <c r="K150" i="94"/>
  <c r="J150" i="94"/>
  <c r="H150" i="94"/>
  <c r="G150" i="94"/>
  <c r="K149" i="94"/>
  <c r="J149" i="94"/>
  <c r="H149" i="94"/>
  <c r="G149" i="94"/>
  <c r="K148" i="94"/>
  <c r="J148" i="94"/>
  <c r="H148" i="94"/>
  <c r="G148" i="94"/>
  <c r="K147" i="94"/>
  <c r="J147" i="94"/>
  <c r="H147" i="94"/>
  <c r="G147" i="94"/>
  <c r="K146" i="94"/>
  <c r="J146" i="94"/>
  <c r="H146" i="94"/>
  <c r="G146" i="94"/>
  <c r="K145" i="94"/>
  <c r="J145" i="94"/>
  <c r="H145" i="94"/>
  <c r="G145" i="94"/>
  <c r="K144" i="94"/>
  <c r="J144" i="94"/>
  <c r="H144" i="94"/>
  <c r="G144" i="94"/>
  <c r="K143" i="94"/>
  <c r="J143" i="94"/>
  <c r="H143" i="94"/>
  <c r="G143" i="94"/>
  <c r="K142" i="94"/>
  <c r="J142" i="94"/>
  <c r="H142" i="94"/>
  <c r="G142" i="94"/>
  <c r="K141" i="94"/>
  <c r="J141" i="94"/>
  <c r="H141" i="94"/>
  <c r="G141" i="94"/>
  <c r="K140" i="94"/>
  <c r="J140" i="94"/>
  <c r="H140" i="94"/>
  <c r="G140" i="94"/>
  <c r="K139" i="94"/>
  <c r="J139" i="94"/>
  <c r="H139" i="94"/>
  <c r="G139" i="94"/>
  <c r="K138" i="94"/>
  <c r="J138" i="94"/>
  <c r="H138" i="94"/>
  <c r="G138" i="94"/>
  <c r="K137" i="94"/>
  <c r="J137" i="94"/>
  <c r="H137" i="94"/>
  <c r="G137" i="94"/>
  <c r="K136" i="94"/>
  <c r="J136" i="94"/>
  <c r="H136" i="94"/>
  <c r="G136" i="94"/>
  <c r="K135" i="94"/>
  <c r="J135" i="94"/>
  <c r="H135" i="94"/>
  <c r="G135" i="94"/>
  <c r="K134" i="94"/>
  <c r="J134" i="94"/>
  <c r="H134" i="94"/>
  <c r="G134" i="94"/>
  <c r="K133" i="94"/>
  <c r="J133" i="94"/>
  <c r="H133" i="94"/>
  <c r="G133" i="94"/>
  <c r="K132" i="94"/>
  <c r="J132" i="94"/>
  <c r="H132" i="94"/>
  <c r="G132" i="94"/>
  <c r="K131" i="94"/>
  <c r="J131" i="94"/>
  <c r="H131" i="94"/>
  <c r="G131" i="94"/>
  <c r="K130" i="94"/>
  <c r="J130" i="94"/>
  <c r="H130" i="94"/>
  <c r="G130" i="94"/>
  <c r="K129" i="94"/>
  <c r="J129" i="94"/>
  <c r="H129" i="94"/>
  <c r="G129" i="94"/>
  <c r="K128" i="94"/>
  <c r="J128" i="94"/>
  <c r="H128" i="94"/>
  <c r="G128" i="94"/>
  <c r="K127" i="94"/>
  <c r="J127" i="94"/>
  <c r="H127" i="94"/>
  <c r="G127" i="94"/>
  <c r="K126" i="94"/>
  <c r="J126" i="94"/>
  <c r="H126" i="94"/>
  <c r="G126" i="94"/>
  <c r="K125" i="94"/>
  <c r="J125" i="94"/>
  <c r="H125" i="94"/>
  <c r="G125" i="94"/>
  <c r="K124" i="94"/>
  <c r="J124" i="94"/>
  <c r="H124" i="94"/>
  <c r="G124" i="94"/>
  <c r="K123" i="94"/>
  <c r="J123" i="94"/>
  <c r="H123" i="94"/>
  <c r="G123" i="94"/>
  <c r="K122" i="94"/>
  <c r="J122" i="94"/>
  <c r="H122" i="94"/>
  <c r="G122" i="94"/>
  <c r="K121" i="94"/>
  <c r="J121" i="94"/>
  <c r="H121" i="94"/>
  <c r="G121" i="94"/>
  <c r="K120" i="94"/>
  <c r="J120" i="94"/>
  <c r="H120" i="94"/>
  <c r="G120" i="94"/>
  <c r="K119" i="94"/>
  <c r="J119" i="94"/>
  <c r="H119" i="94"/>
  <c r="G119" i="94"/>
  <c r="K118" i="94"/>
  <c r="J118" i="94"/>
  <c r="H118" i="94"/>
  <c r="G118" i="94"/>
  <c r="K117" i="94"/>
  <c r="J117" i="94"/>
  <c r="H117" i="94"/>
  <c r="G117" i="94"/>
  <c r="K116" i="94"/>
  <c r="J116" i="94"/>
  <c r="H116" i="94"/>
  <c r="G116" i="94"/>
  <c r="K115" i="94"/>
  <c r="J115" i="94"/>
  <c r="H115" i="94"/>
  <c r="G115" i="94"/>
  <c r="K114" i="94"/>
  <c r="J114" i="94"/>
  <c r="H114" i="94"/>
  <c r="G114" i="94"/>
  <c r="K113" i="94"/>
  <c r="J113" i="94"/>
  <c r="H113" i="94"/>
  <c r="G113" i="94"/>
  <c r="K112" i="94"/>
  <c r="J112" i="94"/>
  <c r="H112" i="94"/>
  <c r="G112" i="94"/>
  <c r="K111" i="94"/>
  <c r="J111" i="94"/>
  <c r="H111" i="94"/>
  <c r="G111" i="94"/>
  <c r="K110" i="94"/>
  <c r="J110" i="94"/>
  <c r="H110" i="94"/>
  <c r="G110" i="94"/>
  <c r="K109" i="94"/>
  <c r="J109" i="94"/>
  <c r="H109" i="94"/>
  <c r="G109" i="94"/>
  <c r="K108" i="94"/>
  <c r="J108" i="94"/>
  <c r="H108" i="94"/>
  <c r="G108" i="94"/>
  <c r="K107" i="94"/>
  <c r="J107" i="94"/>
  <c r="H107" i="94"/>
  <c r="G107" i="94"/>
  <c r="K106" i="94"/>
  <c r="J106" i="94"/>
  <c r="H106" i="94"/>
  <c r="G106" i="94"/>
  <c r="K105" i="94"/>
  <c r="J105" i="94"/>
  <c r="H105" i="94"/>
  <c r="G105" i="94"/>
  <c r="K104" i="94"/>
  <c r="J104" i="94"/>
  <c r="H104" i="94"/>
  <c r="G104" i="94"/>
  <c r="K103" i="94"/>
  <c r="J103" i="94"/>
  <c r="H103" i="94"/>
  <c r="G103" i="94"/>
  <c r="K102" i="94"/>
  <c r="J102" i="94"/>
  <c r="H102" i="94"/>
  <c r="G102" i="94"/>
  <c r="K101" i="94"/>
  <c r="J101" i="94"/>
  <c r="H101" i="94"/>
  <c r="G101" i="94"/>
  <c r="K100" i="94"/>
  <c r="J100" i="94"/>
  <c r="H100" i="94"/>
  <c r="G100" i="94"/>
  <c r="K99" i="94"/>
  <c r="J99" i="94"/>
  <c r="H99" i="94"/>
  <c r="G99" i="94"/>
  <c r="K98" i="94"/>
  <c r="J98" i="94"/>
  <c r="H98" i="94"/>
  <c r="G98" i="94"/>
  <c r="K97" i="94"/>
  <c r="J97" i="94"/>
  <c r="H97" i="94"/>
  <c r="G97" i="94"/>
  <c r="K96" i="94"/>
  <c r="J96" i="94"/>
  <c r="H96" i="94"/>
  <c r="G96" i="94"/>
  <c r="K95" i="94"/>
  <c r="J95" i="94"/>
  <c r="H95" i="94"/>
  <c r="G95" i="94"/>
  <c r="K94" i="94"/>
  <c r="J94" i="94"/>
  <c r="H94" i="94"/>
  <c r="G94" i="94"/>
  <c r="K93" i="94"/>
  <c r="J93" i="94"/>
  <c r="H93" i="94"/>
  <c r="G93" i="94"/>
  <c r="K92" i="94"/>
  <c r="J92" i="94"/>
  <c r="H92" i="94"/>
  <c r="G92" i="94"/>
  <c r="K91" i="94"/>
  <c r="J91" i="94"/>
  <c r="H91" i="94"/>
  <c r="G91" i="94"/>
  <c r="K90" i="94"/>
  <c r="J90" i="94"/>
  <c r="H90" i="94"/>
  <c r="G90" i="94"/>
  <c r="K89" i="94"/>
  <c r="J89" i="94"/>
  <c r="H89" i="94"/>
  <c r="G89" i="94"/>
  <c r="K88" i="94"/>
  <c r="J88" i="94"/>
  <c r="H88" i="94"/>
  <c r="G88" i="94"/>
  <c r="K87" i="94"/>
  <c r="J87" i="94"/>
  <c r="H87" i="94"/>
  <c r="G87" i="94"/>
  <c r="K86" i="94"/>
  <c r="J86" i="94"/>
  <c r="H86" i="94"/>
  <c r="G86" i="94"/>
  <c r="K85" i="94"/>
  <c r="J85" i="94"/>
  <c r="H85" i="94"/>
  <c r="G85" i="94"/>
  <c r="K84" i="94"/>
  <c r="J84" i="94"/>
  <c r="H84" i="94"/>
  <c r="G84" i="94"/>
  <c r="K83" i="94"/>
  <c r="J83" i="94"/>
  <c r="H83" i="94"/>
  <c r="G83" i="94"/>
  <c r="K82" i="94"/>
  <c r="J82" i="94"/>
  <c r="H82" i="94"/>
  <c r="G82" i="94"/>
  <c r="K81" i="94"/>
  <c r="J81" i="94"/>
  <c r="H81" i="94"/>
  <c r="G81" i="94"/>
  <c r="K80" i="94"/>
  <c r="J80" i="94"/>
  <c r="H80" i="94"/>
  <c r="G80" i="94"/>
  <c r="K79" i="94"/>
  <c r="J79" i="94"/>
  <c r="H79" i="94"/>
  <c r="G79" i="94"/>
  <c r="K78" i="94"/>
  <c r="J78" i="94"/>
  <c r="H78" i="94"/>
  <c r="G78" i="94"/>
  <c r="K77" i="94"/>
  <c r="J77" i="94"/>
  <c r="H77" i="94"/>
  <c r="G77" i="94"/>
  <c r="K76" i="94"/>
  <c r="J76" i="94"/>
  <c r="H76" i="94"/>
  <c r="G76" i="94"/>
  <c r="K75" i="94"/>
  <c r="J75" i="94"/>
  <c r="H75" i="94"/>
  <c r="G75" i="94"/>
  <c r="K74" i="94"/>
  <c r="J74" i="94"/>
  <c r="H74" i="94"/>
  <c r="G74" i="94"/>
  <c r="K73" i="94"/>
  <c r="J73" i="94"/>
  <c r="H73" i="94"/>
  <c r="G73" i="94"/>
  <c r="K72" i="94"/>
  <c r="J72" i="94"/>
  <c r="H72" i="94"/>
  <c r="G72" i="94"/>
  <c r="K71" i="94"/>
  <c r="J71" i="94"/>
  <c r="H71" i="94"/>
  <c r="G71" i="94"/>
  <c r="K70" i="94"/>
  <c r="J70" i="94"/>
  <c r="H70" i="94"/>
  <c r="G70" i="94"/>
  <c r="K69" i="94"/>
  <c r="J69" i="94"/>
  <c r="H69" i="94"/>
  <c r="G69" i="94"/>
  <c r="K68" i="94"/>
  <c r="J68" i="94"/>
  <c r="H68" i="94"/>
  <c r="G68" i="94"/>
  <c r="K67" i="94"/>
  <c r="J67" i="94"/>
  <c r="H67" i="94"/>
  <c r="G67" i="94"/>
  <c r="K66" i="94"/>
  <c r="J66" i="94"/>
  <c r="H66" i="94"/>
  <c r="G66" i="94"/>
  <c r="K65" i="94"/>
  <c r="J65" i="94"/>
  <c r="H65" i="94"/>
  <c r="G65" i="94"/>
  <c r="K64" i="94"/>
  <c r="J64" i="94"/>
  <c r="H64" i="94"/>
  <c r="G64" i="94"/>
  <c r="K63" i="94"/>
  <c r="J63" i="94"/>
  <c r="H63" i="94"/>
  <c r="G63" i="94"/>
  <c r="K62" i="94"/>
  <c r="J62" i="94"/>
  <c r="H62" i="94"/>
  <c r="G62" i="94"/>
  <c r="K61" i="94"/>
  <c r="J61" i="94"/>
  <c r="H61" i="94"/>
  <c r="G61" i="94"/>
  <c r="K60" i="94"/>
  <c r="J60" i="94"/>
  <c r="H60" i="94"/>
  <c r="G60" i="94"/>
  <c r="K59" i="94"/>
  <c r="J59" i="94"/>
  <c r="H59" i="94"/>
  <c r="G59" i="94"/>
  <c r="K58" i="94"/>
  <c r="J58" i="94"/>
  <c r="H58" i="94"/>
  <c r="G58" i="94"/>
  <c r="K57" i="94"/>
  <c r="J57" i="94"/>
  <c r="H57" i="94"/>
  <c r="G57" i="94"/>
  <c r="K56" i="94"/>
  <c r="J56" i="94"/>
  <c r="H56" i="94"/>
  <c r="G56" i="94"/>
  <c r="K55" i="94"/>
  <c r="J55" i="94"/>
  <c r="H55" i="94"/>
  <c r="G55" i="94"/>
  <c r="K54" i="94"/>
  <c r="J54" i="94"/>
  <c r="H54" i="94"/>
  <c r="G54" i="94"/>
  <c r="K53" i="94"/>
  <c r="J53" i="94"/>
  <c r="H53" i="94"/>
  <c r="G53" i="94"/>
  <c r="K52" i="94"/>
  <c r="J52" i="94"/>
  <c r="H52" i="94"/>
  <c r="G52" i="94"/>
  <c r="K51" i="94"/>
  <c r="J51" i="94"/>
  <c r="H51" i="94"/>
  <c r="G51" i="94"/>
  <c r="K50" i="94"/>
  <c r="J50" i="94"/>
  <c r="H50" i="94"/>
  <c r="G50" i="94"/>
  <c r="K49" i="94"/>
  <c r="J49" i="94"/>
  <c r="H49" i="94"/>
  <c r="G49" i="94"/>
  <c r="K48" i="94"/>
  <c r="J48" i="94"/>
  <c r="H48" i="94"/>
  <c r="G48" i="94"/>
  <c r="K47" i="94"/>
  <c r="J47" i="94"/>
  <c r="H47" i="94"/>
  <c r="G47" i="94"/>
  <c r="K46" i="94"/>
  <c r="J46" i="94"/>
  <c r="H46" i="94"/>
  <c r="G46" i="94"/>
  <c r="K45" i="94"/>
  <c r="J45" i="94"/>
  <c r="H45" i="94"/>
  <c r="G45" i="94"/>
  <c r="K44" i="94"/>
  <c r="J44" i="94"/>
  <c r="H44" i="94"/>
  <c r="G44" i="94"/>
  <c r="K43" i="94"/>
  <c r="J43" i="94"/>
  <c r="H43" i="94"/>
  <c r="G43" i="94"/>
  <c r="K42" i="94"/>
  <c r="J42" i="94"/>
  <c r="H42" i="94"/>
  <c r="G42" i="94"/>
  <c r="K41" i="94"/>
  <c r="J41" i="94"/>
  <c r="H41" i="94"/>
  <c r="G41" i="94"/>
  <c r="K40" i="94"/>
  <c r="J40" i="94"/>
  <c r="H40" i="94"/>
  <c r="G40" i="94"/>
  <c r="K39" i="94"/>
  <c r="J39" i="94"/>
  <c r="H39" i="94"/>
  <c r="G39" i="94"/>
  <c r="K38" i="94"/>
  <c r="J38" i="94"/>
  <c r="H38" i="94"/>
  <c r="G38" i="94"/>
  <c r="K37" i="94"/>
  <c r="J37" i="94"/>
  <c r="H37" i="94"/>
  <c r="G37" i="94"/>
  <c r="K36" i="94"/>
  <c r="J36" i="94"/>
  <c r="H36" i="94"/>
  <c r="G36" i="94"/>
  <c r="K35" i="94"/>
  <c r="J35" i="94"/>
  <c r="H35" i="94"/>
  <c r="G35" i="94"/>
  <c r="K34" i="94"/>
  <c r="J34" i="94"/>
  <c r="H34" i="94"/>
  <c r="G34" i="94"/>
  <c r="K33" i="94"/>
  <c r="J33" i="94"/>
  <c r="H33" i="94"/>
  <c r="G33" i="94"/>
  <c r="K32" i="94"/>
  <c r="J32" i="94"/>
  <c r="H32" i="94"/>
  <c r="G32" i="94"/>
  <c r="K31" i="94"/>
  <c r="J31" i="94"/>
  <c r="H31" i="94"/>
  <c r="G31" i="94"/>
  <c r="K30" i="94"/>
  <c r="J30" i="94"/>
  <c r="H30" i="94"/>
  <c r="G30" i="94"/>
  <c r="K29" i="94"/>
  <c r="J29" i="94"/>
  <c r="H29" i="94"/>
  <c r="G29" i="94"/>
  <c r="K28" i="94"/>
  <c r="J28" i="94"/>
  <c r="H28" i="94"/>
  <c r="G28" i="94"/>
  <c r="K27" i="94"/>
  <c r="J27" i="94"/>
  <c r="H27" i="94"/>
  <c r="G27" i="94"/>
  <c r="K26" i="94"/>
  <c r="J26" i="94"/>
  <c r="H26" i="94"/>
  <c r="G26" i="94"/>
  <c r="K25" i="94"/>
  <c r="J25" i="94"/>
  <c r="H25" i="94"/>
  <c r="G25" i="94"/>
  <c r="K24" i="94"/>
  <c r="J24" i="94"/>
  <c r="H24" i="94"/>
  <c r="G24" i="94"/>
  <c r="K23" i="94"/>
  <c r="J23" i="94"/>
  <c r="H23" i="94"/>
  <c r="G23" i="94"/>
  <c r="K22" i="94"/>
  <c r="J22" i="94"/>
  <c r="H22" i="94"/>
  <c r="G22" i="94"/>
  <c r="K21" i="94"/>
  <c r="J21" i="94"/>
  <c r="H21" i="94"/>
  <c r="G21" i="94"/>
  <c r="K20" i="94"/>
  <c r="J20" i="94"/>
  <c r="H20" i="94"/>
  <c r="G20" i="94"/>
  <c r="K19" i="94"/>
  <c r="J19" i="94"/>
  <c r="H19" i="94"/>
  <c r="G19" i="94"/>
  <c r="K18" i="94"/>
  <c r="J18" i="94"/>
  <c r="H18" i="94"/>
  <c r="G18" i="94"/>
  <c r="K17" i="94"/>
  <c r="J17" i="94"/>
  <c r="H17" i="94"/>
  <c r="G17" i="94"/>
  <c r="K16" i="94"/>
  <c r="J16" i="94"/>
  <c r="H16" i="94"/>
  <c r="G16" i="94"/>
  <c r="K15" i="94"/>
  <c r="J15" i="94"/>
  <c r="H15" i="94"/>
  <c r="G15" i="94"/>
  <c r="K14" i="94"/>
  <c r="J14" i="94"/>
  <c r="H14" i="94"/>
  <c r="G14" i="94"/>
  <c r="K13" i="94"/>
  <c r="J13" i="94"/>
  <c r="H13" i="94"/>
  <c r="G13" i="94"/>
  <c r="K12" i="94"/>
  <c r="J12" i="94"/>
  <c r="H12" i="94"/>
  <c r="G12" i="94"/>
  <c r="K11" i="94"/>
  <c r="K280" i="94" s="1"/>
  <c r="J11" i="94"/>
  <c r="J279" i="94" s="1"/>
  <c r="H11" i="94"/>
  <c r="H279" i="94" s="1"/>
  <c r="G11" i="94"/>
  <c r="G279" i="94" s="1"/>
  <c r="G280" i="94" l="1"/>
  <c r="K279" i="94"/>
  <c r="H280" i="94"/>
  <c r="J280" i="94"/>
  <c r="M329" i="91" l="1"/>
  <c r="L329" i="91"/>
  <c r="J329" i="91"/>
  <c r="I329" i="91"/>
  <c r="F329" i="91"/>
  <c r="N329" i="91" s="1"/>
  <c r="M328" i="91"/>
  <c r="L328" i="91"/>
  <c r="J328" i="91"/>
  <c r="I328" i="91"/>
  <c r="F328" i="91"/>
  <c r="N328" i="91" s="1"/>
  <c r="R327" i="91"/>
  <c r="Q327" i="91"/>
  <c r="M327" i="91"/>
  <c r="L327" i="91"/>
  <c r="J327" i="91"/>
  <c r="I327" i="91"/>
  <c r="F327" i="91"/>
  <c r="N327" i="91" s="1"/>
  <c r="M326" i="91"/>
  <c r="L326" i="91"/>
  <c r="J326" i="91"/>
  <c r="I326" i="91"/>
  <c r="F326" i="91"/>
  <c r="N326" i="91" s="1"/>
  <c r="M325" i="91"/>
  <c r="L325" i="91"/>
  <c r="J325" i="91"/>
  <c r="I325" i="91"/>
  <c r="F325" i="91"/>
  <c r="N325" i="91" s="1"/>
  <c r="M324" i="91"/>
  <c r="L324" i="91"/>
  <c r="J324" i="91"/>
  <c r="I324" i="91"/>
  <c r="F324" i="91"/>
  <c r="N324" i="91" s="1"/>
  <c r="M323" i="91"/>
  <c r="J323" i="91"/>
  <c r="I323" i="91"/>
  <c r="F323" i="91"/>
  <c r="N323" i="91" s="1"/>
  <c r="L323" i="91"/>
  <c r="M322" i="91"/>
  <c r="J322" i="91"/>
  <c r="I322" i="91"/>
  <c r="F322" i="91"/>
  <c r="N322" i="91" s="1"/>
  <c r="L322" i="91"/>
  <c r="M321" i="91"/>
  <c r="L321" i="91"/>
  <c r="J321" i="91"/>
  <c r="I321" i="91"/>
  <c r="F321" i="91"/>
  <c r="N321" i="91" s="1"/>
  <c r="M320" i="91"/>
  <c r="L320" i="91"/>
  <c r="J320" i="91"/>
  <c r="I320" i="91"/>
  <c r="F320" i="91"/>
  <c r="N320" i="91" s="1"/>
  <c r="M319" i="91"/>
  <c r="L319" i="91"/>
  <c r="J319" i="91"/>
  <c r="I319" i="91"/>
  <c r="F319" i="91"/>
  <c r="N319" i="91" s="1"/>
  <c r="M318" i="91"/>
  <c r="L318" i="91"/>
  <c r="J318" i="91"/>
  <c r="I318" i="91"/>
  <c r="F318" i="91"/>
  <c r="N318" i="91" s="1"/>
  <c r="M317" i="91"/>
  <c r="L317" i="91"/>
  <c r="J317" i="91"/>
  <c r="I317" i="91"/>
  <c r="F317" i="91"/>
  <c r="N317" i="91" s="1"/>
  <c r="M316" i="91"/>
  <c r="L316" i="91"/>
  <c r="J316" i="91"/>
  <c r="I316" i="91"/>
  <c r="F316" i="91"/>
  <c r="N316" i="91" s="1"/>
  <c r="M315" i="91"/>
  <c r="L315" i="91"/>
  <c r="J315" i="91"/>
  <c r="I315" i="91"/>
  <c r="F315" i="91"/>
  <c r="N315" i="91" s="1"/>
  <c r="M314" i="91"/>
  <c r="L314" i="91"/>
  <c r="J314" i="91"/>
  <c r="I314" i="91"/>
  <c r="F314" i="91"/>
  <c r="N314" i="91" s="1"/>
  <c r="M313" i="91"/>
  <c r="L313" i="91"/>
  <c r="J313" i="91"/>
  <c r="I313" i="91"/>
  <c r="F313" i="91"/>
  <c r="N313" i="91" s="1"/>
  <c r="M312" i="91"/>
  <c r="L312" i="91"/>
  <c r="J312" i="91"/>
  <c r="I312" i="91"/>
  <c r="F312" i="91"/>
  <c r="N312" i="91" s="1"/>
  <c r="M311" i="91"/>
  <c r="L311" i="91"/>
  <c r="J311" i="91"/>
  <c r="I311" i="91"/>
  <c r="F311" i="91"/>
  <c r="N311" i="91" s="1"/>
  <c r="M310" i="91"/>
  <c r="L310" i="91"/>
  <c r="J310" i="91"/>
  <c r="I310" i="91"/>
  <c r="F310" i="91"/>
  <c r="N310" i="91" s="1"/>
  <c r="M309" i="91"/>
  <c r="L309" i="91"/>
  <c r="J309" i="91"/>
  <c r="I309" i="91"/>
  <c r="F309" i="91"/>
  <c r="N309" i="91" s="1"/>
  <c r="M308" i="91"/>
  <c r="L308" i="91"/>
  <c r="J308" i="91"/>
  <c r="I308" i="91"/>
  <c r="F308" i="91"/>
  <c r="N308" i="91" s="1"/>
  <c r="M307" i="91"/>
  <c r="L307" i="91"/>
  <c r="J307" i="91"/>
  <c r="I307" i="91"/>
  <c r="F307" i="91"/>
  <c r="N307" i="91" s="1"/>
  <c r="M306" i="91"/>
  <c r="L306" i="91"/>
  <c r="J306" i="91"/>
  <c r="I306" i="91"/>
  <c r="F306" i="91"/>
  <c r="N306" i="91" s="1"/>
  <c r="M305" i="91"/>
  <c r="L305" i="91"/>
  <c r="J305" i="91"/>
  <c r="I305" i="91"/>
  <c r="F305" i="91"/>
  <c r="N305" i="91" s="1"/>
  <c r="M304" i="91"/>
  <c r="L304" i="91"/>
  <c r="J304" i="91"/>
  <c r="I304" i="91"/>
  <c r="F304" i="91"/>
  <c r="N304" i="91" s="1"/>
  <c r="M303" i="91"/>
  <c r="L303" i="91"/>
  <c r="J303" i="91"/>
  <c r="I303" i="91"/>
  <c r="F303" i="91"/>
  <c r="N303" i="91" s="1"/>
  <c r="M302" i="91"/>
  <c r="L302" i="91"/>
  <c r="J302" i="91"/>
  <c r="I302" i="91"/>
  <c r="F302" i="91"/>
  <c r="N302" i="91" s="1"/>
  <c r="M301" i="91"/>
  <c r="J301" i="91"/>
  <c r="I301" i="91"/>
  <c r="F301" i="91"/>
  <c r="N301" i="91" s="1"/>
  <c r="L301" i="91"/>
  <c r="M300" i="91"/>
  <c r="J300" i="91"/>
  <c r="I300" i="91"/>
  <c r="F300" i="91"/>
  <c r="N300" i="91" s="1"/>
  <c r="L300" i="91"/>
  <c r="M299" i="91"/>
  <c r="L299" i="91"/>
  <c r="J299" i="91"/>
  <c r="I299" i="91"/>
  <c r="F299" i="91"/>
  <c r="N299" i="91" s="1"/>
  <c r="M298" i="91"/>
  <c r="L298" i="91"/>
  <c r="J298" i="91"/>
  <c r="I298" i="91"/>
  <c r="F298" i="91"/>
  <c r="N298" i="91" s="1"/>
  <c r="M297" i="91"/>
  <c r="L297" i="91"/>
  <c r="J297" i="91"/>
  <c r="I297" i="91"/>
  <c r="F297" i="91"/>
  <c r="N297" i="91" s="1"/>
  <c r="M296" i="91"/>
  <c r="L296" i="91"/>
  <c r="J296" i="91"/>
  <c r="I296" i="91"/>
  <c r="F296" i="91"/>
  <c r="N296" i="91" s="1"/>
  <c r="M295" i="91"/>
  <c r="L295" i="91"/>
  <c r="J295" i="91"/>
  <c r="I295" i="91"/>
  <c r="F295" i="91"/>
  <c r="N295" i="91" s="1"/>
  <c r="M294" i="91"/>
  <c r="L294" i="91"/>
  <c r="J294" i="91"/>
  <c r="I294" i="91"/>
  <c r="F294" i="91"/>
  <c r="N294" i="91" s="1"/>
  <c r="M293" i="91"/>
  <c r="L293" i="91"/>
  <c r="J293" i="91"/>
  <c r="I293" i="91"/>
  <c r="F293" i="91"/>
  <c r="N293" i="91" s="1"/>
  <c r="M292" i="91"/>
  <c r="L292" i="91"/>
  <c r="J292" i="91"/>
  <c r="I292" i="91"/>
  <c r="F292" i="91"/>
  <c r="N292" i="91" s="1"/>
  <c r="M291" i="91"/>
  <c r="L291" i="91"/>
  <c r="J291" i="91"/>
  <c r="I291" i="91"/>
  <c r="F291" i="91"/>
  <c r="N291" i="91" s="1"/>
  <c r="M290" i="91"/>
  <c r="L290" i="91"/>
  <c r="J290" i="91"/>
  <c r="I290" i="91"/>
  <c r="F290" i="91"/>
  <c r="N290" i="91" s="1"/>
  <c r="M289" i="91"/>
  <c r="L289" i="91"/>
  <c r="J289" i="91"/>
  <c r="I289" i="91"/>
  <c r="F289" i="91"/>
  <c r="N289" i="91" s="1"/>
  <c r="M288" i="91"/>
  <c r="L288" i="91"/>
  <c r="J288" i="91"/>
  <c r="I288" i="91"/>
  <c r="F288" i="91"/>
  <c r="N288" i="91" s="1"/>
  <c r="M287" i="91"/>
  <c r="L287" i="91"/>
  <c r="J287" i="91"/>
  <c r="I287" i="91"/>
  <c r="F287" i="91"/>
  <c r="N287" i="91" s="1"/>
  <c r="M286" i="91"/>
  <c r="L286" i="91"/>
  <c r="J286" i="91"/>
  <c r="I286" i="91"/>
  <c r="F286" i="91"/>
  <c r="N286" i="91" s="1"/>
  <c r="M285" i="91"/>
  <c r="L285" i="91"/>
  <c r="J285" i="91"/>
  <c r="I285" i="91"/>
  <c r="F285" i="91"/>
  <c r="N285" i="91" s="1"/>
  <c r="M284" i="91"/>
  <c r="L284" i="91"/>
  <c r="J284" i="91"/>
  <c r="I284" i="91"/>
  <c r="F284" i="91"/>
  <c r="N284" i="91" s="1"/>
  <c r="M283" i="91"/>
  <c r="L283" i="91"/>
  <c r="J283" i="91"/>
  <c r="I283" i="91"/>
  <c r="F283" i="91"/>
  <c r="N283" i="91" s="1"/>
  <c r="M282" i="91"/>
  <c r="L282" i="91"/>
  <c r="J282" i="91"/>
  <c r="I282" i="91"/>
  <c r="F282" i="91"/>
  <c r="N282" i="91" s="1"/>
  <c r="M281" i="91"/>
  <c r="L281" i="91"/>
  <c r="J281" i="91"/>
  <c r="I281" i="91"/>
  <c r="F281" i="91"/>
  <c r="N281" i="91" s="1"/>
  <c r="M280" i="91"/>
  <c r="L280" i="91"/>
  <c r="J280" i="91"/>
  <c r="I280" i="91"/>
  <c r="F280" i="91"/>
  <c r="N280" i="91" s="1"/>
  <c r="M279" i="91"/>
  <c r="L279" i="91"/>
  <c r="J279" i="91"/>
  <c r="I279" i="91"/>
  <c r="F279" i="91"/>
  <c r="N279" i="91" s="1"/>
  <c r="M278" i="91"/>
  <c r="L278" i="91"/>
  <c r="J278" i="91"/>
  <c r="I278" i="91"/>
  <c r="F278" i="91"/>
  <c r="N278" i="91" s="1"/>
  <c r="M277" i="91"/>
  <c r="L277" i="91"/>
  <c r="J277" i="91"/>
  <c r="I277" i="91"/>
  <c r="F277" i="91"/>
  <c r="N277" i="91" s="1"/>
  <c r="M276" i="91"/>
  <c r="L276" i="91"/>
  <c r="J276" i="91"/>
  <c r="I276" i="91"/>
  <c r="F276" i="91"/>
  <c r="N276" i="91" s="1"/>
  <c r="M275" i="91"/>
  <c r="L275" i="91"/>
  <c r="J275" i="91"/>
  <c r="I275" i="91"/>
  <c r="F275" i="91"/>
  <c r="N275" i="91" s="1"/>
  <c r="M274" i="91"/>
  <c r="L274" i="91"/>
  <c r="J274" i="91"/>
  <c r="I274" i="91"/>
  <c r="F274" i="91"/>
  <c r="N274" i="91" s="1"/>
  <c r="M273" i="91"/>
  <c r="L273" i="91"/>
  <c r="J273" i="91"/>
  <c r="I273" i="91"/>
  <c r="F273" i="91"/>
  <c r="N273" i="91" s="1"/>
  <c r="M272" i="91"/>
  <c r="L272" i="91"/>
  <c r="J272" i="91"/>
  <c r="I272" i="91"/>
  <c r="F272" i="91"/>
  <c r="N272" i="91" s="1"/>
  <c r="M271" i="91"/>
  <c r="L271" i="91"/>
  <c r="J271" i="91"/>
  <c r="I271" i="91"/>
  <c r="F271" i="91"/>
  <c r="N271" i="91" s="1"/>
  <c r="M270" i="91"/>
  <c r="L270" i="91"/>
  <c r="J270" i="91"/>
  <c r="I270" i="91"/>
  <c r="F270" i="91"/>
  <c r="N270" i="91" s="1"/>
  <c r="M269" i="91"/>
  <c r="L269" i="91"/>
  <c r="J269" i="91"/>
  <c r="I269" i="91"/>
  <c r="F269" i="91"/>
  <c r="N269" i="91" s="1"/>
  <c r="M268" i="91"/>
  <c r="L268" i="91"/>
  <c r="J268" i="91"/>
  <c r="I268" i="91"/>
  <c r="F268" i="91"/>
  <c r="N268" i="91" s="1"/>
  <c r="M267" i="91"/>
  <c r="L267" i="91"/>
  <c r="J267" i="91"/>
  <c r="I267" i="91"/>
  <c r="F267" i="91"/>
  <c r="N267" i="91" s="1"/>
  <c r="M266" i="91"/>
  <c r="L266" i="91"/>
  <c r="J266" i="91"/>
  <c r="I266" i="91"/>
  <c r="F266" i="91"/>
  <c r="N266" i="91" s="1"/>
  <c r="M265" i="91"/>
  <c r="L265" i="91"/>
  <c r="J265" i="91"/>
  <c r="I265" i="91"/>
  <c r="F265" i="91"/>
  <c r="N265" i="91" s="1"/>
  <c r="M264" i="91"/>
  <c r="L264" i="91"/>
  <c r="J264" i="91"/>
  <c r="I264" i="91"/>
  <c r="F264" i="91"/>
  <c r="N264" i="91" s="1"/>
  <c r="M263" i="91"/>
  <c r="L263" i="91"/>
  <c r="J263" i="91"/>
  <c r="I263" i="91"/>
  <c r="F263" i="91"/>
  <c r="N263" i="91" s="1"/>
  <c r="M262" i="91"/>
  <c r="L262" i="91"/>
  <c r="J262" i="91"/>
  <c r="I262" i="91"/>
  <c r="F262" i="91"/>
  <c r="N262" i="91" s="1"/>
  <c r="M261" i="91"/>
  <c r="L261" i="91"/>
  <c r="J261" i="91"/>
  <c r="I261" i="91"/>
  <c r="F261" i="91"/>
  <c r="N261" i="91" s="1"/>
  <c r="M260" i="91"/>
  <c r="L260" i="91"/>
  <c r="J260" i="91"/>
  <c r="I260" i="91"/>
  <c r="F260" i="91"/>
  <c r="N260" i="91" s="1"/>
  <c r="M259" i="91"/>
  <c r="L259" i="91"/>
  <c r="J259" i="91"/>
  <c r="I259" i="91"/>
  <c r="F259" i="91"/>
  <c r="N259" i="91" s="1"/>
  <c r="M258" i="91"/>
  <c r="L258" i="91"/>
  <c r="J258" i="91"/>
  <c r="I258" i="91"/>
  <c r="F258" i="91"/>
  <c r="N258" i="91" s="1"/>
  <c r="M257" i="91"/>
  <c r="L257" i="91"/>
  <c r="J257" i="91"/>
  <c r="I257" i="91"/>
  <c r="F257" i="91"/>
  <c r="N257" i="91" s="1"/>
  <c r="M256" i="91"/>
  <c r="L256" i="91"/>
  <c r="J256" i="91"/>
  <c r="I256" i="91"/>
  <c r="F256" i="91"/>
  <c r="N256" i="91" s="1"/>
  <c r="M255" i="91"/>
  <c r="L255" i="91"/>
  <c r="J255" i="91"/>
  <c r="I255" i="91"/>
  <c r="F255" i="91"/>
  <c r="N255" i="91" s="1"/>
  <c r="M254" i="91"/>
  <c r="L254" i="91"/>
  <c r="J254" i="91"/>
  <c r="I254" i="91"/>
  <c r="F254" i="91"/>
  <c r="N254" i="91" s="1"/>
  <c r="M253" i="91"/>
  <c r="L253" i="91"/>
  <c r="J253" i="91"/>
  <c r="I253" i="91"/>
  <c r="F253" i="91"/>
  <c r="N253" i="91" s="1"/>
  <c r="M252" i="91"/>
  <c r="L252" i="91"/>
  <c r="J252" i="91"/>
  <c r="I252" i="91"/>
  <c r="F252" i="91"/>
  <c r="N252" i="91" s="1"/>
  <c r="M251" i="91"/>
  <c r="L251" i="91"/>
  <c r="J251" i="91"/>
  <c r="I251" i="91"/>
  <c r="F251" i="91"/>
  <c r="N251" i="91" s="1"/>
  <c r="M250" i="91"/>
  <c r="L250" i="91"/>
  <c r="J250" i="91"/>
  <c r="I250" i="91"/>
  <c r="F250" i="91"/>
  <c r="N250" i="91" s="1"/>
  <c r="M249" i="91"/>
  <c r="L249" i="91"/>
  <c r="J249" i="91"/>
  <c r="I249" i="91"/>
  <c r="F249" i="91"/>
  <c r="N249" i="91" s="1"/>
  <c r="M248" i="91"/>
  <c r="L248" i="91"/>
  <c r="J248" i="91"/>
  <c r="I248" i="91"/>
  <c r="F248" i="91"/>
  <c r="N248" i="91" s="1"/>
  <c r="M247" i="91"/>
  <c r="L247" i="91"/>
  <c r="J247" i="91"/>
  <c r="I247" i="91"/>
  <c r="F247" i="91"/>
  <c r="N247" i="91" s="1"/>
  <c r="M246" i="91"/>
  <c r="L246" i="91"/>
  <c r="J246" i="91"/>
  <c r="I246" i="91"/>
  <c r="F246" i="91"/>
  <c r="N246" i="91" s="1"/>
  <c r="M245" i="91"/>
  <c r="L245" i="91"/>
  <c r="J245" i="91"/>
  <c r="I245" i="91"/>
  <c r="F245" i="91"/>
  <c r="N245" i="91" s="1"/>
  <c r="M244" i="91"/>
  <c r="L244" i="91"/>
  <c r="J244" i="91"/>
  <c r="I244" i="91"/>
  <c r="F244" i="91"/>
  <c r="N244" i="91" s="1"/>
  <c r="M243" i="91"/>
  <c r="L243" i="91"/>
  <c r="J243" i="91"/>
  <c r="I243" i="91"/>
  <c r="F243" i="91"/>
  <c r="N243" i="91" s="1"/>
  <c r="M242" i="91"/>
  <c r="L242" i="91"/>
  <c r="J242" i="91"/>
  <c r="I242" i="91"/>
  <c r="F242" i="91"/>
  <c r="N242" i="91" s="1"/>
  <c r="M241" i="91"/>
  <c r="L241" i="91"/>
  <c r="J241" i="91"/>
  <c r="I241" i="91"/>
  <c r="F241" i="91"/>
  <c r="N241" i="91" s="1"/>
  <c r="M240" i="91"/>
  <c r="L240" i="91"/>
  <c r="J240" i="91"/>
  <c r="I240" i="91"/>
  <c r="F240" i="91"/>
  <c r="N240" i="91" s="1"/>
  <c r="M239" i="91"/>
  <c r="L239" i="91"/>
  <c r="J239" i="91"/>
  <c r="I239" i="91"/>
  <c r="F239" i="91"/>
  <c r="N239" i="91" s="1"/>
  <c r="M238" i="91"/>
  <c r="L238" i="91"/>
  <c r="J238" i="91"/>
  <c r="I238" i="91"/>
  <c r="F238" i="91"/>
  <c r="N238" i="91" s="1"/>
  <c r="M237" i="91"/>
  <c r="L237" i="91"/>
  <c r="J237" i="91"/>
  <c r="I237" i="91"/>
  <c r="F237" i="91"/>
  <c r="N237" i="91" s="1"/>
  <c r="M236" i="91"/>
  <c r="L236" i="91"/>
  <c r="J236" i="91"/>
  <c r="I236" i="91"/>
  <c r="F236" i="91"/>
  <c r="N236" i="91" s="1"/>
  <c r="M235" i="91"/>
  <c r="L235" i="91"/>
  <c r="J235" i="91"/>
  <c r="I235" i="91"/>
  <c r="F235" i="91"/>
  <c r="N235" i="91" s="1"/>
  <c r="M234" i="91"/>
  <c r="L234" i="91"/>
  <c r="J234" i="91"/>
  <c r="I234" i="91"/>
  <c r="F234" i="91"/>
  <c r="N234" i="91" s="1"/>
  <c r="M233" i="91"/>
  <c r="L233" i="91"/>
  <c r="J233" i="91"/>
  <c r="I233" i="91"/>
  <c r="F233" i="91"/>
  <c r="N233" i="91" s="1"/>
  <c r="M232" i="91"/>
  <c r="L232" i="91"/>
  <c r="J232" i="91"/>
  <c r="I232" i="91"/>
  <c r="F232" i="91"/>
  <c r="N232" i="91" s="1"/>
  <c r="M231" i="91"/>
  <c r="L231" i="91"/>
  <c r="J231" i="91"/>
  <c r="I231" i="91"/>
  <c r="F231" i="91"/>
  <c r="N231" i="91" s="1"/>
  <c r="J230" i="91"/>
  <c r="I230" i="91"/>
  <c r="F230" i="91"/>
  <c r="N230" i="91" s="1"/>
  <c r="M229" i="91"/>
  <c r="L229" i="91"/>
  <c r="J229" i="91"/>
  <c r="I229" i="91"/>
  <c r="F229" i="91"/>
  <c r="N229" i="91" s="1"/>
  <c r="M228" i="91"/>
  <c r="L228" i="91"/>
  <c r="J228" i="91"/>
  <c r="I228" i="91"/>
  <c r="F228" i="91"/>
  <c r="N228" i="91" s="1"/>
  <c r="M227" i="91"/>
  <c r="L227" i="91"/>
  <c r="J227" i="91"/>
  <c r="I227" i="91"/>
  <c r="F227" i="91"/>
  <c r="N227" i="91" s="1"/>
  <c r="M226" i="91"/>
  <c r="L226" i="91"/>
  <c r="J226" i="91"/>
  <c r="I226" i="91"/>
  <c r="F226" i="91"/>
  <c r="N226" i="91" s="1"/>
  <c r="M225" i="91"/>
  <c r="L225" i="91"/>
  <c r="J225" i="91"/>
  <c r="I225" i="91"/>
  <c r="F225" i="91"/>
  <c r="N225" i="91" s="1"/>
  <c r="M224" i="91"/>
  <c r="L224" i="91"/>
  <c r="J224" i="91"/>
  <c r="I224" i="91"/>
  <c r="F224" i="91"/>
  <c r="N224" i="91" s="1"/>
  <c r="J223" i="91"/>
  <c r="I223" i="91"/>
  <c r="F223" i="91"/>
  <c r="N223" i="91" s="1"/>
  <c r="J222" i="91"/>
  <c r="I222" i="91"/>
  <c r="F222" i="91"/>
  <c r="N222" i="91" s="1"/>
  <c r="M221" i="91"/>
  <c r="L221" i="91"/>
  <c r="J221" i="91"/>
  <c r="I221" i="91"/>
  <c r="F221" i="91"/>
  <c r="N221" i="91" s="1"/>
  <c r="M220" i="91"/>
  <c r="L220" i="91"/>
  <c r="J220" i="91"/>
  <c r="I220" i="91"/>
  <c r="F220" i="91"/>
  <c r="N220" i="91" s="1"/>
  <c r="M219" i="91"/>
  <c r="L219" i="91"/>
  <c r="J219" i="91"/>
  <c r="I219" i="91"/>
  <c r="F219" i="91"/>
  <c r="N219" i="91" s="1"/>
  <c r="M218" i="91"/>
  <c r="L218" i="91"/>
  <c r="J218" i="91"/>
  <c r="I218" i="91"/>
  <c r="F218" i="91"/>
  <c r="N218" i="91" s="1"/>
  <c r="M217" i="91"/>
  <c r="L217" i="91"/>
  <c r="J217" i="91"/>
  <c r="I217" i="91"/>
  <c r="F217" i="91"/>
  <c r="N217" i="91" s="1"/>
  <c r="M216" i="91"/>
  <c r="L216" i="91"/>
  <c r="J216" i="91"/>
  <c r="I216" i="91"/>
  <c r="F216" i="91"/>
  <c r="N216" i="91" s="1"/>
  <c r="M215" i="91"/>
  <c r="L215" i="91"/>
  <c r="J215" i="91"/>
  <c r="I215" i="91"/>
  <c r="F215" i="91"/>
  <c r="N215" i="91" s="1"/>
  <c r="M214" i="91"/>
  <c r="L214" i="91"/>
  <c r="J214" i="91"/>
  <c r="I214" i="91"/>
  <c r="F214" i="91"/>
  <c r="N214" i="91" s="1"/>
  <c r="M213" i="91"/>
  <c r="L213" i="91"/>
  <c r="J213" i="91"/>
  <c r="I213" i="91"/>
  <c r="F213" i="91"/>
  <c r="N213" i="91" s="1"/>
  <c r="M212" i="91"/>
  <c r="L212" i="91"/>
  <c r="J212" i="91"/>
  <c r="I212" i="91"/>
  <c r="F212" i="91"/>
  <c r="N212" i="91" s="1"/>
  <c r="M211" i="91"/>
  <c r="L211" i="91"/>
  <c r="J211" i="91"/>
  <c r="I211" i="91"/>
  <c r="F211" i="91"/>
  <c r="N211" i="91" s="1"/>
  <c r="M210" i="91"/>
  <c r="L210" i="91"/>
  <c r="J210" i="91"/>
  <c r="I210" i="91"/>
  <c r="F210" i="91"/>
  <c r="N210" i="91" s="1"/>
  <c r="M209" i="91"/>
  <c r="L209" i="91"/>
  <c r="J209" i="91"/>
  <c r="I209" i="91"/>
  <c r="F209" i="91"/>
  <c r="N209" i="91" s="1"/>
  <c r="M208" i="91"/>
  <c r="L208" i="91"/>
  <c r="J208" i="91"/>
  <c r="I208" i="91"/>
  <c r="F208" i="91"/>
  <c r="N208" i="91" s="1"/>
  <c r="M207" i="91"/>
  <c r="L207" i="91"/>
  <c r="J207" i="91"/>
  <c r="I207" i="91"/>
  <c r="F207" i="91"/>
  <c r="N207" i="91" s="1"/>
  <c r="M206" i="91"/>
  <c r="L206" i="91"/>
  <c r="J206" i="91"/>
  <c r="I206" i="91"/>
  <c r="F206" i="91"/>
  <c r="N206" i="91" s="1"/>
  <c r="M205" i="91"/>
  <c r="L205" i="91"/>
  <c r="J205" i="91"/>
  <c r="I205" i="91"/>
  <c r="F205" i="91"/>
  <c r="N205" i="91" s="1"/>
  <c r="M204" i="91"/>
  <c r="L204" i="91"/>
  <c r="J204" i="91"/>
  <c r="I204" i="91"/>
  <c r="F204" i="91"/>
  <c r="N204" i="91" s="1"/>
  <c r="M203" i="91"/>
  <c r="L203" i="91"/>
  <c r="J203" i="91"/>
  <c r="I203" i="91"/>
  <c r="F203" i="91"/>
  <c r="N203" i="91" s="1"/>
  <c r="M202" i="91"/>
  <c r="L202" i="91"/>
  <c r="J202" i="91"/>
  <c r="I202" i="91"/>
  <c r="F202" i="91"/>
  <c r="N202" i="91" s="1"/>
  <c r="M201" i="91"/>
  <c r="L201" i="91"/>
  <c r="J201" i="91"/>
  <c r="I201" i="91"/>
  <c r="F201" i="91"/>
  <c r="N201" i="91" s="1"/>
  <c r="M200" i="91"/>
  <c r="L200" i="91"/>
  <c r="J200" i="91"/>
  <c r="I200" i="91"/>
  <c r="F200" i="91"/>
  <c r="N200" i="91" s="1"/>
  <c r="M199" i="91"/>
  <c r="L199" i="91"/>
  <c r="J199" i="91"/>
  <c r="I199" i="91"/>
  <c r="F199" i="91"/>
  <c r="N199" i="91" s="1"/>
  <c r="M198" i="91"/>
  <c r="L198" i="91"/>
  <c r="J198" i="91"/>
  <c r="I198" i="91"/>
  <c r="F198" i="91"/>
  <c r="N198" i="91" s="1"/>
  <c r="M197" i="91"/>
  <c r="L197" i="91"/>
  <c r="J197" i="91"/>
  <c r="I197" i="91"/>
  <c r="F197" i="91"/>
  <c r="N197" i="91" s="1"/>
  <c r="M196" i="91"/>
  <c r="L196" i="91"/>
  <c r="J196" i="91"/>
  <c r="I196" i="91"/>
  <c r="F196" i="91"/>
  <c r="N196" i="91" s="1"/>
  <c r="M195" i="91"/>
  <c r="L195" i="91"/>
  <c r="J195" i="91"/>
  <c r="I195" i="91"/>
  <c r="F195" i="91"/>
  <c r="N195" i="91" s="1"/>
  <c r="M194" i="91"/>
  <c r="L194" i="91"/>
  <c r="J194" i="91"/>
  <c r="I194" i="91"/>
  <c r="F194" i="91"/>
  <c r="N194" i="91" s="1"/>
  <c r="M193" i="91"/>
  <c r="L193" i="91"/>
  <c r="J193" i="91"/>
  <c r="I193" i="91"/>
  <c r="F193" i="91"/>
  <c r="N193" i="91" s="1"/>
  <c r="M192" i="91"/>
  <c r="L192" i="91"/>
  <c r="J192" i="91"/>
  <c r="I192" i="91"/>
  <c r="F192" i="91"/>
  <c r="N192" i="91" s="1"/>
  <c r="M191" i="91"/>
  <c r="L191" i="91"/>
  <c r="J191" i="91"/>
  <c r="I191" i="91"/>
  <c r="F191" i="91"/>
  <c r="N191" i="91" s="1"/>
  <c r="M190" i="91"/>
  <c r="L190" i="91"/>
  <c r="J190" i="91"/>
  <c r="I190" i="91"/>
  <c r="F190" i="91"/>
  <c r="N190" i="91" s="1"/>
  <c r="M189" i="91"/>
  <c r="L189" i="91"/>
  <c r="J189" i="91"/>
  <c r="I189" i="91"/>
  <c r="F189" i="91"/>
  <c r="N189" i="91" s="1"/>
  <c r="M188" i="91"/>
  <c r="L188" i="91"/>
  <c r="J188" i="91"/>
  <c r="I188" i="91"/>
  <c r="F188" i="91"/>
  <c r="N188" i="91" s="1"/>
  <c r="M187" i="91"/>
  <c r="L187" i="91"/>
  <c r="J187" i="91"/>
  <c r="I187" i="91"/>
  <c r="F187" i="91"/>
  <c r="N187" i="91" s="1"/>
  <c r="M186" i="91"/>
  <c r="L186" i="91"/>
  <c r="J186" i="91"/>
  <c r="I186" i="91"/>
  <c r="F186" i="91"/>
  <c r="N186" i="91" s="1"/>
  <c r="M185" i="91"/>
  <c r="L185" i="91"/>
  <c r="J185" i="91"/>
  <c r="I185" i="91"/>
  <c r="F185" i="91"/>
  <c r="N185" i="91" s="1"/>
  <c r="M184" i="91"/>
  <c r="L184" i="91"/>
  <c r="J184" i="91"/>
  <c r="I184" i="91"/>
  <c r="F184" i="91"/>
  <c r="N184" i="91" s="1"/>
  <c r="M183" i="91"/>
  <c r="L183" i="91"/>
  <c r="J183" i="91"/>
  <c r="I183" i="91"/>
  <c r="F183" i="91"/>
  <c r="N183" i="91" s="1"/>
  <c r="M182" i="91"/>
  <c r="L182" i="91"/>
  <c r="J182" i="91"/>
  <c r="I182" i="91"/>
  <c r="F182" i="91"/>
  <c r="N182" i="91" s="1"/>
  <c r="M181" i="91"/>
  <c r="L181" i="91"/>
  <c r="J181" i="91"/>
  <c r="I181" i="91"/>
  <c r="F181" i="91"/>
  <c r="N181" i="91" s="1"/>
  <c r="M180" i="91"/>
  <c r="L180" i="91"/>
  <c r="J180" i="91"/>
  <c r="I180" i="91"/>
  <c r="F180" i="91"/>
  <c r="N180" i="91" s="1"/>
  <c r="M179" i="91"/>
  <c r="L179" i="91"/>
  <c r="J179" i="91"/>
  <c r="I179" i="91"/>
  <c r="F179" i="91"/>
  <c r="N179" i="91" s="1"/>
  <c r="M178" i="91"/>
  <c r="L178" i="91"/>
  <c r="J178" i="91"/>
  <c r="I178" i="91"/>
  <c r="F178" i="91"/>
  <c r="N178" i="91" s="1"/>
  <c r="M177" i="91"/>
  <c r="L177" i="91"/>
  <c r="J177" i="91"/>
  <c r="I177" i="91"/>
  <c r="F177" i="91"/>
  <c r="N177" i="91" s="1"/>
  <c r="M176" i="91"/>
  <c r="L176" i="91"/>
  <c r="J176" i="91"/>
  <c r="I176" i="91"/>
  <c r="F176" i="91"/>
  <c r="N176" i="91" s="1"/>
  <c r="M175" i="91"/>
  <c r="L175" i="91"/>
  <c r="J175" i="91"/>
  <c r="I175" i="91"/>
  <c r="F175" i="91"/>
  <c r="N175" i="91" s="1"/>
  <c r="M174" i="91"/>
  <c r="L174" i="91"/>
  <c r="J174" i="91"/>
  <c r="I174" i="91"/>
  <c r="F174" i="91"/>
  <c r="N174" i="91" s="1"/>
  <c r="M173" i="91"/>
  <c r="L173" i="91"/>
  <c r="J173" i="91"/>
  <c r="I173" i="91"/>
  <c r="F173" i="91"/>
  <c r="N173" i="91" s="1"/>
  <c r="M172" i="91"/>
  <c r="L172" i="91"/>
  <c r="J172" i="91"/>
  <c r="I172" i="91"/>
  <c r="F172" i="91"/>
  <c r="N172" i="91" s="1"/>
  <c r="M171" i="91"/>
  <c r="L171" i="91"/>
  <c r="J171" i="91"/>
  <c r="I171" i="91"/>
  <c r="F171" i="91"/>
  <c r="N171" i="91" s="1"/>
  <c r="M170" i="91"/>
  <c r="L170" i="91"/>
  <c r="J170" i="91"/>
  <c r="I170" i="91"/>
  <c r="F170" i="91"/>
  <c r="N170" i="91" s="1"/>
  <c r="M169" i="91"/>
  <c r="L169" i="91"/>
  <c r="J169" i="91"/>
  <c r="I169" i="91"/>
  <c r="F169" i="91"/>
  <c r="N169" i="91" s="1"/>
  <c r="M168" i="91"/>
  <c r="L168" i="91"/>
  <c r="J168" i="91"/>
  <c r="I168" i="91"/>
  <c r="F168" i="91"/>
  <c r="N168" i="91" s="1"/>
  <c r="M167" i="91"/>
  <c r="L167" i="91"/>
  <c r="J167" i="91"/>
  <c r="I167" i="91"/>
  <c r="F167" i="91"/>
  <c r="N167" i="91" s="1"/>
  <c r="M166" i="91"/>
  <c r="L166" i="91"/>
  <c r="J166" i="91"/>
  <c r="I166" i="91"/>
  <c r="F166" i="91"/>
  <c r="N166" i="91" s="1"/>
  <c r="M165" i="91"/>
  <c r="L165" i="91"/>
  <c r="J165" i="91"/>
  <c r="I165" i="91"/>
  <c r="F165" i="91"/>
  <c r="N165" i="91" s="1"/>
  <c r="M164" i="91"/>
  <c r="L164" i="91"/>
  <c r="J164" i="91"/>
  <c r="I164" i="91"/>
  <c r="F164" i="91"/>
  <c r="N164" i="91" s="1"/>
  <c r="M163" i="91"/>
  <c r="L163" i="91"/>
  <c r="J163" i="91"/>
  <c r="I163" i="91"/>
  <c r="F163" i="91"/>
  <c r="N163" i="91" s="1"/>
  <c r="M162" i="91"/>
  <c r="L162" i="91"/>
  <c r="J162" i="91"/>
  <c r="I162" i="91"/>
  <c r="F162" i="91"/>
  <c r="N162" i="91" s="1"/>
  <c r="M161" i="91"/>
  <c r="L161" i="91"/>
  <c r="J161" i="91"/>
  <c r="I161" i="91"/>
  <c r="F161" i="91"/>
  <c r="N161" i="91" s="1"/>
  <c r="M160" i="91"/>
  <c r="L160" i="91"/>
  <c r="J160" i="91"/>
  <c r="I160" i="91"/>
  <c r="F160" i="91"/>
  <c r="N160" i="91" s="1"/>
  <c r="M159" i="91"/>
  <c r="L159" i="91"/>
  <c r="J159" i="91"/>
  <c r="I159" i="91"/>
  <c r="F159" i="91"/>
  <c r="N159" i="91" s="1"/>
  <c r="M158" i="91"/>
  <c r="L158" i="91"/>
  <c r="J158" i="91"/>
  <c r="I158" i="91"/>
  <c r="F158" i="91"/>
  <c r="N158" i="91" s="1"/>
  <c r="M157" i="91"/>
  <c r="L157" i="91"/>
  <c r="J157" i="91"/>
  <c r="I157" i="91"/>
  <c r="F157" i="91"/>
  <c r="N157" i="91" s="1"/>
  <c r="M156" i="91"/>
  <c r="L156" i="91"/>
  <c r="J156" i="91"/>
  <c r="I156" i="91"/>
  <c r="F156" i="91"/>
  <c r="N156" i="91" s="1"/>
  <c r="M155" i="91"/>
  <c r="L155" i="91"/>
  <c r="J155" i="91"/>
  <c r="I155" i="91"/>
  <c r="F155" i="91"/>
  <c r="N155" i="91" s="1"/>
  <c r="M154" i="91"/>
  <c r="L154" i="91"/>
  <c r="J154" i="91"/>
  <c r="I154" i="91"/>
  <c r="F154" i="91"/>
  <c r="N154" i="91" s="1"/>
  <c r="M153" i="91"/>
  <c r="L153" i="91"/>
  <c r="J153" i="91"/>
  <c r="I153" i="91"/>
  <c r="F153" i="91"/>
  <c r="N153" i="91" s="1"/>
  <c r="M152" i="91"/>
  <c r="L152" i="91"/>
  <c r="J152" i="91"/>
  <c r="I152" i="91"/>
  <c r="F152" i="91"/>
  <c r="N152" i="91" s="1"/>
  <c r="M151" i="91"/>
  <c r="L151" i="91"/>
  <c r="J151" i="91"/>
  <c r="I151" i="91"/>
  <c r="F151" i="91"/>
  <c r="N151" i="91" s="1"/>
  <c r="M150" i="91"/>
  <c r="L150" i="91"/>
  <c r="J150" i="91"/>
  <c r="I150" i="91"/>
  <c r="F150" i="91"/>
  <c r="N150" i="91" s="1"/>
  <c r="M149" i="91"/>
  <c r="L149" i="91"/>
  <c r="J149" i="91"/>
  <c r="I149" i="91"/>
  <c r="F149" i="91"/>
  <c r="N149" i="91" s="1"/>
  <c r="M148" i="91"/>
  <c r="L148" i="91"/>
  <c r="J148" i="91"/>
  <c r="I148" i="91"/>
  <c r="F148" i="91"/>
  <c r="N148" i="91" s="1"/>
  <c r="M147" i="91"/>
  <c r="L147" i="91"/>
  <c r="J147" i="91"/>
  <c r="I147" i="91"/>
  <c r="F147" i="91"/>
  <c r="N147" i="91" s="1"/>
  <c r="M146" i="91"/>
  <c r="L146" i="91"/>
  <c r="J146" i="91"/>
  <c r="I146" i="91"/>
  <c r="F146" i="91"/>
  <c r="N146" i="91" s="1"/>
  <c r="M145" i="91"/>
  <c r="L145" i="91"/>
  <c r="J145" i="91"/>
  <c r="I145" i="91"/>
  <c r="F145" i="91"/>
  <c r="N145" i="91" s="1"/>
  <c r="M144" i="91"/>
  <c r="L144" i="91"/>
  <c r="J144" i="91"/>
  <c r="I144" i="91"/>
  <c r="F144" i="91"/>
  <c r="N144" i="91" s="1"/>
  <c r="M143" i="91"/>
  <c r="L143" i="91"/>
  <c r="J143" i="91"/>
  <c r="I143" i="91"/>
  <c r="F143" i="91"/>
  <c r="N143" i="91" s="1"/>
  <c r="M142" i="91"/>
  <c r="L142" i="91"/>
  <c r="J142" i="91"/>
  <c r="I142" i="91"/>
  <c r="F142" i="91"/>
  <c r="N142" i="91" s="1"/>
  <c r="M141" i="91"/>
  <c r="L141" i="91"/>
  <c r="J141" i="91"/>
  <c r="I141" i="91"/>
  <c r="F141" i="91"/>
  <c r="N141" i="91" s="1"/>
  <c r="M140" i="91"/>
  <c r="L140" i="91"/>
  <c r="J140" i="91"/>
  <c r="I140" i="91"/>
  <c r="F140" i="91"/>
  <c r="N140" i="91" s="1"/>
  <c r="M139" i="91"/>
  <c r="L139" i="91"/>
  <c r="J139" i="91"/>
  <c r="I139" i="91"/>
  <c r="F139" i="91"/>
  <c r="N139" i="91" s="1"/>
  <c r="M138" i="91"/>
  <c r="L138" i="91"/>
  <c r="J138" i="91"/>
  <c r="I138" i="91"/>
  <c r="F138" i="91"/>
  <c r="N138" i="91" s="1"/>
  <c r="M137" i="91"/>
  <c r="L137" i="91"/>
  <c r="J137" i="91"/>
  <c r="I137" i="91"/>
  <c r="F137" i="91"/>
  <c r="N137" i="91" s="1"/>
  <c r="M136" i="91"/>
  <c r="L136" i="91"/>
  <c r="J136" i="91"/>
  <c r="I136" i="91"/>
  <c r="F136" i="91"/>
  <c r="N136" i="91" s="1"/>
  <c r="M135" i="91"/>
  <c r="L135" i="91"/>
  <c r="J135" i="91"/>
  <c r="I135" i="91"/>
  <c r="F135" i="91"/>
  <c r="N135" i="91" s="1"/>
  <c r="M134" i="91"/>
  <c r="L134" i="91"/>
  <c r="J134" i="91"/>
  <c r="I134" i="91"/>
  <c r="F134" i="91"/>
  <c r="N134" i="91" s="1"/>
  <c r="M133" i="91"/>
  <c r="L133" i="91"/>
  <c r="J133" i="91"/>
  <c r="I133" i="91"/>
  <c r="F133" i="91"/>
  <c r="N133" i="91" s="1"/>
  <c r="M132" i="91"/>
  <c r="L132" i="91"/>
  <c r="J132" i="91"/>
  <c r="I132" i="91"/>
  <c r="F132" i="91"/>
  <c r="N132" i="91" s="1"/>
  <c r="M131" i="91"/>
  <c r="L131" i="91"/>
  <c r="J131" i="91"/>
  <c r="I131" i="91"/>
  <c r="F131" i="91"/>
  <c r="N131" i="91" s="1"/>
  <c r="M130" i="91"/>
  <c r="L130" i="91"/>
  <c r="J130" i="91"/>
  <c r="I130" i="91"/>
  <c r="F130" i="91"/>
  <c r="N130" i="91" s="1"/>
  <c r="M129" i="91"/>
  <c r="L129" i="91"/>
  <c r="J129" i="91"/>
  <c r="I129" i="91"/>
  <c r="F129" i="91"/>
  <c r="N129" i="91" s="1"/>
  <c r="M128" i="91"/>
  <c r="L128" i="91"/>
  <c r="J128" i="91"/>
  <c r="I128" i="91"/>
  <c r="F128" i="91"/>
  <c r="N128" i="91" s="1"/>
  <c r="M127" i="91"/>
  <c r="L127" i="91"/>
  <c r="J127" i="91"/>
  <c r="I127" i="91"/>
  <c r="F127" i="91"/>
  <c r="N127" i="91" s="1"/>
  <c r="M126" i="91"/>
  <c r="L126" i="91"/>
  <c r="J126" i="91"/>
  <c r="I126" i="91"/>
  <c r="F126" i="91"/>
  <c r="N126" i="91" s="1"/>
  <c r="M125" i="91"/>
  <c r="L125" i="91"/>
  <c r="J125" i="91"/>
  <c r="I125" i="91"/>
  <c r="F125" i="91"/>
  <c r="N125" i="91" s="1"/>
  <c r="M124" i="91"/>
  <c r="L124" i="91"/>
  <c r="J124" i="91"/>
  <c r="I124" i="91"/>
  <c r="F124" i="91"/>
  <c r="N124" i="91" s="1"/>
  <c r="M123" i="91"/>
  <c r="L123" i="91"/>
  <c r="J123" i="91"/>
  <c r="I123" i="91"/>
  <c r="F123" i="91"/>
  <c r="N123" i="91" s="1"/>
  <c r="M122" i="91"/>
  <c r="L122" i="91"/>
  <c r="J122" i="91"/>
  <c r="I122" i="91"/>
  <c r="F122" i="91"/>
  <c r="M121" i="91"/>
  <c r="L121" i="91"/>
  <c r="J121" i="91"/>
  <c r="I121" i="91"/>
  <c r="F121" i="91"/>
  <c r="M120" i="91"/>
  <c r="L120" i="91"/>
  <c r="J120" i="91"/>
  <c r="I120" i="91"/>
  <c r="F120" i="91"/>
  <c r="M119" i="91"/>
  <c r="L119" i="91"/>
  <c r="J119" i="91"/>
  <c r="I119" i="91"/>
  <c r="F119" i="91"/>
  <c r="M118" i="91"/>
  <c r="L118" i="91"/>
  <c r="J118" i="91"/>
  <c r="I118" i="91"/>
  <c r="F118" i="91"/>
  <c r="M117" i="91"/>
  <c r="L117" i="91"/>
  <c r="J117" i="91"/>
  <c r="I117" i="91"/>
  <c r="F117" i="91"/>
  <c r="M116" i="91"/>
  <c r="L116" i="91"/>
  <c r="J116" i="91"/>
  <c r="I116" i="91"/>
  <c r="F116" i="91"/>
  <c r="M115" i="91"/>
  <c r="L115" i="91"/>
  <c r="J115" i="91"/>
  <c r="I115" i="91"/>
  <c r="F115" i="91"/>
  <c r="M114" i="91"/>
  <c r="L114" i="91"/>
  <c r="J114" i="91"/>
  <c r="I114" i="91"/>
  <c r="F114" i="91"/>
  <c r="M113" i="91"/>
  <c r="L113" i="91"/>
  <c r="J113" i="91"/>
  <c r="I113" i="91"/>
  <c r="F113" i="91"/>
  <c r="M112" i="91"/>
  <c r="L112" i="91"/>
  <c r="J112" i="91"/>
  <c r="I112" i="91"/>
  <c r="F112" i="91"/>
  <c r="M111" i="91"/>
  <c r="L111" i="91"/>
  <c r="J111" i="91"/>
  <c r="I111" i="91"/>
  <c r="F111" i="91"/>
  <c r="M110" i="91"/>
  <c r="L110" i="91"/>
  <c r="J110" i="91"/>
  <c r="I110" i="91"/>
  <c r="F110" i="91"/>
  <c r="M109" i="91"/>
  <c r="L109" i="91"/>
  <c r="J109" i="91"/>
  <c r="I109" i="91"/>
  <c r="F109" i="91"/>
  <c r="M108" i="91"/>
  <c r="L108" i="91"/>
  <c r="J108" i="91"/>
  <c r="I108" i="91"/>
  <c r="F108" i="91"/>
  <c r="M107" i="91"/>
  <c r="L107" i="91"/>
  <c r="J107" i="91"/>
  <c r="I107" i="91"/>
  <c r="F107" i="91"/>
  <c r="M106" i="91"/>
  <c r="L106" i="91"/>
  <c r="J106" i="91"/>
  <c r="I106" i="91"/>
  <c r="F106" i="91"/>
  <c r="M105" i="91"/>
  <c r="L105" i="91"/>
  <c r="J105" i="91"/>
  <c r="I105" i="91"/>
  <c r="F105" i="91"/>
  <c r="M104" i="91"/>
  <c r="L104" i="91"/>
  <c r="J104" i="91"/>
  <c r="I104" i="91"/>
  <c r="F104" i="91"/>
  <c r="M103" i="91"/>
  <c r="L103" i="91"/>
  <c r="J103" i="91"/>
  <c r="I103" i="91"/>
  <c r="F103" i="91"/>
  <c r="M102" i="91"/>
  <c r="L102" i="91"/>
  <c r="J102" i="91"/>
  <c r="I102" i="91"/>
  <c r="F102" i="91"/>
  <c r="M101" i="91"/>
  <c r="L101" i="91"/>
  <c r="J101" i="91"/>
  <c r="I101" i="91"/>
  <c r="F101" i="91"/>
  <c r="M100" i="91"/>
  <c r="L100" i="91"/>
  <c r="J100" i="91"/>
  <c r="I100" i="91"/>
  <c r="F100" i="91"/>
  <c r="M99" i="91"/>
  <c r="L99" i="91"/>
  <c r="J99" i="91"/>
  <c r="I99" i="91"/>
  <c r="F99" i="91"/>
  <c r="M98" i="91"/>
  <c r="L98" i="91"/>
  <c r="J98" i="91"/>
  <c r="I98" i="91"/>
  <c r="F98" i="91"/>
  <c r="M97" i="91"/>
  <c r="L97" i="91"/>
  <c r="J97" i="91"/>
  <c r="I97" i="91"/>
  <c r="F97" i="91"/>
  <c r="M96" i="91"/>
  <c r="L96" i="91"/>
  <c r="J96" i="91"/>
  <c r="I96" i="91"/>
  <c r="F96" i="91"/>
  <c r="M95" i="91"/>
  <c r="L95" i="91"/>
  <c r="J95" i="91"/>
  <c r="I95" i="91"/>
  <c r="F95" i="91"/>
  <c r="M94" i="91"/>
  <c r="L94" i="91"/>
  <c r="J94" i="91"/>
  <c r="I94" i="91"/>
  <c r="F94" i="91"/>
  <c r="M93" i="91"/>
  <c r="L93" i="91"/>
  <c r="J93" i="91"/>
  <c r="I93" i="91"/>
  <c r="F93" i="91"/>
  <c r="M92" i="91"/>
  <c r="L92" i="91"/>
  <c r="J92" i="91"/>
  <c r="I92" i="91"/>
  <c r="F92" i="91"/>
  <c r="M91" i="91"/>
  <c r="L91" i="91"/>
  <c r="J91" i="91"/>
  <c r="I91" i="91"/>
  <c r="F91" i="91"/>
  <c r="M90" i="91"/>
  <c r="L90" i="91"/>
  <c r="J90" i="91"/>
  <c r="I90" i="91"/>
  <c r="F90" i="91"/>
  <c r="M89" i="91"/>
  <c r="L89" i="91"/>
  <c r="J89" i="91"/>
  <c r="I89" i="91"/>
  <c r="F89" i="91"/>
  <c r="M88" i="91"/>
  <c r="L88" i="91"/>
  <c r="J88" i="91"/>
  <c r="I88" i="91"/>
  <c r="F88" i="91"/>
  <c r="M87" i="91"/>
  <c r="L87" i="91"/>
  <c r="J87" i="91"/>
  <c r="I87" i="91"/>
  <c r="F87" i="91"/>
  <c r="M86" i="91"/>
  <c r="L86" i="91"/>
  <c r="J86" i="91"/>
  <c r="I86" i="91"/>
  <c r="F86" i="91"/>
  <c r="M85" i="91"/>
  <c r="L85" i="91"/>
  <c r="J85" i="91"/>
  <c r="I85" i="91"/>
  <c r="F85" i="91"/>
  <c r="M84" i="91"/>
  <c r="L84" i="91"/>
  <c r="J84" i="91"/>
  <c r="I84" i="91"/>
  <c r="F84" i="91"/>
  <c r="M83" i="91"/>
  <c r="L83" i="91"/>
  <c r="J83" i="91"/>
  <c r="I83" i="91"/>
  <c r="F83" i="91"/>
  <c r="N82" i="91"/>
  <c r="M82" i="91"/>
  <c r="L82" i="91"/>
  <c r="J82" i="91"/>
  <c r="I82" i="91"/>
  <c r="F82" i="91"/>
  <c r="M81" i="91"/>
  <c r="L81" i="91"/>
  <c r="J81" i="91"/>
  <c r="I81" i="91"/>
  <c r="F81" i="91"/>
  <c r="M80" i="91"/>
  <c r="L80" i="91"/>
  <c r="J80" i="91"/>
  <c r="I80" i="91"/>
  <c r="F80" i="91"/>
  <c r="M79" i="91"/>
  <c r="L79" i="91"/>
  <c r="J79" i="91"/>
  <c r="I79" i="91"/>
  <c r="F79" i="91"/>
  <c r="M78" i="91"/>
  <c r="L78" i="91"/>
  <c r="J78" i="91"/>
  <c r="I78" i="91"/>
  <c r="F78" i="91"/>
  <c r="M77" i="91"/>
  <c r="L77" i="91"/>
  <c r="J77" i="91"/>
  <c r="I77" i="91"/>
  <c r="F77" i="91"/>
  <c r="M76" i="91"/>
  <c r="L76" i="91"/>
  <c r="J76" i="91"/>
  <c r="I76" i="91"/>
  <c r="F76" i="91"/>
  <c r="M75" i="91"/>
  <c r="L75" i="91"/>
  <c r="J75" i="91"/>
  <c r="I75" i="91"/>
  <c r="F75" i="91"/>
  <c r="M74" i="91"/>
  <c r="L74" i="91"/>
  <c r="J74" i="91"/>
  <c r="I74" i="91"/>
  <c r="F74" i="91"/>
  <c r="M73" i="91"/>
  <c r="L73" i="91"/>
  <c r="J73" i="91"/>
  <c r="I73" i="91"/>
  <c r="F73" i="91"/>
  <c r="M72" i="91"/>
  <c r="L72" i="91"/>
  <c r="J72" i="91"/>
  <c r="I72" i="91"/>
  <c r="F72" i="91"/>
  <c r="M71" i="91"/>
  <c r="L71" i="91"/>
  <c r="J71" i="91"/>
  <c r="I71" i="91"/>
  <c r="F71" i="91"/>
  <c r="M70" i="91"/>
  <c r="L70" i="91"/>
  <c r="J70" i="91"/>
  <c r="I70" i="91"/>
  <c r="F70" i="91"/>
  <c r="M69" i="91"/>
  <c r="L69" i="91"/>
  <c r="J69" i="91"/>
  <c r="I69" i="91"/>
  <c r="F69" i="91"/>
  <c r="M68" i="91"/>
  <c r="L68" i="91"/>
  <c r="J68" i="91"/>
  <c r="I68" i="91"/>
  <c r="F68" i="91"/>
  <c r="M67" i="91"/>
  <c r="L67" i="91"/>
  <c r="J67" i="91"/>
  <c r="I67" i="91"/>
  <c r="F67" i="91"/>
  <c r="M66" i="91"/>
  <c r="L66" i="91"/>
  <c r="J66" i="91"/>
  <c r="I66" i="91"/>
  <c r="F66" i="91"/>
  <c r="M65" i="91"/>
  <c r="L65" i="91"/>
  <c r="J65" i="91"/>
  <c r="I65" i="91"/>
  <c r="F65" i="91"/>
  <c r="M64" i="91"/>
  <c r="L64" i="91"/>
  <c r="J64" i="91"/>
  <c r="I64" i="91"/>
  <c r="F64" i="91"/>
  <c r="M63" i="91"/>
  <c r="L63" i="91"/>
  <c r="J63" i="91"/>
  <c r="I63" i="91"/>
  <c r="F63" i="91"/>
  <c r="M62" i="91"/>
  <c r="L62" i="91"/>
  <c r="J62" i="91"/>
  <c r="I62" i="91"/>
  <c r="F62" i="91"/>
  <c r="M61" i="91"/>
  <c r="L61" i="91"/>
  <c r="J61" i="91"/>
  <c r="I61" i="91"/>
  <c r="F61" i="91"/>
  <c r="M60" i="91"/>
  <c r="L60" i="91"/>
  <c r="J60" i="91"/>
  <c r="I60" i="91"/>
  <c r="F60" i="91"/>
  <c r="M59" i="91"/>
  <c r="L59" i="91"/>
  <c r="J59" i="91"/>
  <c r="I59" i="91"/>
  <c r="F59" i="91"/>
  <c r="M58" i="91"/>
  <c r="L58" i="91"/>
  <c r="J58" i="91"/>
  <c r="I58" i="91"/>
  <c r="F58" i="91"/>
  <c r="M57" i="91"/>
  <c r="L57" i="91"/>
  <c r="J57" i="91"/>
  <c r="I57" i="91"/>
  <c r="F57" i="91"/>
  <c r="M56" i="91"/>
  <c r="L56" i="91"/>
  <c r="J56" i="91"/>
  <c r="I56" i="91"/>
  <c r="F56" i="91"/>
  <c r="M55" i="91"/>
  <c r="L55" i="91"/>
  <c r="J55" i="91"/>
  <c r="I55" i="91"/>
  <c r="F55" i="91"/>
  <c r="M54" i="91"/>
  <c r="L54" i="91"/>
  <c r="J54" i="91"/>
  <c r="I54" i="91"/>
  <c r="F54" i="91"/>
  <c r="M53" i="91"/>
  <c r="L53" i="91"/>
  <c r="J53" i="91"/>
  <c r="I53" i="91"/>
  <c r="F53" i="91"/>
  <c r="M52" i="91"/>
  <c r="L52" i="91"/>
  <c r="J52" i="91"/>
  <c r="I52" i="91"/>
  <c r="F52" i="91"/>
  <c r="M51" i="91"/>
  <c r="L51" i="91"/>
  <c r="J51" i="91"/>
  <c r="I51" i="91"/>
  <c r="F51" i="91"/>
  <c r="N50" i="91"/>
  <c r="M50" i="91"/>
  <c r="L50" i="91"/>
  <c r="J50" i="91"/>
  <c r="I50" i="91"/>
  <c r="F50" i="91"/>
  <c r="N49" i="91"/>
  <c r="M49" i="91"/>
  <c r="L49" i="91"/>
  <c r="J49" i="91"/>
  <c r="I49" i="91"/>
  <c r="F49" i="91"/>
  <c r="N48" i="91"/>
  <c r="M48" i="91"/>
  <c r="L48" i="91"/>
  <c r="J48" i="91"/>
  <c r="I48" i="91"/>
  <c r="F48" i="91"/>
  <c r="N47" i="91"/>
  <c r="M47" i="91"/>
  <c r="L47" i="91"/>
  <c r="J47" i="91"/>
  <c r="I47" i="91"/>
  <c r="F47" i="91"/>
  <c r="N46" i="91"/>
  <c r="M46" i="91"/>
  <c r="L46" i="91"/>
  <c r="J46" i="91"/>
  <c r="I46" i="91"/>
  <c r="F46" i="91"/>
  <c r="N45" i="91"/>
  <c r="M45" i="91"/>
  <c r="L45" i="91"/>
  <c r="J45" i="91"/>
  <c r="I45" i="91"/>
  <c r="F45" i="91"/>
  <c r="N44" i="91"/>
  <c r="M44" i="91"/>
  <c r="L44" i="91"/>
  <c r="J44" i="91"/>
  <c r="I44" i="91"/>
  <c r="F44" i="91"/>
  <c r="N43" i="91"/>
  <c r="M43" i="91"/>
  <c r="L43" i="91"/>
  <c r="J43" i="91"/>
  <c r="I43" i="91"/>
  <c r="F43" i="91"/>
  <c r="N42" i="91"/>
  <c r="M42" i="91"/>
  <c r="L42" i="91"/>
  <c r="J42" i="91"/>
  <c r="I42" i="91"/>
  <c r="F42" i="91"/>
  <c r="N41" i="91"/>
  <c r="M41" i="91"/>
  <c r="L41" i="91"/>
  <c r="J41" i="91"/>
  <c r="I41" i="91"/>
  <c r="F41" i="91"/>
  <c r="N40" i="91"/>
  <c r="M40" i="91"/>
  <c r="L40" i="91"/>
  <c r="J40" i="91"/>
  <c r="I40" i="91"/>
  <c r="F40" i="91"/>
  <c r="M39" i="91"/>
  <c r="L39" i="91"/>
  <c r="J39" i="91"/>
  <c r="I39" i="91"/>
  <c r="F39" i="91"/>
  <c r="M38" i="91"/>
  <c r="L38" i="91"/>
  <c r="J38" i="91"/>
  <c r="I38" i="91"/>
  <c r="F38" i="91"/>
  <c r="M37" i="91"/>
  <c r="L37" i="91"/>
  <c r="J37" i="91"/>
  <c r="I37" i="91"/>
  <c r="F37" i="91"/>
  <c r="M36" i="91"/>
  <c r="L36" i="91"/>
  <c r="J36" i="91"/>
  <c r="I36" i="91"/>
  <c r="F36" i="91"/>
  <c r="M35" i="91"/>
  <c r="L35" i="91"/>
  <c r="J35" i="91"/>
  <c r="I35" i="91"/>
  <c r="F35" i="91"/>
  <c r="M34" i="91"/>
  <c r="L34" i="91"/>
  <c r="J34" i="91"/>
  <c r="I34" i="91"/>
  <c r="F34" i="91"/>
  <c r="M33" i="91"/>
  <c r="L33" i="91"/>
  <c r="J33" i="91"/>
  <c r="I33" i="91"/>
  <c r="F33" i="91"/>
  <c r="M32" i="91"/>
  <c r="L32" i="91"/>
  <c r="J32" i="91"/>
  <c r="I32" i="91"/>
  <c r="F32" i="91"/>
  <c r="M31" i="91"/>
  <c r="J31" i="91"/>
  <c r="F31" i="91"/>
  <c r="I31" i="91"/>
  <c r="M30" i="91"/>
  <c r="J30" i="91"/>
  <c r="I30" i="91"/>
  <c r="F30" i="91"/>
  <c r="L30" i="91"/>
  <c r="M29" i="91"/>
  <c r="L29" i="91"/>
  <c r="J29" i="91"/>
  <c r="I29" i="91"/>
  <c r="F29" i="91"/>
  <c r="M28" i="91"/>
  <c r="L28" i="91"/>
  <c r="J28" i="91"/>
  <c r="I28" i="91"/>
  <c r="F28" i="91"/>
  <c r="M27" i="91"/>
  <c r="L27" i="91"/>
  <c r="J27" i="91"/>
  <c r="I27" i="91"/>
  <c r="F27" i="91"/>
  <c r="M26" i="91"/>
  <c r="L26" i="91"/>
  <c r="J26" i="91"/>
  <c r="I26" i="91"/>
  <c r="F26" i="91"/>
  <c r="M25" i="91"/>
  <c r="L25" i="91"/>
  <c r="J25" i="91"/>
  <c r="I25" i="91"/>
  <c r="F25" i="91"/>
  <c r="M24" i="91"/>
  <c r="L24" i="91"/>
  <c r="J24" i="91"/>
  <c r="I24" i="91"/>
  <c r="F24" i="91"/>
  <c r="M23" i="91"/>
  <c r="L23" i="91"/>
  <c r="J23" i="91"/>
  <c r="I23" i="91"/>
  <c r="F23" i="91"/>
  <c r="M22" i="91"/>
  <c r="L22" i="91"/>
  <c r="J22" i="91"/>
  <c r="I22" i="91"/>
  <c r="F22" i="91"/>
  <c r="M21" i="91"/>
  <c r="L21" i="91"/>
  <c r="J21" i="91"/>
  <c r="I21" i="91"/>
  <c r="F21" i="91"/>
  <c r="M20" i="91"/>
  <c r="L20" i="91"/>
  <c r="J20" i="91"/>
  <c r="I20" i="91"/>
  <c r="F20" i="91"/>
  <c r="M19" i="91"/>
  <c r="L19" i="91"/>
  <c r="J19" i="91"/>
  <c r="I19" i="91"/>
  <c r="F19" i="91"/>
  <c r="M18" i="91"/>
  <c r="L18" i="91"/>
  <c r="J18" i="91"/>
  <c r="I18" i="91"/>
  <c r="F18" i="91"/>
  <c r="M17" i="91"/>
  <c r="L17" i="91"/>
  <c r="J17" i="91"/>
  <c r="I17" i="91"/>
  <c r="F17" i="91"/>
  <c r="M16" i="91"/>
  <c r="L16" i="91"/>
  <c r="J16" i="91"/>
  <c r="I16" i="91"/>
  <c r="F16" i="91"/>
  <c r="M15" i="91"/>
  <c r="L15" i="91"/>
  <c r="J15" i="91"/>
  <c r="I15" i="91"/>
  <c r="F15" i="91"/>
  <c r="M14" i="91"/>
  <c r="L14" i="91"/>
  <c r="J14" i="91"/>
  <c r="I14" i="91"/>
  <c r="F14" i="91"/>
  <c r="M13" i="91"/>
  <c r="L13" i="91"/>
  <c r="J13" i="91"/>
  <c r="I13" i="91"/>
  <c r="F13" i="91"/>
  <c r="M12" i="91"/>
  <c r="L12" i="91"/>
  <c r="J12" i="91"/>
  <c r="I12" i="91"/>
  <c r="F12" i="91"/>
  <c r="M11" i="91"/>
  <c r="L11" i="91"/>
  <c r="J11" i="91"/>
  <c r="I11" i="91"/>
  <c r="F11" i="91"/>
  <c r="M10" i="91"/>
  <c r="J10" i="91"/>
  <c r="I10" i="91"/>
  <c r="F10" i="91"/>
  <c r="L10" i="91"/>
  <c r="M9" i="91"/>
  <c r="J9" i="91"/>
  <c r="F9" i="91"/>
  <c r="I9" i="91"/>
  <c r="M8" i="91"/>
  <c r="L8" i="91"/>
  <c r="J8" i="91"/>
  <c r="I8" i="91"/>
  <c r="F8" i="91"/>
  <c r="M7" i="91"/>
  <c r="L7" i="91"/>
  <c r="J7" i="91"/>
  <c r="I7" i="91"/>
  <c r="F7" i="91"/>
  <c r="M6" i="91"/>
  <c r="L6" i="91"/>
  <c r="J6" i="91"/>
  <c r="I6" i="91"/>
  <c r="F6" i="91"/>
  <c r="M5" i="91"/>
  <c r="L5" i="91"/>
  <c r="J5" i="91"/>
  <c r="I5" i="91"/>
  <c r="F5" i="91"/>
  <c r="M4" i="91"/>
  <c r="L4" i="91"/>
  <c r="J4" i="91"/>
  <c r="I4" i="91"/>
  <c r="F4" i="91"/>
  <c r="M3" i="91"/>
  <c r="L3" i="91"/>
  <c r="J3" i="91"/>
  <c r="I3" i="91"/>
  <c r="F3" i="91"/>
  <c r="M2" i="91"/>
  <c r="L2" i="91"/>
  <c r="J2" i="91"/>
  <c r="I2" i="91"/>
  <c r="F2" i="91"/>
  <c r="L31" i="91" l="1"/>
  <c r="L9" i="91"/>
</calcChain>
</file>

<file path=xl/comments1.xml><?xml version="1.0" encoding="utf-8"?>
<comments xmlns="http://schemas.openxmlformats.org/spreadsheetml/2006/main">
  <authors>
    <author>kents</author>
    <author>Sanjeev Shahani</author>
    <author>rons</author>
    <author>Rons</author>
  </authors>
  <commentList>
    <comment ref="B17" authorId="0">
      <text>
        <r>
          <rPr>
            <b/>
            <sz val="9"/>
            <color indexed="81"/>
            <rFont val="Tahoma"/>
            <family val="2"/>
          </rPr>
          <t>kents:</t>
        </r>
        <r>
          <rPr>
            <sz val="9"/>
            <color indexed="81"/>
            <rFont val="Tahoma"/>
            <family val="2"/>
          </rPr>
          <t xml:space="preserve">
Picked up the incorrect rates when the Accountig clerk was added. The rates inserted here now are from our orgiginal proposal in July 2016 which is based on the 2015 rates adjusted for inflation</t>
        </r>
      </text>
    </comment>
    <comment ref="B18" authorId="1">
      <text>
        <r>
          <rPr>
            <b/>
            <sz val="9"/>
            <color indexed="81"/>
            <rFont val="Tahoma"/>
            <family val="2"/>
          </rPr>
          <t>Sanjeev Shahani:</t>
        </r>
        <r>
          <rPr>
            <sz val="9"/>
            <color indexed="81"/>
            <rFont val="Tahoma"/>
            <family val="2"/>
          </rPr>
          <t xml:space="preserve">
what you guys had in this row previously was the same high pay rate as 10/6, but the low pay rate was flip-flopped with Accounting Mgr. C's because (I presume) you wanted the rates to seem logical (i.e., in the 10/6 version, Accounting Mgr. B has a higher low pay rate than Accounting Mgr. C).  But we can't justify making a change like that (switching the the low pay rates while keeping the high pay rates the same can't conceivably be the result of adding new positions, copying rows incorrectly, etc.). That's too deliberate and we could get screwed, so I went with what we had in our July proposal which isn't all that bad anyway.</t>
        </r>
      </text>
    </comment>
    <comment ref="C18" authorId="1">
      <text>
        <r>
          <rPr>
            <b/>
            <sz val="9"/>
            <color indexed="81"/>
            <rFont val="Tahoma"/>
            <family val="2"/>
          </rPr>
          <t>Sanjeev Shahani:</t>
        </r>
        <r>
          <rPr>
            <sz val="9"/>
            <color indexed="81"/>
            <rFont val="Tahoma"/>
            <family val="2"/>
          </rPr>
          <t xml:space="preserve">
what you guys had in this row previously was the same high pay rate as 10/6, but the low pay rate was flip-flopped with Accounting Mgr. C so the rates would be more logical (i.e., in the 10/6 version, Accounting Mgr. B has a higher low pay rate than Accounting Mgr. C).  But we can't justify making a change like that (switching the the low pay rates but keeping the high pay rates the same). That's too deliberate and we could get screwed, so I went with what we had in our proposal which isn't all that bad anyway.</t>
        </r>
      </text>
    </comment>
    <comment ref="D18" authorId="1">
      <text>
        <r>
          <rPr>
            <b/>
            <sz val="9"/>
            <color indexed="81"/>
            <rFont val="Tahoma"/>
            <family val="2"/>
          </rPr>
          <t>Sanjeev Shahani:</t>
        </r>
        <r>
          <rPr>
            <sz val="9"/>
            <color indexed="81"/>
            <rFont val="Tahoma"/>
            <family val="2"/>
          </rPr>
          <t xml:space="preserve">
what you guys had in this row previously was the same high pay rate as 10/6, but the low pay rate was flip-flopped with Accounting Mgr. C's so the rates would be more logical (i.e., in the 10/6 version, Accounting Mgr. B has a higher low pay rate than Accounting Mgr. C).  But we can't justify making a change like that (switching the the low pay rates but keeping the high pay rates the same). That's too deliberate and we could get screwed, so I went with what we had in our proposal which isn't all that bad anyway.</t>
        </r>
      </text>
    </comment>
    <comment ref="B24" authorId="0">
      <text>
        <r>
          <rPr>
            <b/>
            <sz val="9"/>
            <color indexed="81"/>
            <rFont val="Tahoma"/>
            <family val="2"/>
          </rPr>
          <t>kents:</t>
        </r>
        <r>
          <rPr>
            <sz val="9"/>
            <color indexed="81"/>
            <rFont val="Tahoma"/>
            <family val="2"/>
          </rPr>
          <t xml:space="preserve">
Picked up the rates from the Auditing position above.  Based on current contract rates adjusted for inflation and minimum wage</t>
        </r>
      </text>
    </comment>
    <comment ref="B29" authorId="0">
      <text>
        <r>
          <rPr>
            <b/>
            <sz val="9"/>
            <color indexed="81"/>
            <rFont val="Tahoma"/>
            <family val="2"/>
          </rPr>
          <t>kents:</t>
        </r>
        <r>
          <rPr>
            <sz val="9"/>
            <color indexed="81"/>
            <rFont val="Tahoma"/>
            <family val="2"/>
          </rPr>
          <t xml:space="preserve">
CPA rate was inadvertently picked from the positon rates below. Based on current contract rate adjusted for inflation. Also affected the two rows above this row.</t>
        </r>
      </text>
    </comment>
    <comment ref="B33" authorId="0">
      <text>
        <r>
          <rPr>
            <b/>
            <sz val="9"/>
            <color indexed="81"/>
            <rFont val="Tahoma"/>
            <family val="2"/>
          </rPr>
          <t>kents:</t>
        </r>
        <r>
          <rPr>
            <sz val="9"/>
            <color indexed="81"/>
            <rFont val="Tahoma"/>
            <family val="2"/>
          </rPr>
          <t xml:space="preserve">
All rates in this area have been adjsted for inflation based on the exisiting contract.  Incorrect rates were input in the 10/06 rate sheet</t>
        </r>
      </text>
    </comment>
    <comment ref="B39" authorId="0">
      <text>
        <r>
          <rPr>
            <b/>
            <sz val="9"/>
            <color indexed="81"/>
            <rFont val="Tahoma"/>
            <family val="2"/>
          </rPr>
          <t>kents:</t>
        </r>
        <r>
          <rPr>
            <sz val="9"/>
            <color indexed="81"/>
            <rFont val="Tahoma"/>
            <family val="2"/>
          </rPr>
          <t xml:space="preserve">
Adjusted back to the 10/06 rates</t>
        </r>
      </text>
    </comment>
    <comment ref="B41" authorId="0">
      <text>
        <r>
          <rPr>
            <b/>
            <sz val="9"/>
            <color indexed="81"/>
            <rFont val="Tahoma"/>
            <family val="2"/>
          </rPr>
          <t>kents:</t>
        </r>
        <r>
          <rPr>
            <sz val="9"/>
            <color indexed="81"/>
            <rFont val="Tahoma"/>
            <family val="2"/>
          </rPr>
          <t xml:space="preserve">
Incorrect rate was input and adjusted to the present contract rate from the existing contract with a COL adder, we could use the rates as stated in 10/06</t>
        </r>
      </text>
    </comment>
    <comment ref="B48" authorId="0">
      <text>
        <r>
          <rPr>
            <b/>
            <sz val="9"/>
            <color indexed="81"/>
            <rFont val="Tahoma"/>
            <family val="2"/>
          </rPr>
          <t>kents:</t>
        </r>
        <r>
          <rPr>
            <sz val="9"/>
            <color indexed="81"/>
            <rFont val="Tahoma"/>
            <family val="2"/>
          </rPr>
          <t xml:space="preserve">
The rate for this position was inadvertatetly picked up from the positin above. The rates in this group now are from the original proposal adjusted for minimum wage where necessary</t>
        </r>
      </text>
    </comment>
    <comment ref="C48" authorId="0">
      <text>
        <r>
          <rPr>
            <b/>
            <sz val="9"/>
            <color indexed="81"/>
            <rFont val="Tahoma"/>
            <family val="2"/>
          </rPr>
          <t>kents:</t>
        </r>
        <r>
          <rPr>
            <sz val="9"/>
            <color indexed="81"/>
            <rFont val="Tahoma"/>
            <family val="2"/>
          </rPr>
          <t xml:space="preserve">
IN Oct we picked up the rate for the title above, Market Research Outbound
</t>
        </r>
      </text>
    </comment>
    <comment ref="B49" authorId="0">
      <text>
        <r>
          <rPr>
            <b/>
            <sz val="9"/>
            <color indexed="81"/>
            <rFont val="Tahoma"/>
            <family val="2"/>
          </rPr>
          <t xml:space="preserve">kents:
</t>
        </r>
        <r>
          <rPr>
            <sz val="9"/>
            <color indexed="81"/>
            <rFont val="Tahoma"/>
            <family val="2"/>
          </rPr>
          <t>Rates in this group were incorrectely changed from the original proposal to the 10/06 submitted rates.  We can live with the rates submitted</t>
        </r>
        <r>
          <rPr>
            <sz val="9"/>
            <color indexed="81"/>
            <rFont val="Tahoma"/>
            <family val="2"/>
          </rPr>
          <t xml:space="preserve">  </t>
        </r>
      </text>
    </comment>
    <comment ref="B57" authorId="2">
      <text>
        <r>
          <rPr>
            <b/>
            <sz val="9"/>
            <color indexed="81"/>
            <rFont val="Tahoma"/>
            <family val="2"/>
          </rPr>
          <t>rons:</t>
        </r>
        <r>
          <rPr>
            <sz val="9"/>
            <color indexed="81"/>
            <rFont val="Tahoma"/>
            <family val="2"/>
          </rPr>
          <t xml:space="preserve">
The rates in this group are from the original propoosal adjusted for minimum wage as necessary</t>
        </r>
      </text>
    </comment>
    <comment ref="B61" authorId="0">
      <text>
        <r>
          <rPr>
            <b/>
            <sz val="9"/>
            <color indexed="81"/>
            <rFont val="Tahoma"/>
            <family val="2"/>
          </rPr>
          <t>kents:</t>
        </r>
        <r>
          <rPr>
            <sz val="9"/>
            <color indexed="81"/>
            <rFont val="Tahoma"/>
            <family val="2"/>
          </rPr>
          <t xml:space="preserve">
These rates have been adjusted from up-to-date information from our UT Austin client.  Once again we can live with the rates submitted on 10/06</t>
        </r>
      </text>
    </comment>
    <comment ref="C61" authorId="0">
      <text>
        <r>
          <rPr>
            <b/>
            <sz val="9"/>
            <color indexed="81"/>
            <rFont val="Tahoma"/>
            <family val="2"/>
          </rPr>
          <t>kents:</t>
        </r>
        <r>
          <rPr>
            <sz val="9"/>
            <color indexed="81"/>
            <rFont val="Tahoma"/>
            <family val="2"/>
          </rPr>
          <t xml:space="preserve">
Input error from data receivied from UT Austin</t>
        </r>
      </text>
    </comment>
    <comment ref="B67" authorId="2">
      <text>
        <r>
          <rPr>
            <b/>
            <sz val="9"/>
            <color indexed="81"/>
            <rFont val="Tahoma"/>
            <family val="2"/>
          </rPr>
          <t>rons:</t>
        </r>
        <r>
          <rPr>
            <sz val="9"/>
            <color indexed="81"/>
            <rFont val="Tahoma"/>
            <family val="2"/>
          </rPr>
          <t xml:space="preserve">
These rates are from 10/6 adjusted for minimum wage where necessary</t>
        </r>
      </text>
    </comment>
    <comment ref="B88" authorId="3">
      <text>
        <r>
          <rPr>
            <b/>
            <sz val="9"/>
            <color indexed="81"/>
            <rFont val="Tahoma"/>
            <family val="2"/>
          </rPr>
          <t>Rons:</t>
        </r>
        <r>
          <rPr>
            <sz val="9"/>
            <color indexed="81"/>
            <rFont val="Tahoma"/>
            <family val="2"/>
          </rPr>
          <t xml:space="preserve">
Kent will discuss with Steve the correction of the sequence of these titles, as Jr should preceed Clerk</t>
        </r>
      </text>
    </comment>
    <comment ref="C88" authorId="0">
      <text>
        <r>
          <rPr>
            <b/>
            <sz val="9"/>
            <color indexed="81"/>
            <rFont val="Tahoma"/>
            <family val="2"/>
          </rPr>
          <t>kents:</t>
        </r>
        <r>
          <rPr>
            <sz val="9"/>
            <color indexed="81"/>
            <rFont val="Tahoma"/>
            <family val="2"/>
          </rPr>
          <t xml:space="preserve">
Will be adjusted based on new Min wage.  </t>
        </r>
      </text>
    </comment>
    <comment ref="B231" authorId="0">
      <text>
        <r>
          <rPr>
            <b/>
            <sz val="9"/>
            <color indexed="81"/>
            <rFont val="Tahoma"/>
            <family val="2"/>
          </rPr>
          <t>kents:</t>
        </r>
        <r>
          <rPr>
            <sz val="9"/>
            <color indexed="81"/>
            <rFont val="Tahoma"/>
            <family val="2"/>
          </rPr>
          <t xml:space="preserve">
Not in the Oct 6 sheet Rates added are from the 2015 amendment with COL adder
</t>
        </r>
      </text>
    </comment>
    <comment ref="B239" authorId="0">
      <text>
        <r>
          <rPr>
            <b/>
            <sz val="9"/>
            <color indexed="81"/>
            <rFont val="Tahoma"/>
            <family val="2"/>
          </rPr>
          <t>kents:</t>
        </r>
        <r>
          <rPr>
            <sz val="9"/>
            <color indexed="81"/>
            <rFont val="Tahoma"/>
            <family val="2"/>
          </rPr>
          <t xml:space="preserve">
Not in the October Price Sheet.  Rates are from 2015 amendment with COL Adder</t>
        </r>
      </text>
    </comment>
    <comment ref="B256" authorId="0">
      <text>
        <r>
          <rPr>
            <b/>
            <sz val="9"/>
            <color indexed="81"/>
            <rFont val="Tahoma"/>
            <family val="2"/>
          </rPr>
          <t>kents:</t>
        </r>
        <r>
          <rPr>
            <sz val="9"/>
            <color indexed="81"/>
            <rFont val="Tahoma"/>
            <family val="2"/>
          </rPr>
          <t xml:space="preserve">
Positions were not in the Oct spreadsheet. These rates are the current contract plus COL adder</t>
        </r>
      </text>
    </comment>
    <comment ref="B260" authorId="0">
      <text>
        <r>
          <rPr>
            <b/>
            <sz val="9"/>
            <color indexed="81"/>
            <rFont val="Tahoma"/>
            <family val="2"/>
          </rPr>
          <t>kents:</t>
        </r>
        <r>
          <rPr>
            <sz val="9"/>
            <color indexed="81"/>
            <rFont val="Tahoma"/>
            <family val="2"/>
          </rPr>
          <t xml:space="preserve">
Was not in the Oct 06 priciing sheet for AZ.  The rate here is from present contract plus COL adder</t>
        </r>
      </text>
    </comment>
    <comment ref="B285" authorId="0">
      <text>
        <r>
          <rPr>
            <b/>
            <sz val="9"/>
            <color indexed="81"/>
            <rFont val="Tahoma"/>
            <family val="2"/>
          </rPr>
          <t>kents:</t>
        </r>
        <r>
          <rPr>
            <sz val="9"/>
            <color indexed="81"/>
            <rFont val="Tahoma"/>
            <family val="2"/>
          </rPr>
          <t xml:space="preserve">
Moved to Technical.  This was inacvertently put in the Trades group vs the Technical category but the rate is the same as the 10/6 rate. When added to the trades group, the position and not the rate was moved to the trades section, it adjusted all positions in the columun up 1, therefrore all the trades rates were afftected by moving to the rate above.</t>
        </r>
      </text>
    </comment>
    <comment ref="B286" authorId="0">
      <text>
        <r>
          <rPr>
            <b/>
            <sz val="9"/>
            <color indexed="81"/>
            <rFont val="Tahoma"/>
            <family val="2"/>
          </rPr>
          <t>kents:</t>
        </r>
        <r>
          <rPr>
            <sz val="9"/>
            <color indexed="81"/>
            <rFont val="Tahoma"/>
            <family val="2"/>
          </rPr>
          <t xml:space="preserve">
Column Shifted up one as explained in the letter. Rates are the same as 10/6 rates, but they are to be adjusted for minimum wage where necessary.</t>
        </r>
      </text>
    </comment>
  </commentList>
</comments>
</file>

<file path=xl/sharedStrings.xml><?xml version="1.0" encoding="utf-8"?>
<sst xmlns="http://schemas.openxmlformats.org/spreadsheetml/2006/main" count="7695" uniqueCount="901">
  <si>
    <t>General Administrative</t>
  </si>
  <si>
    <t>Legal Assistant Senior</t>
  </si>
  <si>
    <t>Library Assistant</t>
  </si>
  <si>
    <t>Office Manager</t>
  </si>
  <si>
    <t>Office Services Aide</t>
  </si>
  <si>
    <t>Office Services Assistant</t>
  </si>
  <si>
    <t>Office Services Specialist</t>
  </si>
  <si>
    <t>Office Services Supervisor</t>
  </si>
  <si>
    <t>Office Services Supervisor Senior</t>
  </si>
  <si>
    <t>Personal Assistant</t>
  </si>
  <si>
    <t>Personal Assistant Senior</t>
  </si>
  <si>
    <t>Photocopy Supervisor</t>
  </si>
  <si>
    <t>Photocopy Technician</t>
  </si>
  <si>
    <t>Photo-Typesetting Specialist</t>
  </si>
  <si>
    <t>Photo-Typesetting Supervisor</t>
  </si>
  <si>
    <t>Postal Aide</t>
  </si>
  <si>
    <t>Postal Aide Senior</t>
  </si>
  <si>
    <t>Postal Assistant</t>
  </si>
  <si>
    <t>Public Relations Coordinator</t>
  </si>
  <si>
    <t>Public Relations Specialist</t>
  </si>
  <si>
    <t>Public Relations Specialist Assistant</t>
  </si>
  <si>
    <t>Receptionist</t>
  </si>
  <si>
    <t>Receptionist Senior</t>
  </si>
  <si>
    <t>Secretary</t>
  </si>
  <si>
    <t>Secretary Senior</t>
  </si>
  <si>
    <t>Translator</t>
  </si>
  <si>
    <t>Operator I</t>
  </si>
  <si>
    <t>Operator II</t>
  </si>
  <si>
    <t>Operator III (Key Disc Operator)</t>
  </si>
  <si>
    <t>Operator IV (Key Disc Operator)</t>
  </si>
  <si>
    <t>Medical Biller I</t>
  </si>
  <si>
    <t>Medical Biller II</t>
  </si>
  <si>
    <t>Medical Records Clerk I</t>
  </si>
  <si>
    <t>Medical Records Clerk II</t>
  </si>
  <si>
    <t>Medical Assistant I</t>
  </si>
  <si>
    <t>Medical Assistant II</t>
  </si>
  <si>
    <t>Accountant</t>
  </si>
  <si>
    <t>Accountant Senior</t>
  </si>
  <si>
    <t>Accounting Manager A</t>
  </si>
  <si>
    <t>Accounting Manager B</t>
  </si>
  <si>
    <t>Accounting Manager C</t>
  </si>
  <si>
    <t>Auditing - External Auditor</t>
  </si>
  <si>
    <t>Auditing - External Auditor Senior</t>
  </si>
  <si>
    <t>Auditing - Internal Auditor</t>
  </si>
  <si>
    <t>Auditing - Internal Auditor Senior</t>
  </si>
  <si>
    <t>Budget Analyst</t>
  </si>
  <si>
    <t>Budget Analyst Senior</t>
  </si>
  <si>
    <t>Fiscal Assistant</t>
  </si>
  <si>
    <t>Call Center/Customer Service</t>
  </si>
  <si>
    <t>Customer Service Inbound I</t>
  </si>
  <si>
    <t>Customer Service Inbound II</t>
  </si>
  <si>
    <t>Customer Service Outbound I</t>
  </si>
  <si>
    <t>Customer Service Outbound II</t>
  </si>
  <si>
    <t>Market Research Outbound</t>
  </si>
  <si>
    <t xml:space="preserve">Market Research Inbound </t>
  </si>
  <si>
    <t>Sales Inbound I</t>
  </si>
  <si>
    <t>Sales Inbound II</t>
  </si>
  <si>
    <t>Sales Outbound I</t>
  </si>
  <si>
    <t>Help Desk Analyst</t>
  </si>
  <si>
    <t>Detailing Representative I</t>
  </si>
  <si>
    <t>Detailing Representative II</t>
  </si>
  <si>
    <t>Sales &amp; Promotion Sampler</t>
  </si>
  <si>
    <t>Sales &amp; Promotion Demonstrator I</t>
  </si>
  <si>
    <t>Sales &amp; Promotion Demonstrator II</t>
  </si>
  <si>
    <t>Sales &amp; Promotion Comparison Shopper I</t>
  </si>
  <si>
    <t>Sales &amp; Promotion Comparison Shopper II</t>
  </si>
  <si>
    <t>Tradeshow Host/Hostess I</t>
  </si>
  <si>
    <t>Tradeshow Host/Hostess II</t>
  </si>
  <si>
    <t>Tradeshow Booth Attendant I</t>
  </si>
  <si>
    <t>Tradeshow Booth Attendant II</t>
  </si>
  <si>
    <t>Human Resources</t>
  </si>
  <si>
    <t>Classification / Compensation Analyst</t>
  </si>
  <si>
    <t>Classification / Compensation Analyst Senior</t>
  </si>
  <si>
    <t>Classification / Compensation Consultant</t>
  </si>
  <si>
    <t>EEO Program Analyst</t>
  </si>
  <si>
    <t>EEO Program Specialist</t>
  </si>
  <si>
    <t>Employee Relations Analyst</t>
  </si>
  <si>
    <t>Employee Relations Analyst Senior</t>
  </si>
  <si>
    <t>Human Resources Assistant</t>
  </si>
  <si>
    <t>Human Resources Generalist</t>
  </si>
  <si>
    <t>Human Resources Generalist Senior</t>
  </si>
  <si>
    <t>Personnel Analyst</t>
  </si>
  <si>
    <t>Personnel Analyst Senior</t>
  </si>
  <si>
    <t>Personnel Practices Analyst</t>
  </si>
  <si>
    <t>Personnel Practices Analyst Senior</t>
  </si>
  <si>
    <t>Personnel Practices Manager</t>
  </si>
  <si>
    <t xml:space="preserve">Laborer/Industrial </t>
  </si>
  <si>
    <t>Flagger / Laborer</t>
  </si>
  <si>
    <t>Grounds Worker</t>
  </si>
  <si>
    <t>Grounds Worker Lead</t>
  </si>
  <si>
    <t>Grounds Worker Senior</t>
  </si>
  <si>
    <t>Groundskeeper / Landscaper</t>
  </si>
  <si>
    <t>Groundskeeper / Landscaper Senior</t>
  </si>
  <si>
    <t>Heavy Industrial Materials Handler (Warehouseman)</t>
  </si>
  <si>
    <t>Heavy Industrial Materials Handler, Freezer (Warehouseman)</t>
  </si>
  <si>
    <t>Heavy Industrial Worker (General Laborer)</t>
  </si>
  <si>
    <t>Housekeeping Supervisor</t>
  </si>
  <si>
    <t>Housekeeping Supervisor Senior</t>
  </si>
  <si>
    <t>Housekeeping Worker</t>
  </si>
  <si>
    <t>Housekeeping Worker Senior</t>
  </si>
  <si>
    <t>Inventory Worker Light</t>
  </si>
  <si>
    <t>Light Industrial Worker (General Laborer)</t>
  </si>
  <si>
    <t>Packer</t>
  </si>
  <si>
    <t>Warehouse Specialist I</t>
  </si>
  <si>
    <t>Warehouse Specialist II</t>
  </si>
  <si>
    <t>Warehouse Specialist III</t>
  </si>
  <si>
    <t>Warehouse Worker I</t>
  </si>
  <si>
    <t>Warehouse Worker II</t>
  </si>
  <si>
    <t>CDL Driver</t>
  </si>
  <si>
    <t>Forklift Operator</t>
  </si>
  <si>
    <t>Forklift Operator Senior</t>
  </si>
  <si>
    <t>Motor Vehicle Operator A</t>
  </si>
  <si>
    <t>Motor Vehicle Operator B</t>
  </si>
  <si>
    <t>Trades</t>
  </si>
  <si>
    <t>Boiler Operator I</t>
  </si>
  <si>
    <t>Boiler Operator II</t>
  </si>
  <si>
    <t>Boiler Operator Senior I</t>
  </si>
  <si>
    <t>Boiler Operator Senior II</t>
  </si>
  <si>
    <t>Carpenter</t>
  </si>
  <si>
    <t>Carpenter Assistant</t>
  </si>
  <si>
    <t>Carpenter Senior</t>
  </si>
  <si>
    <t>Electrician</t>
  </si>
  <si>
    <t>Electrician Assistant</t>
  </si>
  <si>
    <t>Electrician Senior</t>
  </si>
  <si>
    <t>Electrician Supervisor Senior</t>
  </si>
  <si>
    <t>Electronic Equipment Install &amp; Repair Supervisor</t>
  </si>
  <si>
    <t>Electronic Equipment Install &amp; Repair Technician</t>
  </si>
  <si>
    <t>Electronic Technician</t>
  </si>
  <si>
    <t>Electronic Technician Senior</t>
  </si>
  <si>
    <t>Equipment Repair Supervisor</t>
  </si>
  <si>
    <t>Equipment Repair Technician</t>
  </si>
  <si>
    <t>Equipment Repair Technician Senior</t>
  </si>
  <si>
    <t>HVAC Installation &amp; Repair Assistant</t>
  </si>
  <si>
    <t>HVAC Installation &amp; Repair Assistant Senior</t>
  </si>
  <si>
    <t>Laboratory Mechanic</t>
  </si>
  <si>
    <t>Laboratory Mechanic Senior</t>
  </si>
  <si>
    <t>Locksmith</t>
  </si>
  <si>
    <t>Maintenance Field Worker</t>
  </si>
  <si>
    <t>Mason Plasterer</t>
  </si>
  <si>
    <t>Mason Plasterer Assistant</t>
  </si>
  <si>
    <t>Mechanic</t>
  </si>
  <si>
    <t>Painter</t>
  </si>
  <si>
    <t>Plumber / Steamfitter</t>
  </si>
  <si>
    <t>Plumber / Steamfitter Assistant</t>
  </si>
  <si>
    <t>Printing Press Operator B</t>
  </si>
  <si>
    <t>Production Supervisor</t>
  </si>
  <si>
    <t>Radio Specialist</t>
  </si>
  <si>
    <t>Radio Specialist Senior</t>
  </si>
  <si>
    <t>Sheet Metal Worker</t>
  </si>
  <si>
    <t>Sheet Metal Worker Assistant</t>
  </si>
  <si>
    <t>Sheet Metal Worker Lead</t>
  </si>
  <si>
    <t>Shipping / Receiving Clerk</t>
  </si>
  <si>
    <t>Storekeeper Assistant I</t>
  </si>
  <si>
    <t>Storekeeper Assistant II</t>
  </si>
  <si>
    <t>Storekeeper I</t>
  </si>
  <si>
    <t>Storekeeper II</t>
  </si>
  <si>
    <t>Storekeeper III</t>
  </si>
  <si>
    <t>Storekeeper Senior</t>
  </si>
  <si>
    <t>Tool Room Assistant</t>
  </si>
  <si>
    <t>Tool Room Assistant Senior</t>
  </si>
  <si>
    <t>Trades Utilities  Worker Senior</t>
  </si>
  <si>
    <t>Trades Utility Worker</t>
  </si>
  <si>
    <t>Tradesman Helper</t>
  </si>
  <si>
    <t>Tradesman Helper Senior</t>
  </si>
  <si>
    <t>Welder</t>
  </si>
  <si>
    <t>Welder Senior</t>
  </si>
  <si>
    <t>Work Zone Safety Officer</t>
  </si>
  <si>
    <t>Technical</t>
  </si>
  <si>
    <t>Agricultural Technician</t>
  </si>
  <si>
    <t>Agricultural Technician Lead</t>
  </si>
  <si>
    <t>Agricultural Technician Supervisor</t>
  </si>
  <si>
    <t>Analytical Chemist</t>
  </si>
  <si>
    <t>Analytical Chemist Assistant</t>
  </si>
  <si>
    <t>Analytical Chemist Senior</t>
  </si>
  <si>
    <t>Bridge Design Drafter</t>
  </si>
  <si>
    <t>Bridge Design Drafter Senior</t>
  </si>
  <si>
    <t>Cartographic Drafter</t>
  </si>
  <si>
    <t>Cartographic Drafter Assistant</t>
  </si>
  <si>
    <t>Cartographic Supervisor</t>
  </si>
  <si>
    <t>Engineering Design Drafting Specialist</t>
  </si>
  <si>
    <t>Engineering Design Drafting Supervisor</t>
  </si>
  <si>
    <t>Engineering Design Drafting Technician</t>
  </si>
  <si>
    <t>Engineering Drafting Technician</t>
  </si>
  <si>
    <t>Engineering Drafting Technician Senior</t>
  </si>
  <si>
    <t>Environmental Engineer</t>
  </si>
  <si>
    <t>Environmental Engineer Senior</t>
  </si>
  <si>
    <t>Environmental Program Analyst</t>
  </si>
  <si>
    <t>Environmental Program Planner</t>
  </si>
  <si>
    <t>Environmental Program Specialist</t>
  </si>
  <si>
    <t>Environmental Specialist - Field</t>
  </si>
  <si>
    <t>Environmental Specialist Senior - Field</t>
  </si>
  <si>
    <t>Environmental Technician</t>
  </si>
  <si>
    <t>Environmental Technician Senior</t>
  </si>
  <si>
    <t>Laboratory Technician</t>
  </si>
  <si>
    <t>Laboratory Technician Senior</t>
  </si>
  <si>
    <t>Residential Plan Reviewer</t>
  </si>
  <si>
    <t>Right of Way Technician</t>
  </si>
  <si>
    <t>Right of Way Technician Supervisor</t>
  </si>
  <si>
    <t>Safety Engineer</t>
  </si>
  <si>
    <t>Safety Engineer Senior</t>
  </si>
  <si>
    <t>Title Examiner</t>
  </si>
  <si>
    <t>Traffic Controller</t>
  </si>
  <si>
    <t>Traffic Controller Senior</t>
  </si>
  <si>
    <t>Transportation Data Analyst</t>
  </si>
  <si>
    <t>Transportation Data Analyst Senior</t>
  </si>
  <si>
    <t>Transportation Data Analyst Supervisor</t>
  </si>
  <si>
    <t>Transportation Data Technician</t>
  </si>
  <si>
    <t>Transportation District Utilities Specialist</t>
  </si>
  <si>
    <t>Transportation Engineering Technician -Survey</t>
  </si>
  <si>
    <t>Transportation Engineering Technician -Survey Senior</t>
  </si>
  <si>
    <t>Transportation Engineering Technician -Survey Supervisor</t>
  </si>
  <si>
    <t>Transportation Materials Technician</t>
  </si>
  <si>
    <t>Transportation Materials Technician Senior</t>
  </si>
  <si>
    <t>Transportation Materials Technician Specialist</t>
  </si>
  <si>
    <t>Transportation Materials Technician Supervisor</t>
  </si>
  <si>
    <t>Transportation Planning Specialist</t>
  </si>
  <si>
    <t>Transportation Planning Specialist Senior</t>
  </si>
  <si>
    <t>Transportation Technical Program Coordinator</t>
  </si>
  <si>
    <t>Transportation Technical Support Coordinator</t>
  </si>
  <si>
    <t>Food Related Services</t>
  </si>
  <si>
    <t>Food Operations Assistant</t>
  </si>
  <si>
    <t>Food Operations Manager Assistant</t>
  </si>
  <si>
    <t>Food Production Worker</t>
  </si>
  <si>
    <t>Second Cook</t>
  </si>
  <si>
    <t>Second Cook Senior</t>
  </si>
  <si>
    <t>Server</t>
  </si>
  <si>
    <t>Human Services</t>
  </si>
  <si>
    <t>Social Worker</t>
  </si>
  <si>
    <t>Support Enforcement Specialist</t>
  </si>
  <si>
    <t>Support Enforcement Specialist Senior</t>
  </si>
  <si>
    <t>Utilization Review Analyst</t>
  </si>
  <si>
    <t>Utilization Review Analyst Senior</t>
  </si>
  <si>
    <t>Media</t>
  </si>
  <si>
    <t>Audio Visual Technician</t>
  </si>
  <si>
    <t>Audio Visual Technician Senior</t>
  </si>
  <si>
    <t>Graphic Artist</t>
  </si>
  <si>
    <t>Graphic Artist Senior</t>
  </si>
  <si>
    <t>Graphic Designer</t>
  </si>
  <si>
    <t>Graphic Designer Senior</t>
  </si>
  <si>
    <t>Photographer</t>
  </si>
  <si>
    <t>Photographer Senior</t>
  </si>
  <si>
    <t>TV / Video Production Specialist</t>
  </si>
  <si>
    <t>TV / Video Production Technician</t>
  </si>
  <si>
    <t>Security</t>
  </si>
  <si>
    <t>Dispatcher/Police</t>
  </si>
  <si>
    <t>Tax</t>
  </si>
  <si>
    <t>On-Site Administrator (Day)</t>
  </si>
  <si>
    <t>On-Site Administrator (Evening)</t>
  </si>
  <si>
    <t>Claims Adjuster I</t>
  </si>
  <si>
    <t>Claims Adjuster II</t>
  </si>
  <si>
    <t>Claims Specialist</t>
  </si>
  <si>
    <t>Worker's Compensation Specialist</t>
  </si>
  <si>
    <t>Insurance</t>
  </si>
  <si>
    <t>General Clerical</t>
  </si>
  <si>
    <t>Error Resolution and Document Processor</t>
  </si>
  <si>
    <t>Data Entry Clerk/Remittance Processor Blended</t>
  </si>
  <si>
    <t xml:space="preserve">Data Entry Clerk </t>
  </si>
  <si>
    <t>Remittance Processor</t>
  </si>
  <si>
    <t>Taxpayer Information &amp; Assistance Agent</t>
  </si>
  <si>
    <t>Accounting/Finance</t>
  </si>
  <si>
    <t>Administrative Assistant I</t>
  </si>
  <si>
    <t>Administrative Assistant II</t>
  </si>
  <si>
    <t>Administrative Assistant III</t>
  </si>
  <si>
    <t>Administrative Assistant IV</t>
  </si>
  <si>
    <t>Administrative Assistant V</t>
  </si>
  <si>
    <t>Administrative Staff Assistant</t>
  </si>
  <si>
    <t>Administrative Staff Specialist</t>
  </si>
  <si>
    <t>Administrative Staff Specialist Senior</t>
  </si>
  <si>
    <t>Agency Management Analyst</t>
  </si>
  <si>
    <t>Agency Management Analyst Lead</t>
  </si>
  <si>
    <t>Agency Management Analyst Senior</t>
  </si>
  <si>
    <t>Data Entry Operator</t>
  </si>
  <si>
    <t>Data Entry Operator Senior</t>
  </si>
  <si>
    <t>Executive Secretary</t>
  </si>
  <si>
    <t>Executive Secretary Senior</t>
  </si>
  <si>
    <t>Legal Assistant</t>
  </si>
  <si>
    <t>Service</t>
  </si>
  <si>
    <t>Days to Receive Test results</t>
  </si>
  <si>
    <t>Alcohol Test</t>
  </si>
  <si>
    <t>Qed A150</t>
  </si>
  <si>
    <t>Drug Testing - 5 Panel</t>
  </si>
  <si>
    <t>Instant Technology
Insta-Check 5</t>
  </si>
  <si>
    <t>Drug Testing - 10 Panel</t>
  </si>
  <si>
    <t>Instant Technology
Insta-Check 10</t>
  </si>
  <si>
    <t>Criminal Check</t>
  </si>
  <si>
    <t>Credit Check</t>
  </si>
  <si>
    <t>Trans-Union/TRW/Equifax</t>
  </si>
  <si>
    <t>Past 5 years</t>
  </si>
  <si>
    <t>Education Verification</t>
  </si>
  <si>
    <t>College, Trade &amp; High School</t>
  </si>
  <si>
    <t>Tuberculosis Test</t>
  </si>
  <si>
    <t>State</t>
  </si>
  <si>
    <t>National</t>
  </si>
  <si>
    <t>DMV</t>
  </si>
  <si>
    <t>Sexual Offender Registry</t>
  </si>
  <si>
    <t xml:space="preserve">Employment History Verification </t>
  </si>
  <si>
    <t>Skin Test</t>
  </si>
  <si>
    <t xml:space="preserve">Unit Cost ($) / each 
</t>
  </si>
  <si>
    <t xml:space="preserve"> Level / Description</t>
  </si>
  <si>
    <t>Pay Rate - 
Low</t>
  </si>
  <si>
    <t>Pay Rate -
 High</t>
  </si>
  <si>
    <t>Regular Markup</t>
  </si>
  <si>
    <t>Regular Bill Rate - Low</t>
  </si>
  <si>
    <t>Regular Bill Rate - 
High</t>
  </si>
  <si>
    <t>Overtime Markup</t>
  </si>
  <si>
    <t>Overtime Bill Rate - Low</t>
  </si>
  <si>
    <t>Overtime Bill Rate - High</t>
  </si>
  <si>
    <t>Job Position</t>
  </si>
  <si>
    <t>Position Category</t>
  </si>
  <si>
    <t>1.  For any job positions that you offer which are not listed here, please use a separate sheet to provide pricing for those positions.  Maricopa County and U.S. Communities desire the full range of your company's offering.</t>
  </si>
  <si>
    <t>2.  If your company prefers to price major metropolitan areas separately please do so on a separate sheet.</t>
  </si>
  <si>
    <t>Pricing Sheet</t>
  </si>
  <si>
    <t>3.  Note:  Overtime is calculated based on one and half times the base rate of pay.  Should a Participating Public Agency have additional specific overtime requirements, your company has the ability to charge for these additional requirements as a pass through with no additional markup.</t>
  </si>
  <si>
    <t>Maricopa County</t>
  </si>
  <si>
    <t>Arizona</t>
  </si>
  <si>
    <t xml:space="preserve">Administrative/Professional/Labor/Technical/Misc. </t>
  </si>
  <si>
    <t>Fiscal Technician</t>
  </si>
  <si>
    <t>Fiscal Technical Senior</t>
  </si>
  <si>
    <t>Sales Outbound II</t>
  </si>
  <si>
    <t>Please add any other testing services offered by your company such as personality testing, etc.  Use more spaces as necessary.</t>
  </si>
  <si>
    <t>Position Grouping</t>
  </si>
  <si>
    <t>Position Title</t>
  </si>
  <si>
    <t>Classification</t>
  </si>
  <si>
    <t>Position Description, Skills &amp; Knowledge</t>
  </si>
  <si>
    <t>Accounting/ Finance</t>
  </si>
  <si>
    <t>• Conducts P&amp;L, Balance Sheet, Cash Flow, Tax, and Reconciliation analysis.
• Compiles and analyzes financial information to prepare entries to accounts, such as general ledger accounts and documenting business transactions.
• Reviews internal reports checking coding and making adjustments prior to printing and assembling the final product for mailing.
• Independently performs a variety of accounting functions.
• Inputs standard journal entries.
• Performs audit functions.
• Produces billing and inventory reports.
• Performs and other related or assigned duties.
Highly proficient in Microsoft Office.
• Comprehensive knowledge of standard accounting procedures.
• Strong written and communication skills.
• Strong analytical and quantitative skills.
• Knowledge of stock, bonds and capital gains. 
BA/BS, Accounting, Finance, or Business Administration</t>
  </si>
  <si>
    <t>• All responsibilities of Accountant.
• Performs advanced and complex accounting functions of considerable difficulty requiring the analysis and interpretation of fiscal data and the application of accounting theory and principles.
• Assembles, analyzes and prepares reports and statements coding complex financial data.
• Performs other related or assigned duties.
All skills / knowledge of Accountant.
• Proven knowledge and understanding of generally accepted accounting principles and practices including cost accounting.
• Demonstrated ability to assemble, analyze and prepare reports and statements covering complex financial data.
• Accounts payable / receivable may require experience with an automated system.
BA/BS, Accounting, Finance, or Business Administration</t>
  </si>
  <si>
    <t>• Manages professional accounting work of considerable difficulty.
• Serves as assistant to Finance Director.
• Manages at least two complex fiscal and accounting functions.
• Responsible for complex accounting functions which require the assignment of a staff of professional accountants.
• Supervises professional accountants, technicians, and clerks.
• Effects a high degree of financial control and have the authority to approve or reject financial transactions.
• Interprets accounting data.
• Establishes standard procedures for fiscal and accounting operations.
 Considerable knowledge of payroll policies and procedures.
• Considerable knowledge of State and federal laws and regulations concerning payroll and payroll deductions.
• Considerable knowledge of federal wage/hour regulations;.
• Considerable knowledge of automated accounting systems and data base management.
• Considerable knowledge of generally accepted accounting principles.
• Considerable knowledge of management and supervisory principles and practices.
• Demonstrated ability to manage a multiple category, automated payroll system and associated professional staff.
• Ability to analyze financial data, interpret tax laws and regulations, and  work effectively with university departments and administrators.
• Ability to communicate verbally and in writing.
BA/BS, Accounting, Finance, or Business Administration</t>
  </si>
  <si>
    <t>• Manages professional accounting work of considerable difficulty.
• Services as assistant to Finance Director.
• Supervises professional accountants, technicians, and clerks.
• Manages activities of all fiscal and accounting functions.
• Interprets accounting manuals, policies, and procedures.
• Reviews and evaluates accounting procedures of subordinate agency/institution elements.
• Develops automated accounting systems.
• Coordinates preparation of reports and financial statements.
• Manages general accounting operations.
• Manages the activities of a centralized accounts receivable operation.
• Manages payroll and invoice processing operations.
• Prepares agency or institution financial statements and reports.
Considerable knowledge of payroll policies and procedures.
• Considerable knowledge of State and federal laws and regulations concerning payroll and payroll deductions.
• Considerable knowledge of federal wage/hour regulations;.
• Considerable knowledge of automated accounting systems and data base management.
• Considerable knowledge of generally accepted accounting principles.
• Considerable knowledge of management and supervisory principles and practices.
• Demonstrated ability to manage a multiple category, automated payroll system and associated professional staff.
• Ability to analyze financial data, interpret tax laws and regulations, and  work effectively with university or medical center departments and administrators.
• Ability to communicate verbally and in writing.
BA/BS, Accounting, Finance, or Business Administration</t>
  </si>
  <si>
    <t>• Manages professional accounting work of unusual difficulty.
• Serves as an assistant to a Controller in a complex financial organization.
• Manages financial reporting, financial analysis, and financial control operations.
• Supervises professional accountants, technicians, and clerks.
• Coordinates the preparation of reports and financial statements.
• Analyzes accounting procedures.
• Establishes and maintains agency financial policy manuals and associated procedures.
• Develops and implements automated accounting systems.
• Interprets policies and procedures and advises staff and agency or institution management.
• Manages all internal and external financial reports and statements.
• Plans, monitors, and reviews the agency or institution programs for compliance with state and federal financial policies and procedures.
• Analyzes and interprets agency/institution operating results based on various financial reports.
Comprehensive knowledge of generally accepted accounting principles and practices. 
• Comprehensive knowledge of fiscal and accounting functions and their adaptability to agency or institution fiscal and accounting operations. 
• Considerable knowledge of agency, state and federal guidelines concerning accounting and finance operations and reporting. 
• Demonstrated ability to supervise a staff of professional accountants engaged in all aspects of the agency or institution fiscal and accounting operations. 
• Demonstrated ability to apply and adapt accounting principles and methods to a variety of agency or institution fiscal needs. 
• Demonstrated ability to develop and implement accounting policies and procedures. 
• Demonstrated ability to assemble, analyze, and prepare reports and financial statements covering complex financial data. 
• Demonstrated ability to present financial reports, either verbally or in writing, to agency or institution management. 
• Demonstrated ability to analyze financial data and to assess impact on agency or institution operations.
BA/BS, Accounting, Finance, or Business Administration</t>
  </si>
  <si>
    <t>• Execute tests of external controls, analyze and document the test results, prepare a concise, logical report of the results.
• Performs any other related or assigned duties.
Experience executing audit test steps and forming logical conclusions based on the test result.
• Ability to interpret laws, policies and regulations.
• Proficient in the use of office automation projects.
BA/BS, Accounting, Business, Finance, or Information Systems Major</t>
  </si>
  <si>
    <t>• Execute tests of external controls, analyze and document the test results, prepare a concise, logical report of the results.
• Performs any other related or assigned duties.
 Experience executing audit test steps and forming logical conclusions based on the test result.
• Ability to interpret laws, policies and regulations.
• Proficient in the use of office automation projects.
BA/BS, Accounting, Business, Finance, or Information Systems Major</t>
  </si>
  <si>
    <t>• Execute tests of internal controls, analyze and document the test results, prepare a concise, logical report of the results.
• Performs any other related or assigned duties.
Experience executing audit test steps and forming logical conclusions based on the test result.
• Ability to interpret laws, policies and regulations.
• Proficient in the use of office automation projects.
BA/BS, Accounting, Business, Finance, or Information Systems Major</t>
  </si>
  <si>
    <t>• Plan an audit project, conduct a preliminary survey, design and execute tests of internal controls, and analyze and document the test results,
• Prepares a concise, logical report of the results and present results verbally to management.
 Progressively responsible experience planning, executing and reporting on audits of internal controls including effectiveness, efficiency, compliance and financial reviews.
• Ability to interpret laws, policies and regulations.
• Proficient in the use of office automation
projects.
• Experience in designing testing of internal controls and forming logical conclusions
from test results.
BA/BS, Accounting, Business, Finance, or Information Systems Major</t>
  </si>
  <si>
    <t xml:space="preserve">• Builds spreadsheets to provide analysis of cost impacts, collects budget data, obtains policy information, and conducts research.
• Performs any other related or assigned duties.
 Working knowledge of the principles and practices of budget formulation, evaluation and execution.
• Working knowledge of the principles of public administration and government finance.
• Working knowledge of generally accepted accounting principles. 
• Demonstrated ability to prepare evaluations of complex budgets or related financial proposals or projections. 
• Demonstrated ability to work with agency supervisors, to communicate verbally and in writing, and to present budgets and recommendations effectively.
BA/BS Business Or Public Administration
</t>
  </si>
  <si>
    <t xml:space="preserve">• Builds spreadsheets to provide analysis of cost impacts, collects budget data, obtains policy information, and conducts research.
• Performs any other related or assigned duties.
BA/BS Business Or Public Administration
 Considerable knowledge of the principles and practices of budget formulation, evaluation and execution.
• Considerable knowledge of the principles of public administration and government finance.
• Considerable knowledge of generally accepted accounting principles. 
• Demonstrated ability to prepare evaluations of complex budgets or related financial proposals or projections. 
• Demonstrated ability to work with agency supervisors, to communicate verbally and in writing, and to present budgets and recommendations effectively.
BA/BS Business Or Public Administration
</t>
  </si>
  <si>
    <t>• Performs a wide variety of program and administrative support duties based on agency business needs.
• Performs general office, secretarial, fiscal, and support activities.
• Serves as first point-of-contact for their assigned program.
 Demonstrated ability to use spreadsheet software and perform detailed work with numerical data.
• Working knowledge of clerical practices, including typing skills and office procedures.
• Experience in business math and basic bookkeeping.
• Ability to prepare routine financial reports and to communicate with others in giving and
obtaining information.
• Ability to follow prescribed operating instructions and preparing routine reports
from fiscal data.</t>
  </si>
  <si>
    <t xml:space="preserve">• Maintains complex accounting systems, classifies, proofs and posts transactions to journals and ledgers.
• Takes trial balances, makes routine account adjustments.
• Receives and classifies remittances and issuing appropriate receipts.
• Serves as custodian for designated funds and preparing fund statements, reconciles bank accounts.
• Audits fiscal documents for accuracy, completeness and conformity with prescribed procedures.
• Computes payroll changes.
• Maintains control accounts to compare expenditures to the operating budgets.
• Prepares fiscal summaries and reports.
• Performs any other related or assigned duties.
Light typing skills.
• Working knowledge of basic bookkeeping / accounting principles and practices.
• Knowledge of programmatic and administrative requirements. 
• Knowledge of applicable computer software/programs. </t>
  </si>
  <si>
    <t>• All responsibilities of Finance Technician.
• Classifies, proofs and posts transactions to journals and ledgers.
• Takes trial balances, makes routine account adjustments.
• Maintains control accounts to compare expenditures to the operating budgets.
• Screens and processes a variety of fiscal transactions
including expenditure and fund transfer requests.
• Carries out payroll functions and fixed asset accounting.
• Assists professional accountants in implementing procedural changes.
All skills / knowledge of Finance Technician.
• Demonstrated ability to use spreadsheet software and perform detailed work with numerical data.</t>
  </si>
  <si>
    <t>Customer Service       Inbound I</t>
  </si>
  <si>
    <t>Call Center/ Customer Service</t>
  </si>
  <si>
    <r>
      <t xml:space="preserve">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Receive customer inquiries about a product or service.   Provide information to callers regarding a product or service. 
Record and confirm customer orders, complaints or service information.  Direct calls for further problem resolution.
Skill in inputting and accessing information on paper, PC or </t>
    </r>
    <r>
      <rPr>
        <sz val="9"/>
        <color indexed="10"/>
        <rFont val="Arial"/>
        <family val="2"/>
      </rPr>
      <t xml:space="preserve">CRT.
</t>
    </r>
    <r>
      <rPr>
        <sz val="9"/>
        <rFont val="Arial"/>
        <family val="2"/>
      </rPr>
      <t>Skill in using database, data entry or single windows software.</t>
    </r>
  </si>
  <si>
    <t>Customer Service       Inbound II</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</si>
  <si>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Perform all duties as Customer Service Inbound I
Handle large accounts or more difficult issues.
Lead, teach, guide and/or motivate teams.  First level problem resolution.</t>
  </si>
  <si>
    <t>Customer Service       Outbound I</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</si>
  <si>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Place outbound calls.  Gather account status information.
Gather customer complaint information.  Direct calls for further problem resolution.</t>
  </si>
  <si>
    <t>Customer Service       Outbound II</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</si>
  <si>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Perform all duties as Customer Service Outbound II.
Place large volume daily calls.  Handle more difficult situations.
Manage, guide, and motivate teams.</t>
  </si>
  <si>
    <t>Detailing Representative     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</si>
  <si>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Arrange products according to a plan-o-gram.  Rotate stock.  Replace damaged equipment.  Maintain stock and supplies.
Monitor conditions and pricing of merchandise.  Ability to count materials/items.  Ability to identify flaws in objects.</t>
  </si>
  <si>
    <t>Detailing Representative     II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</si>
  <si>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Perform the duties as Detailing Representative I.
Work with detailed plan-o-grams (e.g. 15 ft. plan-o-grams vs. 3 ft. plan-o-grams).
Set up merchandise displays.  Evaluate product display effectiveness in attracting shoppers' attention.
Perform simple record keeping.  Ability to record information.</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</si>
  <si>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Receive and screen incoming calls.  Receive and service requests.
Create problem reports.  Troubleshoot for problem identification and provide recommendations/solutions to complex issues.</t>
  </si>
  <si>
    <t>Market Research Inbound</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</si>
  <si>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Receive incoming calls resulting from mass mailings or product demonstration.
Gather information about caller's experience and/or opinion of product or service.
Ability to lead, teach, guide, motivate team.</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</si>
  <si>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Place calls to inquire for opinions.  Place outbound calls from master list to survey, interview or gather feedback related to specific topics.</t>
  </si>
  <si>
    <t>Comparison Shopper 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</si>
  <si>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Assume the role of customer and "shop the competition" for a company to learn about sales trends, customer preferences, products, prices and services, and follow prepared guidelines.
Assume the role of customer for company's own locations to evaluate staff performance following prepared guidelines.
Purchase merchandise, check on products, services or prices.  
Ability to work with little supervision.</t>
  </si>
  <si>
    <t>Comparison Shopper II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</si>
  <si>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Perform the duties as Comparison Shopper I.
Evaluate a product or service based on specific/detailed guidelines provided by the customer, requiring specialized training.
Ability to follow specific instructions.</t>
  </si>
  <si>
    <t>Demonstrator 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</si>
  <si>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Set up and conduct product demonstrations.  Assist customers in selecting merchandise for purchase.
Receive cash and make change.  Fill out forms/reports.
Ability to convince others to purchase a product.  Ability to effectively communicate in front of a group.
Skill in operating a calculator, adding machine or cash register.</t>
  </si>
  <si>
    <t>Demonstrator II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</si>
  <si>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Perform the duties of Demonstrator I.
Sell products/services using a script prepared by the customer.  Sell a product geared to a specific audience.
Prepare orders for a product and present them to cashier for processing.
Ability to show patience when dealing with people.</t>
  </si>
  <si>
    <t>Sampler</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</si>
  <si>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Distribute samples of a product or coupon.  Describe product benefits.  Count materials/items.</t>
  </si>
  <si>
    <t>Sales                  Inbound I</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</si>
  <si>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Receive incoming calls.  Schedule appointments.  Sell a product or service.
Ability to work in a goal oriented environment.  Upsell as appropriate.  
Responsible for specific accounts or geographic areas.</t>
  </si>
  <si>
    <t>Sales                  Inbound II</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</si>
  <si>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Perform all duties as Sales Inbound I.
Receive calls from large accounts or difficult geographic regions.
Lead, teach, guide and/or motivate teams.</t>
  </si>
  <si>
    <t>Sales                  Outbound I</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</si>
  <si>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Place calls to sell a product or service.  Place calls to schedule appointment to sell product or service.
Perform with respect to quotas or sales goals.  Upsell as appropriate.  Handle specific accounts or geographic area.</t>
  </si>
  <si>
    <t>Sales                  Outbound II</t>
  </si>
  <si>
    <t>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Perform all duties as Sales Outbound I.
work with larger accounts or difficult geographic regions.
Lead, teach, guide and/or motivate teams.</t>
  </si>
  <si>
    <t>Tradeshow Booth                 Attendant 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</si>
  <si>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Receive and post messages for attendees of conventions, trade shows or seminars.
Greet, screen, and direct visitors using rosters/program schedules to keep track of people's locations so they can be contacted.
Ability to work on more than one task at a time.</t>
  </si>
  <si>
    <t>Tradeshow Booth                 Attendant II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</si>
  <si>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Perform the duties of Tradeshow Booth Attendant I.
Answer non-technical questions concerning a product or service.
Direct giveaway programs or contests.  Greet, direct and guide visitors through one or more exhibits.
Ability to learn a company's products or services.  Ability to effectively communicate to an audience.</t>
  </si>
  <si>
    <t>Tradeshow Host/Hostess        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</si>
  <si>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Provide directions and general product information.
Distribute flyers and product/service information.  Ability to learn company's products or services.</t>
  </si>
  <si>
    <t>Tradeshow Host/Hostess        II</t>
  </si>
  <si>
    <t>Handle stock/supplies.  Count items/materials.  Perform simple mathematical calculations.
Ability to transport items weighing up to 25 pounds.  Ability to stand, sit or walk for long periods of time.
Ability to use calculator/10-key calculator/cash register.
Answer product questions, distribute flyers, samples, etc.  Ability to communicate clearly and accurately.
Ability to learn a company's products or services.
Greet and assist visitors/delegates/conferees who attend conventions, seminars, trade shows, exhibits or other events.
Place, receive, and route phone calls.  Take messages.  Ability to interact with others using tact and diplomacy.  Ability to deal with people patiently.
Ability to record information.
Perform the duties as Tradeshow Host/Hostess I.
Register people at conventions, seminars or other events.
Accept registration fees.  Perform simple record keeping.  
Prepare name badges.  Check rosters.</t>
  </si>
  <si>
    <t>• Posts items to accounts, prepares vouchers.
• Maintains files, distributes reports, performs simple data entry into internal agency system.
• Inventories, receives, and shelves routine supplies.
• Reviews invoices/packing slips to ensure shipment is correct.
• Schedules rooms, meetings and/or tours.
• Produces and/or hand distributes simple documents (e.g. flyers).
• Performs routine, simple filing and non-critical copying.  Collates documents, distributes mail.
• Refers calls, greets visitors, and gives standard information in response to phone or in-person inquiries.
• Performs simple data entry into single screen.
• Files non-critical records, photocopies non-critical items.
Job knowledge is obtained on the job.
• Ability to process simple data.
• Ability to communicate effectively and establish effective working relationships.
• Basic keyboarding skills.</t>
  </si>
  <si>
    <t>• Prepares a variety of standard disbursement forms (e.g., work orders, petty cash) for
routing and approval.
• Compiles and maintains daily and weekly totals, reports, and financial statements.
• Reconciles statements.
• Establishes, revises and maintains accounting documents and files.
• Performs data entry into corporate system, e.g., routine posting and billing.
• Reviews completed forms for accuracy and completeness.
• May perform inquiries in internal and external databases to determine discrepancies.
• Performs inquiries in CASPS and/or FAMIS.
• Performs basic calculations.
• Orders, inventories, receives, and/or shelves routine supplies.
• Reviews invoices/packing slips to ensure shipment is correct and follows up on discrepancies.
• Tracks expenditures.
• Verifies employment on a Countywide basis.
• Inputs simple or occasional PRISM entries, with review of supervisor (e.g., simple
T&amp;A).
• Types forms, updates personnel data, sets up agency personnel files, prints out and distributes personnel documents, and files critical records (e.g., performance evaluations, PARS).
• Notifies all participants of meetings and other functions in advance.
• Schedules routine meetings.
• Produces and electronically distributes simple documents (e.g., flyers).
• Maintains a system for tracking the progress of work.
• Orients new employees on procedures and systems.
• Performs alpha and/or numeric filing.
• Performs simple screening and sorting of mail.
• Responsible for sending dated material.
• Refers calls, greets visitors, gives standard information in response to phone or in-person inquiries, and acts as back up to other administrative positions.
• Acts as back up to other administrative positions, proofs spelling.
• Performs data entry into multiple screens.
 Knowledge of a variety of standard office procedures.
• Knowledge of specific unit terminology.
• Knowledge of work done in related departments.
• Ability to read and comprehend relevant documents.
• Ability to process and integrate simple data.
• Ability to establish and maintain effective working relationships with both external and internal contacts.
• Ability to perform inquiries in CASPS and/or FAMIS.
• Understanding of the basic PRISM functions.
• Ability to perform inquiries (e.g., check personnel data) in PRISM.
• Basic skills in the use of Microsoft Word.
• Basic skills in the use of applicable Microsoft software.
• Some experience in providing administrative support.</t>
  </si>
  <si>
    <t>• Uses spreadsheets or databases to organize information and produce standard reports.
• Prepares a variety of complex disbursement forms (e.g., check requests, travel forms,
cash sheets, and journal entries) for routing and approval.
• May approve some disbursement forms.
• Compiles and maintains monthly, quarterly, semi-annual, and annual totals, reports, and
financial statements.
• Explains fiscal rules and procedures to employees to insure uniform application.
• Sets up accounts through corporate systems.
• Reconciles ledgers, prepares status reports, gathers data for use by others in preparing budget.
• Prepares transfer vouchers and interfund billing, monitors external accounts for discrepancies.
• Prepares wide variety of accounting forms, reconciles daily receipts or accounts receivable/payable, identifies discrepancies and makes corrections, collects required documents, prepares and authorizes expense vouchers and/or invoices within limited authorization levels.
• Verifies requests for goods and services against County contracts and funding sources.</t>
  </si>
  <si>
    <t>• Orders goods or services and follows up/resolves discrepancies and ensures delivery.
• Authorizes requests for goods and services in corporate systems.
• Insures appropriate routing and approval of purchase requests.
• Maintain(s) calendars, schedules meetings, makes and cancels appointments, schedules rooms for classes, meetings, conferences, etc., coordinates audio visual, training equipment, refreshment requests.
• Set up schedules for internal administrative staff to insure that they are available to meet changing work needs.
• Composes routine correspondence on behalf of the executive/work unit head.
• Provides administrative support and implements procedures, may supervise others.
• Establishes/modifies and maintains a system for tracking the progress of work that is the responsibility of the executive/work unit head.
• Trains and orients new employees, provides and explains relevant policies and procedures.
• Composes routine correspondence on behalf of the executive/work unit head.
• Explains departmental policy/procedure but does not interpret them.
• Responds to inquiries that require referencing a variety of sources and utilizing knowledge of the department/County operations.
• Keys/types complex documents (e.g., technical), proofs spelling and grammar, uses multiple software packages to prepare equations, statistics, tables and/or presentations, compiles reports from edited drafts, uses macros and templates developed by others.
• Performs data entry with some knowledge of department/work unit/program, manipulates screens for additional entries, generates routine reports, creates simple spreadsheets, maintains databases.
• Compiles routine factual/numerical reports using readily available information.
• Processes pay adjustments, transmits on-line T&amp;As, regularly inputs routine PRISM entries, performs payroll functions, trains new employees on how to do on-line time.
• Prepares and verifies completeness/accuracy of forms/documents, provides basic new employee benefits information, explains routine personnel policies and procedures, instructs employees in proper completion of routine documents.
Knowledge of standard rules and interpretations within own functional area and a
working knowledge of established methods and procedures used in related areas.
• Significant nonstandard skill/knowledge is required involving production of an end
product such as a report.
• Basic skills in the use of Microsoft Word.
• Basic Math Skills.
• Basic skills in the use of applicable Microsoft Office Suite software.
• Ability to write simple documents.
• Ability to process and integrate complex data.
• Ability to establish and maintain effective working relationships with both external and internal contacts.
• Ability to perform data entry into CASPS and/or FAMIS in at least 3 functions (e.g., create shells, accounts payable processing).
• Ability to perform routine PRISM functions (e.g., process PARS, requisitions).
• Ability to maintain confidentiality and be sensitive to political issues.
• Experience in providing administrative support in the assigned functional area(s).</t>
  </si>
  <si>
    <t>• Reviews and approves disbursement forms, recommends changes to agency/work unit administrative policies, procedures and methods, uses existing spreadsheets and databases to interpret and organize resource information, provides customized reports to analysts or others in the unit.
• Approves and authorizes accounts through corporate system, monitors external accounts and resolves discrepancies, reviews and reconciles status reports.
• Supervises staff performing clerical accounting duties, resolves problems by performing qualitative review of individual cases, enters data into corporate accounting systems and reconciles a wide variety of accounts receivable/payable, performs petty cash custodial duties, audits clerical accounting procedures in other agencies.
• Researches and recommends equipment/vendors and prices, determines substitutes for supplies and low value equipment, verifies the accuracy of and updates the department equipment and/or fixed asset inventory.
• Authorizes requests for goods and services in corporate system, monitors contract compliance, may act as procurement card manager.</t>
  </si>
  <si>
    <t>• Managers supervisor's calendar, researches and negotiates with hotels, etc., makes complex scheduling arrangements involving multiple parties, independently makes and cancels meetings depending on the subject and attendees, determines what confidential information can be disseminated and to whom, arranges for special room or equipment needs and/or multiple locations &amp; individuals, coordinates domestic and foreign travel arrangements for executive/work unit head, unit personnel and visitors; participates in the planning and coordination of national and international meetings.
• Independently composes original correspondence for the executive/work unit head's review and signature, coordinates data collection and provides information to others, explains policies of the functional area.
• Performs/supervises several administrative functions, manages a small work unit, analyzes short-term administrative needs of the unit, notifies relevant individuals of work progress and inquires as to its status.</t>
  </si>
  <si>
    <t>• Develops filing systems, internal mailing processes and procedures; prepares non-routine responses to correspondence may supervise general administrative functions.
• Oversees or resolves non-routine/difficult situations based on knowledge and interpretation of established policies &amp; procedures; interprets rules and regulations.
• Develops macros, serves as unit expert or lead over other clerical/administrative positions, creates and maintains databases, generates unique reports, creates complex spreadsheets, diagnoses and resolves simple software/hardware problems, maintains web pages, designs and lays out publications.</t>
  </si>
  <si>
    <t>• Prepares routine reports and statistics, determines report format and elements.
• Prepares and/or supervises preparation of complex payroll, researches payroll issues, interprets policies &amp; procedures.
Knowledge and understanding of the programs or activities of the unit served, as well as of the County and departmental administrative guides.
• Knowledge of basic principles and methods of a technical or professional field.
• Basic math skills.
• Intermediate skills in the use of Microsoft Office.
• Intermediate skills in the use of agency specific software applications.
• Ability to communicate well through written and oral means.
• Ability to gather, integrate, and analyze simple data.
• Ability to establish and maintain effective working relationships.
• Ability to perform complex PRISM functions.
• Ability to maintain confidentiality and be sensitive to political issues.
• Supervisory experience.
• Considerable experience providing administrative support in the assigned functional areas.
• Initiates the full range of processing for complex personnel actions; conducts new employee orientation within assigned agency, counsels employees on basic benefit questions.
• Uses PRISM regularly to process departmental HR transactions, updates job descriptions using information obtained from employee, supervisor, evaluations and samples.
• Resolves personnel processing problems on personnel policy/procedures with interpretation from appropriate resource.
• Completes job recruitment packages including drafting advertisement language for non-professional job announcements.
• Serves as liaison between supervisor/manager and HR.
• Advises supervisor and provides information regarding HR policies and procedures, prepares diversity report.
Knowledge and understanding of the programs or activities of the unit served, as well as of the County and departmental administrative guides.
• Knowledge of basic principles and methods of a technical or professional field.
• Basic math skills.
• Intermediate skills in the use of Microsoft Office.
• Intermediate skills in the use of agency specific software applications.
• Ability to communicate well through written and oral means.
• Ability to gather, integrate, and analyze simple data.
• Ability to establish and maintain effective working relationships.
• Ability to perform complex PRISM functions.
• Ability to maintain confidentiality and be sensitive to political issues.
• Supervisory experience.
• Considerable experience providing administrative support in the assigned functional areas.</t>
  </si>
  <si>
    <t>• Supervises a group of clerical/accounting personnel.
• Determines, modifies, and implements administrative policies, procedures and methods to improve office practices; designs spreadsheets and databases, provides customized reports to analysts.
• Analyzes data and develops budget recommendations; administers several complex funds, projects, contracts, grants; processes journal/budget entries.
• Reconciles and monitors accounting processes; resolves non-routine and complex problems, prepares wire transfers.
• Researches and recommends equipment/vendors and prices; determines substitutes for supplies and high value equipment; coordinates the purchase of non-standard items; resolves issues and disputes with vendors; identifies need for increased levels of contract monitoring; acquires insurance via County Risk Management.
• Provides advice/counsel; exercises discretion in administrative policy interpretation; resolves a wide variety of operational problems requiring sound judgment; acts as the liaison between work unit and external units; recommends exceptions to administrative policies that are subject to review.</t>
  </si>
  <si>
    <t>• Supervises or handles the most complex, non-routine activities; coordinates all logistic activities; schedules/sets up presentation rooms, obtains required audio-visual equipment, schedules order of presentations; verifies travel arrangements made by visitors; directs or performs the scheduling, organizing, coordinating and making of arrangements for national and international meetings; manages the calendar of the executive/work unit head.
• Independently composes original correspondence; explains and interprets policies; relays messages from executive/work unit head.
• Supervises several dissimilar or specialized functions; devises procedures for complex or specialized functions; anticipates and develops procedures/tools to prevent problems; provides administrative support; responsible for and determines administrative procedures.
• Answers questions requiring decisions that tend to establish a precedent; recommends procedural changes; interprets policies.
• Supervises word processing staff; edits for style, format, and/or layout.
• Trains staff use of agency information systems/software; researches &amp; selects hardware/software; creates complex spreadsheets; operates/manages complex databases; resolves hardware/software problems.
• Prepares one of a kind reports, gathers statistics based on information compiled from various sources, draws conclusions, and makes recommendations.
• Supervises all personnel administrative functions; reviews new departmental policies for HR implications; recommends/implements administrative changes; works with hiring manager to coordinate appointment and review process; reviews class specifications and recommends requested job classification; develops administrative HR-related procedures for agency.
 Basic knowledge of accounting principles.
• Knowledge of County policies within functional area of responsibility.
• May need knowledge of an outside institution, dissimilar operational unit.
• May need knowledge of a professional field.
• Thorough knowledge of the executive/work unit head's program/area and of Agency's administration and organization.
• Ability to maintain confidentiality and be sensitive to political issues.
• Knowledge and sensitivity to issues, priorities, protocol, etc.
• Basic math skills.
• Intermediate skills in the use of Microsoft Office.
• Intermediate skills in the use of agency specific software applications.
• Ability to communicate well through written and oral means.
• Ability to speak in front of a group.
• Ability to gather, integrate, and analyze complex data.
• Ability to establish and maintain effective working relationships with both external and internal contacts.
• Ability to perform data entry into CASPS and/or FAMIS in at least 8 functions.
• Ability to perform all PRISM functions.
• Extensive supervisory experience.
• Extensive experience providing administrative support in the assigned function area(s).</t>
  </si>
  <si>
    <t>• Performs a variety of administrative activities to assist an agency head or upper level agency executive management position.
• Performs multiple duties related to diverse agency-wide programs, projects and issues which cross major operational and administrative lines.
• Reviews, summarizes, prioritizes and expedites daily issues requiring top level review and response.
 Working knowledge of the agency's programs, policies, and operations.
• Some knowledge of the organization and operations of state government.
• Some knowledge of analytical principles, of research methods) and of automated office processes. 
• Demonstrated ability to work independently and with others.
• Ability to communicate effectively both orally and in writing.
• Ability to perform routine quantitative and narrative reporting.
• Ability to interpret policies, draft procedures, and to conduct research and make sound recommendations.</t>
  </si>
  <si>
    <t>• All responsibilities of Administrative Staff Assistant.
• Performs administrative work for an agency head or upper level agency executive management positions.
• Represents the agency head to others inside and outside the agency or institution.
• Actively influences board, commission, council and/or agency policy decisions.
• Provides administrative, analytical and liaison support.
 Working knowledge of the agency's programs, policies, and operations.
• Working knowledge of the organization and operations of state government.
• Working knowledge of analytical processes and research methods. 
• Some knowledge of office procedures and processes.  
• Demonstrated ability to work independently and with others.
• Demonstrated ability to communicate effectively both orally and in writing.
• Demonstrated ability to perform quantitative and narrative reporting.
• Demonstrated ability to interpret and implement policies, conduct research, and make sound recommendations and decisions.</t>
  </si>
  <si>
    <t>• All responsibilities of Administrative Staff Specialist.
• Executes policy work.
• Manages a program, formulates budgets, and drafts legislative bills.
• Performs administrative, analytical, legislative, programmatic, budgetary and liaison functions.
• Ensures agency compliance with state and federal regulations.
 Considerable knowledge of the agency's programs, policies, operations and budget processes.
• Considerable knowledge of the organization and operations of state government.
• Considerable knowledge of the legislative process and of applicable regulations, i.e., the Administrative Process Act.
• Working knowledge of research methods. 
• Some knowledge of office procedures and processes.
• Demonstrated ability to work independently and with others.
• Demonstrated ability  to communicate effectively both orally and in writing.
• Demonstrated ability to perform quantitative and narrative reporting.
• Demonstrated ability to interpret and implement policies.
• Demonstrated ability to conduct research, and make sound recommendations and decisions.</t>
  </si>
  <si>
    <t>• Entry-level position.
• Conducts agency organization and operations studies.
• Recommends most efficient and cost-effective methods of accomplishing work.
• Utilizes resources and/or generating revenues.
• Performs work of routine difficulty.
• Documents findings, makes recommendations, and prepares management reports.
 Knowledge of basic data collection techniques.
• Ability to apply prescribed analytical and evaluation methods in conducting studies.
BA/BA Bus. Adm.  or related curriculum</t>
  </si>
  <si>
    <t>• All responsibilities of Agency Management Analyst Senior.
• Provides primary project leadership / management.
• Functions with greater latitude in developing techniques and approaches to technical problems.
• Performs work of considerable difficulty in leading, supervising and/or conducting large scale agency-wide studies of manual and automated processes.
• Conducts cost / benefit analyses and feasibility studies and develop conversion plans.
• Implements plans and model studies for new or changed operations.
• Develops new or modifies existing policies and procedures, train departmental employees and evaluate study results.
Knowledge of basic data collection techniques.
• Ability to apply prescribed analytical and evaluation methods in conducting studies.
• Experience in Management or related field.
BA/BA Bus. Adm. , Public Adm. or related curriculum</t>
  </si>
  <si>
    <t>• All responsibilities of Agency Management Analyst.
• Assists in implementation, communication and training during conversion, reorganization and/or testing phases.
• Works independently.
• Uses a variety of approaches utilized in research, analysis, implementation and training.
Knowledge of basic data collection techniques.
• Ability to apply prescribed analytical and evaluation methods in conducting studies.
• Considerable experience in Management or related field.
BA/BA Bus. Adm. or related curriculum</t>
  </si>
  <si>
    <t>• Provides program and operational support.
• Performs general work activities in support of office systems.
 Strong keyboarding skills.
• Ability to follow instructions.</t>
  </si>
  <si>
    <t>• Provides program and operational support.
• Performs general work activities in support of office systems.
• May lead / instruct junior personnel.
 Strong keyboarding skills.
• Ability to follow instructions.
• Experience in an office setting.</t>
  </si>
  <si>
    <t>• Works for senior management
• Schedules appointments, travel arrangements and conferences. 
 Proficient in Microsoft Office.
• Ability to manage multi-line phone system and learn voice-mail.
• Ability to handle multi-line telephone.
• Ability to take clear, concise messages.
• Ability to operate standard office equipment (fax, copier, printer).
• Excellent at multi-tasking.
• Excellent communication and writing skills.</t>
  </si>
  <si>
    <t>• All responsibilities of Executive Secretary.
• Increased requirement for knowledge of programs and objectives.
• Performs in high visibility both internally and externally to the agency.
Considerable experience in an office environment.
• Proficient in Microsoft Office.
• Ability to manage multi-line phone system and learn voice-mail.
• Ability to handle multi-line telephone.
• Ability to take clear, concise messages.
• Ability to operate standard office equipment (fax, copier, printer).
• Excellent at multi-tasking.
• Excellent communication and writing skills.</t>
  </si>
  <si>
    <t>• Provides secretarial /paralegal assistance to agency executives in legal environments who have complex program or operational responsibilities.
• Performs research, management, and case investigative work.
• Drafts affidavits, pleadings, briefs and interrogatories.
• Prepares exhibit books.
• Reads and summarizes depositions for trail use.
• Responds to plaintiff’s discovery requests.
• Interviews witnesses and defendants to prepare for trail.
• Uses word processing system to key, proofread and edit letters, memoranda, briefs, pleadings, expense,
travel and miscellaneous forms from handwritten drafts, dictation and t typed drafts.
• Takes and transcribes legal dictation.
• Types routine correspondence.
• Answers telephone, take messages, direct calls, receive clients and distribute deliveries.
• Performs other assigned duties such as mail, creating case files and filing, completing and maintaining forms, and making travel arrangements.
 Working knowledge of the State and/or federal court systems, of legal case management and litigation support techniques.
• Knowledge of legal terminology, office / administrative management ability with a variety of clerical / administrative duties.
• Ability to use word processing software / systems.
• Paralegal training or experience.</t>
  </si>
  <si>
    <t>• Provides secretarial /paralegal assistance to agency executives in legal environments who have complex program or operational responsibilities.
• Performs research, management, and case investigative work.
• Drafts affidavits, pleadings, briefs and interrogatories.
• Prepares exhibit books.
• Reads and summarizes depositions for trail use.
• Responds to plaintiff’s discovery requests.
• Interviews witnesses and defendants to prepare for trail.
• Uses word processing system to key, proofread and edit letters, memoranda, briefs, pleadings, expense,
travel and miscellaneous forms from handwritten drafts, dictation and t typed drafts.
• Takes and transcribes legal dictation.
• Types routine correspondence.
• Answers telephone, take messages, direct calls, receive clients and distribute deliveries.
• Performs other assigned duties such as mail, creating case files and filing, completing and maintaining forms, and making travel arrangements.
Considerable knowledge of the State and/or federal court systems, of legal case management and litigation support techniques.
• Considerable knowledge of legal terminology, office / administrative management ability with a variety of clerical / administrative duties.
• Ability to use word processing software / systems.
• Paralegal training or experience.</t>
  </si>
  <si>
    <t xml:space="preserve">• Performs a variety of library administrative and technical support services.
• Performs patron services, research or reference, acquisition and preservation of materials, copy cataloging or description, preparation of finding aids and guides, writing and editing, and records access and retention.
• Engages in frequent public contact to provide information and direction. 
• Works independently within applicable policies and procedures. 
 Knowledge of library/archival operations and processes. 
• Demonstrated skill in customer support and training. 
• Working knowledge of general support activities for general library and/or archival operations; and federal, state and local policies and procedures. </t>
  </si>
  <si>
    <t>Knowledge of medical terminology and medical environment required.  Knowledge of basic office equipment including a 10-key calculator.  Familiarity/knowledge of basic accounting terminology and concepts.  Knowledge of computerized accounting systems.  Balance calculated totals with receipts, post credit or debit detail to accounting ledgers (e.g., receivables, payables, general ledger).  Verify the accuracy of vouchers, purchase orders, invoices or payments.  Perform various clerical duties.  Knowledge of basic office equipment.  Ability to accurately count materials/items.  Knowledge of standard filing systems.  Ability to do detailed work.  Ability to perform simple mathematical calculations.  Ability to follow instructions.  Sort and file materials according to an alphabetic, numeric or color-coded system.  Create lists or directories.  Verify information on forms.  Produce documents such as letters, memos, proposals and statistical material following company standards.  Transcribe shorthand notes.  Transcribe from voice recordings.  Proofread and correct documents.  Place, receive and route phone calls.  Schedule appointments.  Make travel or meeting arrangements.  Handle incoming and outgoing mail.  Compile information and record keeping.  Ability to communicate clearly and accurately.  Ability to use dictation/transcription equipment, fax, PC and copier.
Handle medical administrative detail.  Compile medical documents.  Follow and create special formats and meet medical documentation requirements.  Use single software to perform intermediate word processing functions.</t>
  </si>
  <si>
    <t xml:space="preserve">Knowledge of medical terminology and medical environment required.  Knowledge of basic office equipment including a 10-key calculator.  Familiarity/knowledge of basic accounting terminology and concepts.  Knowledge of computerized accounting systems.  Balance calculated totals with receipts, post credit or debit detail to accounting ledgers (e.g., receivables, payables, general ledger).  Verify the accuracy of vouchers, purchase orders, invoices or payments.  Perform various clerical duties.  Knowledge of basic office equipment.  Ability to accurately count materials/items.  Knowledge of standard filing systems.  Ability to do detailed work.  Ability to perform simple mathematical calculations.  Ability to follow instructions.  Sort and file materials according to an alphabetic, numeric or color-coded system.  Create lists or directories.  Verify information on forms.  Produce documents such as letters, memos, proposals and statistical material following company standards.  Transcribe shorthand notes.  Transcribe from voice recordings.  Proofread and correct documents.  Place, receive and route phone calls.  Schedule appointments.  Make travel or meeting arrangements.  Handle incoming and outgoing mail.  Compile information and record keeping.  Ability to communicate clearly and accurately.  Ability to use dictation/transcription equipment, fax, PC and copier.
Perform the duties of Medical Assistant I.
Create medical materials and documentation.  Provide administrative support in a medical environment.  Use multiple software to perform intermediate to advanced word processing and/or spreadsheet functions.  Experience in supporting a medical environment.  Handle meeting arrangements, agendas, notifications and deadlines.  </t>
  </si>
  <si>
    <t>Knowledge of medical terminology and medical environment required.  Knowledge of basic office equipment including a 10-key calculator.  Familiarity/knowledge of basic accounting terminology and concepts.  Knowledge of computerized accounting systems.  Balance calculated totals with receipts, post credit or debit detail to accounting ledgers (e.g., receivables, payables, general ledger).  Verify the accuracy of vouchers, purchase orders, invoices or payments.  Perform various clerical duties.  Knowledge of basic office equipment.  Ability to accurately count materials/items.  Knowledge of standard filing systems.  Ability to do detailed work.  Ability to perform simple mathematical calculations.  Ability to follow instructions.  Sort and file materials according to an alphabetic, numeric or color-coded system.  Create lists or directories.  Verify information on forms.  Produce documents such as letters, memos, proposals and statistical material following company standards.  Transcribe shorthand notes.  Transcribe from voice recordings.  Proofread and correct documents.  Place, receive and route phone calls.  Schedule appointments.  Make travel or meeting arrangements.  Handle incoming and outgoing mail.  Compile information and record keeping.  Ability to communicate clearly and accurately.  Ability to use dictation/transcription equipment, fax, PC and copier.
Process participant information from claims.  Process provider information from claims.  Prepare documentation for mailing.  Prepare document files.  Skill in using spreadsheet and other software.  Knowledge of manual/automated filing systems.  Ability to accurately access/input data into computer.</t>
  </si>
  <si>
    <t>Knowledge of medical terminology and medical environment required.  Knowledge of basic office equipment including a 10-key calculator.  Familiarity/knowledge of basic accounting terminology and concepts.  Knowledge of computerized accounting systems.  Balance calculated totals with receipts, post credit or debit detail to accounting ledgers (e.g., receivables, payables, general ledger).  Verify the accuracy of vouchers, purchase orders, invoices or payments.  Perform various clerical duties.  Knowledge of basic office equipment.  Ability to accurately count materials/items.  Knowledge of standard filing systems.  Ability to do detailed work.  Ability to perform simple mathematical calculations.  Ability to follow instructions.  Sort and file materials according to an alphabetic, numeric or color-coded system.  Create lists or directories.  Verify information on forms.  Produce documents such as letters, memos, proposals and statistical material following company standards.  Transcribe shorthand notes.  Transcribe from voice recordings.  Proofread and correct documents.  Place, receive and route phone calls.  Schedule appointments.  Make travel or meeting arrangements.  Handle incoming and outgoing mail.  Compile information and record keeping.  Ability to communicate clearly and accurately.  Ability to use dictation/transcription equipment, fax, PC and copier.
Perform the duties of Medical Biller I.
Prepare claims documentation utilizing ICD-9 and CPT coding, 1500, Ubs.  Process/verify documentation for accuracy.  Compile medical documentation file.  Place/receive phone calls.  Obtain insurance authorizations.  Intermediate to advanced knowledge of multiple software.  Experience with medical coding and insurance authorization procedures.</t>
  </si>
  <si>
    <t>Knowledge of medical terminology and medical environment required.  Knowledge of basic office equipment including a 10-key calculator.  Familiarity/knowledge of basic accounting terminology and concepts.  Knowledge of computerized accounting systems.  Balance calculated totals with receipts, post credit or debit detail to accounting ledgers (e.g., receivables, payables, general ledger).  Verify the accuracy of vouchers, purchase orders, invoices or payments.  Perform various clerical duties.  Knowledge of basic office equipment.  Ability to accurately count materials/items.  Knowledge of standard filing systems.  Ability to do detailed work.  Ability to perform simple mathematical calculations.  Ability to follow instructions.  Sort and file materials according to an alphabetic, numeric or color-coded system.  Create lists or directories.  Verify information on forms.  Produce documents such as letters, memos, proposals and statistical material following company standards.  Transcribe shorthand notes.  Transcribe from voice recordings.  Proofread and correct documents.  Place, receive and route phone calls.  Schedule appointments.  Make travel or meeting arrangements.  Handle incoming and outgoing mail.  Compile information and record keeping.  Ability to communicate clearly and accurately.  Ability to use dictation/transcription equipment, fax, PC and copier.
File, retrieve, transfer, maintain medical records and reports.  Utilize records tracking protocols.  Ability to access and input date utilizing single software.</t>
  </si>
  <si>
    <t>Knowledge of medical terminology and medical environment required.  Knowledge of basic office equipment including a 10-key calculator.  Familiarity/knowledge of basic accounting terminology and concepts.  Knowledge of computerized accounting systems.  Balance calculated totals with receipts, post credit or debit detail to accounting ledgers (e.g., receivables, payables, general ledger).  Verify the accuracy of vouchers, purchase orders, invoices or payments.  Perform various clerical duties.  Knowledge of basic office equipment.  Ability to accurately count materials/items.  Knowledge of standard filing systems.  Ability to do detailed work.  Ability to perform simple mathematical calculations.  Ability to follow instructions.  Sort and file materials according to an alphabetic, numeric or color-coded system.  Create lists or directories.  Verify information on forms.  Produce documents such as letters, memos, proposals and statistical material following company standards.  Transcribe shorthand notes.  Transcribe from voice recordings.  Proofread and correct documents.  Place, receive and route phone calls.  Schedule appointments.  Make travel or meeting arrangements.  Handle incoming and outgoing mail.  Compile information and record keeping.  Ability to communicate clearly and accurately.  Ability to use dictation/transcription equipment, fax, PC and copier.
Perform the duties of Medical Records Clerk I.
File, maintain, and review medical records for completeness.  Knowledge of alpha, numeric and terminal digit file systems.  Intermediate to advanced knowledge of multiple software.  Experience in medical records processing and maintenance.</t>
  </si>
  <si>
    <t>• Performs work of considerable difficulty due to extensive variety of office/administrative activities. 
• Establishes office guidelines and policies. 
• Plans, coordinates, manages and reviews the work of several units engaged in a variety of interrelated administrative and clerical functions.
• Accomplishes work through the management of subordinate supervisors.
• Performs effective personnel management, including training, evaluating and scheduling. 
 Ability to apply technical and administrative skills to solve problems.
• Comprehensive knowledge of office policies, procedures and programmatic requirements. 
• Considerable knowledge and experience of the principles and practices of office services and the associated procedures and guidelines.</t>
  </si>
  <si>
    <t xml:space="preserve">• Performs basic administrative tasks with minimal guidance, including data entry, copying and faxing.
• Serves as first point-of-contact for assigned program. 
• Maintains a variety of records, such as inventories of supplies and materials.
• Produces documents related to assigned office/program area. 
• May be required to establish and maintain filing systems.
• Receives and directs phone calls and handles mail and light correspondence.  
 Knowledge of office/program support activities
• Specific knowledge of work unit programs and activities. 
• Knowledge of basic math and bookkeeping, telephone procedures, and standard business communication. </t>
  </si>
  <si>
    <t xml:space="preserve">• Proficient with personal computers in a windows environment including Microsoft Word, Word Perfect, Excel or Lotus.
• Working knowledge of office practices, proper grammar, spelling and punctuation, and basic arithmetic.
• Ability to manage multi-line phone system and learn voice-mail.
• Ability to take clear, concise messages· 
• Ability to operate standard office equipment (fax, copier, printer).
• Ability to keyboard correspondence reports from rough drafts.
• Ability to maintain automated and manual filing systems.
 Knowledge of office/program support activities.
• Specific knowledge of work unit programs and activities. 
• Knowledge of basic math and bookkeeping, telephone procedures, and standard business communication. </t>
  </si>
  <si>
    <t>• Manipulates data and text, and format documents.
• Processes technical reports (i.e., scientific, medical or legal).
• Manipulates computer databases to store, retrieve, compile, or analyze data information using commercial software to support office program requirements.
• Posts and retrieves data;  prepares special reports, tabulations and logs, as well as accurately performs alpha/numeric entry from raw data on CRT or personal computer at 12,000 + k.p.h.
• May receive and direct phone calls and handle mail and light correspondence.
• Provides general office support and performs any other related assigned duties.
 Proficient in the use of personal computers in a Windows environment including Microsoft Word, Word Perfect, Excel or Lotus, and database management software applications.
• Working knowledge of office practices and procedures including word processing, filing, etc.
• Demonstrated ability to accurately meet established production levels.
• Ability to operate standard office equipment (fax, copier, printer).
• Ability to handle multi-line telephone.</t>
  </si>
  <si>
    <t>• All responsibilities of Office Services Specialist.
• Performs lead responsibilities in the office environment.
• Resolves problems and makes recommendations for improvements. 
• Interprets and applies policies, procedures and guidelines. 
• Exercises independent judgment. 
• May supervise, orient and train others.
 All skills / knowledge of Office Services Specialist.
• Considerable knowledge of programmatic requirements. 
• Knowledge and experience of the principles and practices of office services and the associated procedures and guidelines.</t>
  </si>
  <si>
    <t>• All responsibilities of Office Services Specialist.
• Performs lead responsibilities in the office environment.
• Resolves problems and makes recommendations for improvements. 
• Interprets and applies policies, procedures and guidelines. 
• Exercises independent judgment. 
• May supervise, orient and train others.
All skills / knowledge of Office Services Specialist.
• Considerable knowledge of programmatic requirements. 
• Considerable knowledge and experience of the principles and practices of office services and the associated procedures and guidelines.</t>
  </si>
  <si>
    <t>Knowledge of basic office equipment including personal computer, mainframe and 10-key calculator.  Ability to accurately input information into a computer.  Ability to follow instructions.  Ability to perform repetitive work.  Ability to do detailed work.  Ability to proofread and correct errors.  Input information into computer.  Access information from a computer.  Verify information on a screen.  Perform various clerical duties.  
Enter data up to 25% of the time.  Approximately 5,000-9,000 keystrokes per hour.</t>
  </si>
  <si>
    <t>Knowledge of basic office equipment including personal computer, mainframe and 10-key calculator.  Ability to accurately input information into a computer.  Ability to follow instructions.  Ability to perform repetitive work.  Ability to do detailed work.  Ability to proofread and correct errors.  Input information into computer.  Access information from a computer.  Verify information on a screen.  Perform various clerical duties.  
Enter data more than 25% of the time.  Approximately 9,000-12,000 keystrokes per hour.</t>
  </si>
  <si>
    <t>Operator III     (Key Disc Operator)</t>
  </si>
  <si>
    <t>Knowledge of basic office equipment including personal computer, mainframe and 10-key calculator.  Ability to accurately input information into a computer.  Ability to follow instructions.  Ability to perform repetitive work.  Ability to do detailed work.  Ability to proofread and correct errors.  Input information into computer.  Access information from a computer.  Verify information on a screen.  Perform various clerical duties.  
Production data entry.  Enter data more than 50% of the time.  Approximately 12,000-15,000 keystrokes per hour.</t>
  </si>
  <si>
    <t>Operator IV     (Key Disc Operator)</t>
  </si>
  <si>
    <t>Knowledge of basic office equipment including personal computer, mainframe and 10-key calculator.  Ability to accurately input information into a computer.  Ability to follow instructions.  Ability to perform repetitive work.  Ability to do detailed work.  Ability to proofread and correct errors.  Input information into computer.  Access information from a computer.  Verify information on a screen.  Perform various clerical duties.  
Production data entry.  Entering data more than 75% of the time.  Approximately 15,000+ keystrokes per hour.</t>
  </si>
  <si>
    <t>• Performs work of routine difficulty in more than one specialty area.
• Assists with transactions and records management, and file maintenance.
• Assists with enrolling employees in benefits programs; employee orientation for new employees, and placing advertisements for recruitment.
• Screens applications for employment and collects applicant and hiring data for required employment reports.
• Administers payroll or general clerical support to personnel function.
• Maintains personnel records and performs any other related assigned duties.
Office experience and administrative support work.
• Knowledge and experience of the principles and practices of human resource administration and the procedures and guidelines associated with processing human resource actions.
• Working knowledge of keyboarding or operating other automated office systems.
• Ability to apply and interpret human resource policies and guidelines, communicate with managers and employees orally and in writing, and manage administrative details.</t>
  </si>
  <si>
    <t>• Performs work or routine difficulty in more than one specialty area.
• Assists with transactions and records management, and file maintenance.
• Assists with enrolling employees in benefits programs; employee orientation for new employees, and placing advertisements for recruitment.
• Screens applications for employment and collects applicant and hiring data for required employment reports.
• Administers payroll or general clerical support to personnel function.
• Maintains personnel records and performs any other related assigned duties.
Office experience and administrative support work.
• Considerable knowledge and experience of the principles and practices of human resource administration and the procedures and guidelines associated with processing human resource actions.
• Considerable knowledge of keyboarding or operating other automated office systems.
• Demonstrated ability to apply and interpret human resource policies and guidelines, communicate with managers and employees orally and in writing, and manage administrative details.</t>
  </si>
  <si>
    <t>• All responsibilities of Photocopy Technician.
• Supervises a staff performing microfilming and/or photocopying.
• Receives incoming documents to be photocopied.
• Determines priorities and distributes workload to staff.
• Prepares assignments ranging from a single document for reproduction to producing complex reports, brochures and multi-colored documents.
 Knowledge of digital printing and photocopy techniques and equipment. 
• Experience in handling various photocopiers.</t>
  </si>
  <si>
    <t xml:space="preserve">• Handles requirements for duplicating, punching, and binding, collating, stacking, stapling and other capabilities for handling high volume photocopy work.
• Receives customer orders.
• Assists with questions regarding material to be copied such s type of paper, method of reproduction and when needed.
• Programs machine for job desired and monitors machine operations and takes care of interruptions and assures quality of finished products.
• Performs and other related or assigned duties.
Demonstrated experience in handling various photocopiers.
• Knowledge of basic offset printing or photocopy equipment. </t>
  </si>
  <si>
    <t>• Operates various types of printing or copying equipment.
• Performs as a first line supervisor of staff performing duties related to duplicating and producing printed documents.
• Duties may include digital, photo-typeset, as well as offset and photocopy printing.
Knowledge of digital printing and photocopy techniques and equipment. 
• Fully skilled printing technician.</t>
  </si>
  <si>
    <t>• Operates various types of printing or copying equipment.
• Performs as a first line supervisor of staff performing duties related to duplicating and producing printed documents.
• Duties may include digital, photo-typeset, as well as offset and photocopy printing.
• Independently resolves daily printing issues.
Fully skilled printing technician.
• Experience in specialty area.
• Knowledge of supervisory practices.</t>
  </si>
  <si>
    <t>• Entry-Level support position.
• Perform well-defined office duties of a routine and repetitive nature under close supervision.
• Alphabetizes, files, photocopies, sorts, delivers mail, and/or processes routine documents.
 Some knowledge of basic office practices, procedures and current equipment; and manual and/or automated envelope, package handling or sorting systems.</t>
  </si>
  <si>
    <t>• Perform well-defined office duties of a routine and repetitive nature under close supervision.
• Alphabetizes, files, photocopies, sorts, delivers mail, and/or processes routine documents.
 Considerable knowledge of basic office practices, procedures and current equipment; and manual and/or automated envelope, package handling or sorting systems.
• Considerable experience in an office environment.
• Knowledge of supervisory practices.</t>
  </si>
  <si>
    <t xml:space="preserve">• Performs a wide variety of program and administrative support duties based on agency business needs.
• Performs general office, secretarial, fiscal, and support activities.
• Serves as first point-of-contact for their assigned program.
Knowledge of office/program support activities. 
• Manual dexterity.
• Some specific knowledge of work unit programs and activities. 
• Basic math and communication skills. </t>
  </si>
  <si>
    <t xml:space="preserve">• Directs public relations and/or development for agency program or specialty area(s). 
• Plans, develops, evaluates, and performs public relations functions.
• Serves as single position for an agency's public relations.
• Develops and evaluates public relations programs and activities.
• Engages in extensive contacts and consultation with executives in international businesses, economic developers, trade groups and others to coordinate domestic and foreign marketing activities. 
• Promotes commodities, products, programs and services and provides consultation at the executive level to local, national, &amp; international companies, clients, and the media. 
Comprehensive knowledge of the principles and practices of public relations program development and/or promotions. 
• Considerable knowledge of management and budgetary principles/ practices. </t>
  </si>
  <si>
    <t xml:space="preserve">• All responsibilities of Public Relations Assistant Specialist.
• Responsible either for a segment or all of an agency's public relations activities.
• Serves as feature story writers and editors and/or have overall responsibility for internal publications.
• Independently carries out all public relations activities.
• Engages in contact with local to international citizens, businesses/ industries, and/or elected officials to enhance the promotion of commodities, programs and services. 
Considerable to comprehensive knowledge of the organization, operation, related program area(s), strategic planning and the agency’s mission. 
• Considerable to comprehensive knowledge of management principles and practices, and budget development. </t>
  </si>
  <si>
    <t xml:space="preserve">• Performs a variety of activities for a specific program area under direct supervision.
• Performs a combination of public relations functions such as media relations, publications, events and promotions, etc.
 Considerable knowledge of the organization, operation, and related program area(s). 
• Comprehensive knowledge of management principles, practices and budget development. </t>
  </si>
  <si>
    <t>• Serves as initial point of contact for visitors, telephone calls and deliveries to the agency.
• Efficiently and courteously answering multi-line telephone system.
• Responds to routine inquiries, takes messages, or routes callers to appropriate parties.
• Greets visitors and notifies appropriate employee or office of arrivals.
• Accepts deliveries and contacts offices for retrieval.
• Formats and keyboards correspondence of reports.
Working knowledge of office practices, proper grammar, spelling and punctuation, and basic arithmetic.
• Proficient in the use of personal computers in a Windows environment.
• Ability to efficiently and courteously answer multiple telephone lines
 • Ability to accurately take clear, concise messages or route callers.
• Highly reliable and independent worker.
• Ability to read, understand and apply policies/procedures.
• Ability to accurately format and keyboard data.</t>
  </si>
  <si>
    <t>• Serves as initial point of contact for visitors, telephone calls and deliveries to the agency.
• Efficiently and courteously answering multi-line telephone system.
• Responds to routine inquiries, takes messages, or routes callers to appropriate parties.
• Greets visitors and notifies appropriate employee or office of arrivals.
• Accepts deliveries and contacts offices for retrieval.
• Formats and keyboards correspondence of reports.
 All skills / knowledge of Receptionist.
• Considerable knowledge of office practices, proper grammar, spelling and punctuation, and basic arithmetic.
• Experience in an office setting.</t>
  </si>
  <si>
    <t>• Performs a wide variety of program and administrative support duties based on agency business needs.
• Performs general office, secretarial, fiscal, and support activities.
• Serves as first point-of-contact for their assigned program.
Working knowledge of office practices, proper grammar, spelling and punctuation, and basic arithmetic.
• Proficiency in the use of personal computers in a Windows environment including Microsoft Word 6.0, Word Perfect, Excel or Lotus, and database management software applications.
• Ability to manage multi-line phone system and learn voice-mail.
• Ability to communicate effectively orally and in writing.
• Ability to establish and maintain automated and manual filing systems.</t>
  </si>
  <si>
    <t>• Provides secretarial support for one or more professional, administrative and/or managerial employees.
• Types letters, memoranda and forms from rough notes or handwritten drafts.
• Maintains logs/records, calendars.
• Makes arrangements for travel, meetings, and conferences.
• Performs any other related assigned duties.
All responsibilities of Secretary.
• Office experience and administrative support work.
• Ability to prioritize and perform assigned duties independently.
• Ability to keyboard correspondence reports from rough drafts.</t>
  </si>
  <si>
    <t>Provide interpreting/technical services for meetings, telephone calls, etc. including one on one and group settings and will translate orally and/or in writing all documents.  Translators should have knowledge in the area of the subject matter that is to be translated.   Prepare written translations of instructions and educational materials, correspondence, and forms from one language to another.  Review translated material for accuracy of meaning and grammar while interpreting and explaining words and phrases for meaning and appropriateness.  utilize all pertinent equipment such as computers, copy machines, fax machines, etc.
Knowledge of the principles, techniques and when required the subject area of the matter being being discussed.  Employee must have good verbal and written communication skills in the English  language and the ability to verbally translate spoken material from English into a designated language(s).</t>
  </si>
  <si>
    <t>• Performs compensation analytical work.
• Determines appropriate classification and compensation levels.
• Makes final recommendations on position allocations.
• Recommends the establishment of new positions, reallocations, and redefinitions of existing positions.
• Engages in frequent contact with agency managers and employees to provide guidance, information, and to facilitate the resolution of issues. 
• Performs in an independent capacity.
 Working to considerable knowledge of human resource principles and practices, including federal and state laws and regulations applicable to work. 
BS/BA Personnel Administration</t>
  </si>
  <si>
    <t>• Performs work of considerable difficulty and may involve a greater diversity of assignments or require more extensive knowledge of a functional area. 
• Serves as the single position in charge of classification and compensation activity.
• Supervises or serves as an expert in a broad range of human resource programs or functional area(s) for local or statewide agencies. 
• Interprets policies, and makes recommendations on policy and procedural changes. 
• Engages in extensive contact with agency managers, supervisors, employees, government and legislative officials, private entities, and the general public to provide consultation and problem resolution services. 
• Performs with considerable independence in decision making in functional areas. 
Considerable knowledge of the theories, principles and practices of human resource management, including specialty area(s) and federal and state policies applicable to work. 
• Experience in human resources or related field.
BS/BA Personnel Administration</t>
  </si>
  <si>
    <t>• Performs work of unusual difficulty in providing expert consultation and direction for a complex, statewide human resource program or functional area. 
• Engages in extensive contact with state agencies, high-ranking government and legislative officials; professionals in federal, state, and local governments and private industry to provide consultation and problem resolution services, as well as to discuss matters of controversy and litigation. 
• Provides statewide leadership and expert guidance to professional staff on diverse or complex issues, based on extensive knowledge and accurate interpretation of state and federal policies and regulations related to a human resource functional area. 
• Performs with considerable independence in decision making in functional areas. 
Comprehensive knowledge of major human resource functional area which requires independent interpretation of state and federal policy and the consistent application of best practices. 
• Ability to exercise sound judgment in analyzing and assessing complex issues and in providing appropriate guidance and direction. 
• Considerable experience in Human Resources or related field.
BS/BA Personnel Administration</t>
  </si>
  <si>
    <t>• Responsible for equal employment opportunity (EEO), affirmative action (AA) and related programs in a state agency or institution.
• Assists in planning, implementing and monitoring EEO/AA programs.
• Interprets EEO/AA guidelines and policies and procedures.
• Engages in frequent contact with agency managers and employees to provide guidance, information, and to facilitate the resolution of issues.
 Working to considerable knowledge of human resource principles and practices, including federal and state laws and regulations applicable to work. 
BS/BA Personnel Administration</t>
  </si>
  <si>
    <t>• Work is of considerable difficulty and may involve a greater diversity of assignments or require more extensive knowledge of a functional area. 
• Responsible for equal employment opportunity (EEO), affirmative action (AA) and related programs in a state agency or institution.
• Assists in planning, implementing and monitoring EEO/AA programs.
• Interprets EEO/AA guidelines and policies and procedures.
• Supervises or serves as an expert in a broad range of human resource programs or functional area(s) for local or statewide agencies. 
• Engages in extensive contact with agency managers and employees to provide guidance, information, and to facilitate the resolution of issues.
• Performs with considerable independence in decision making in functional areas. 
Considerable knowledge of the theories, principles and practices of human resource management, including specialty area(s) and federal and state policies applicable to work. 
• Experience in Human Resources or related field.
BS/BA Personnel Administration</t>
  </si>
  <si>
    <t>• Advises and counsels managers and employees in matters related to grievances, performance evaluations and standards of conduct.
• Works with managers and employees to resolve conflicts, in disciplinary actions, performance problems, and productivity.
• Interprets policies and recommends procedures for implementation.
• Investigates problems and difficulties affecting employer/employee relations.
BS/BA Personnel Administration</t>
  </si>
  <si>
    <t>• All responsibilities of Employee Relations Analyst.
• Oversees and evaluates subordinate personnel.
• Advises other human resource supervisors or managers in the administration and evaluation of employee relations programs.
• Develops standards and guidelines in order to monitor and improve programs.
 Considerable knowledge of the theories, principles and practices of personnel management and employee relations and the interrelationship of the agency’s role with other governmental agencies.
• Knowledge of supervisory practices.
BS/BA Personnel Administration</t>
  </si>
  <si>
    <t xml:space="preserve">• Serves as an assistant to Human Resources Generalist performing professional and comprehensive human resource functions.
• Implements customer service, program efficiency and effectiveness in assigned areas.
Knowledge of human resource management principles and practices including recruitment and selection, classification and compensation, and employee relations.
• Knowledge of Federal and State laws and regulations; job analysis and job evaluation techniques; organization and job design; recruiting, screening, and interviewing techniques.
• Knowledge of employee relations and EEO approaches such as counseling, mediation, grievance resolution, and complaint investigation.
• Knowledge of employee benefit, recognition, performance, and discipline systems.
• Knowledge of applicable computer software/programs. </t>
  </si>
  <si>
    <t>• Consults management in all human resource areas.
• Develops recruitment and retention strategies.
• Assesses alternative compensation strategies.
• Counsels managers, employees, and applicants in the resolution on complaints.
• Participates in programs in all human resource areas to improve customer service, program efficiency and effectiveness.
• Knowledge of human resource management principles and practices including recruitment and selection, classification and compensation, and employee relations.
• Knowledge of Federal and State laws and regulations; job analysis and job evaluation techniques; organization and job design; recruiting, screening, and interviewing techniques.
• Knowledge of employee relations and EEO approaches such as counseling, mediation, grievance resolution, and complaint investigation.
• Knowledge of employee benefit, recognition, performance, and discipline systems.
• Knowledge of applicable computer software/programs. 
BS/BA Personnel Administration</t>
  </si>
  <si>
    <t>• All responsibilities of Human Resources Generalist.
• Guides managers and supervisors in their accountability for decentralized human resource responsibilities.
• Serves as the primary leader of an human resource program.
• Leads a team of professionals on a project or ongoing basis.
• Knowledge of human resource management principles and practices including recruitment and selection, classification and compensation, and employee relations.
• Knowledge of Federal and State laws and regulations; job analysis and job evaluation techniques; organization and job design; recruiting, screening, and interviewing techniques.
• Knowledge of employee relations and EEO approaches such as counseling, mediation, grievance resolution, and complaint investigation.
• Knowledge of employee benefit, recognition, performance, and discipline systems.
• Knowledge of applicable computer software/programs. 
• Knowledge of supervisory practices.
• Considerable experience in the Human Resources field.
BS/BA Personnel Administration</t>
  </si>
  <si>
    <t>• Performs beginning level professional, analytical personnel work in a specialty area.
• Performs a combination of specialty functions at the entry level.
• Supervises staff in the area of transactions / records.
• Acts in support of other specialists or analysts.
• Performs work involving technical support and analysis of transactions, reporting and benefits.
• Working knowledge of personnel forms and associated procedures and the process and workflow of transactions. 
• Some knowledge of the working principles and practices of personnel administration.
BS/BA Personnel Administration</t>
  </si>
  <si>
    <t>• Performs beginning level professional, analytical personnel work in a specialty area.
• Performs a combination of specialty functions at the entry level.
• Supervises staff in the area of transactions / records.
• Acts in support of other specialists or analysts.
• Performs work involving technical support and analysis of transactions, reporting and benefits.
 Considerable knowledge of personnel forms and associated procedures and the process and workflow of transactions. 
• Considerable knowledge of the working principles and practices of personnel administration.
BS/BA Personnel Administration</t>
  </si>
  <si>
    <t xml:space="preserve">• Performs or manages a combination of personnel specialty functions.
• Performs journey level duties in two or more human resource areas.
• Analyzes and collects data.
• Supervises benefits and handles workers' compensation.
Considerable knowledge of human resource principles and practices, including federal and state laws and regulations applicable to work. </t>
  </si>
  <si>
    <t>• All responsibilities of Personnel Practices Analyst.
• Supervises a small staff of technical specialists.
• Spends majority of time counseling, training or performing analytical activities.
• Provides appropriate recommendations for resolution of diverse or complex issues based on accurate interpretation of state and federal policies and regulations. 
• Broad, comprehensive knowledge of principles and practices of human resource management, policies, and procedures to direct a complex and diverse agency-wide program. 
• Considerable knowledge of one or more functional areas. 
• Experience in Human Resources or related field.
BS/BA Personnel Administration</t>
  </si>
  <si>
    <t>• All responsibilities of Personnel Practices Supervisor.
• Manages a broad range of personnel programs in a complex agency.
• Makes recommendations on all studies and surveys conducted in the assigned area.
• Ensures that special reports are complete and accurate.
• Prepares and monitors the budget.
• Serves as agency’s top advisor on management of human resource matters, requiring sound judgment and informed, independent decision-making. 
 Broad, comprehensive knowledge of principles and practices of human resource management, policies, and procedures to direct a complex and diverse agency-wide program. 
• Considerable knowledge of one or more functional areas. 
• Considerable experience in Human Resources or related field.
BS/BA Personnel Administration</t>
  </si>
  <si>
    <t>Considerable knowledge of insurance industry and medical terminology, ability to understand, investigate, negotiate, settle, analyze and evaluate information from engineers, architects, contractors, accountants, CPAs, physicians, etc.  Ability to interpret and apply Federal and State statutes, rules and policies and procedures of state and local government court systems and the legal rules of civil procedures in both Federal and State lawsuits.  Skill in customer service and interpersonal relations as applied to contracts with other agency staff, representatives of other governmental agencies, carriers, medical providers, claimant's dependents, employers, attorneys and the public.  Skill in negotiating claim settlements with claimants, attorneys and/or third parties.  Skill in written and oral communication.  Skill in electronic communications including claim evaluation reports.  Skill in planning, organizing, interpreting and analyzing complex legal, medical, economic, accident reconstruction and contractual situations to reach logical conclusions and reasonable recommendations.  Knowledge of labor market conditions.  Knowledge of government structure and functions.  Knowledge of insurance industry and medical terminology.  Valid state issued drivers license.
Knowledge of federal/state statutes, practices and agency standards, policies and procedures applicable to insurance workers' compensation, contracts, Court of Appeal rulings and legal practices.  Knowledge of civil procedure in both federal, state, and local courts.  Knowledge and understanding of insurance contracts and related law.  Knowledge of workers' compensation claims management practices, early return-to-work programs, EDP claims management system, claims investigation methods, and litigation management.  Ability to process subrogation.</t>
  </si>
  <si>
    <t xml:space="preserve">Considerable knowledge of insurance industry and medical terminology, ability to understand, investigate, negotiate, settle, analyze and evaluate information from engineers, architects, contractors, accountants, CPAs, physicians, etc.  Ability to interpret and apply Federal and State statutes, rules and policies and procedures of state and local government court systems and the legal rules of civil procedures in both Federal and State lawsuits.  Skill in customer service and interpersonal relations as applied to contracts with other agency staff, representatives of other governmental agencies, carriers, medical providers, claimant's dependents, employers, attorneys and the public.  Skill in negotiating claim settlements with claimants, attorneys and/or third parties.  Skill in written and oral communication.  Skill in electronic communications including claim evaluation reports.  Skill in planning, organizing, interpreting and analyzing complex legal, medical, economic, accident reconstruction and contractual situations to reach logical conclusions and reasonable recommendations.  Knowledge of labor market conditions.  Knowledge of government structure and functions.  Knowledge of insurance industry and medical terminology.  Valid state issued drivers license.
Perform duties as Claims Adjuster I.
Knowledge of vocational rehabilitation, structured settlements and annuities.  Knowledge of Americans with Disability Act and disability management and physical requirements for an extensive number of occupations.  Knowledge of professional medical standards of care required to hospitals, physicians and other medical personnel.  Knowledge of industrial manufacturing and building standards.  Knowledge of litigation management to control substantial and highly complex liability and/or workers' compensation claims and/or lawsuits.  Skill in preserving field evidence, conduction inspections, investigating, securing, documenting, analyzing and evaluating facts surrounding claims.  Ability to prepare narrative, statistical report with conclusions and/or recommendations relating to property, liability, and workers' compensation claims.  </t>
  </si>
  <si>
    <t>Considerable knowledge of insurance industry and medical terminology, ability to understand, investigate, negotiate, settle, analyze and evaluate information from engineers, architects, contractors, accountants, CPAs, physicians, etc.  Ability to interpret and apply Federal and State statutes, rules and policies and procedures of state and local government court systems and the legal rules of civil procedures in both Federal and State lawsuits.  Skill in customer service and interpersonal relations as applied to contracts with other agency staff, representatives of other governmental agencies, carriers, medical providers, claimant's dependents, employers, attorneys and the public.  Skill in negotiating claim settlements with claimants, attorneys and/or third parties.  Skill in written and oral communication.  Skill in electronic communications including claim evaluation reports.  Skill in planning, organizing, interpreting and analyzing complex legal, medical, economic, accident reconstruction and contractual situations to reach logical conclusions and reasonable recommendations.  Knowledge of labor market conditions.  Knowledge of government structure and functions.  Knowledge of insurance industry and medical terminology.  Valid state issued drivers license.
Considerable knowledge of multi-line insurance claims adjudication practice and procedures.  Considerable knowledge of insurance laws and any government program operations.  Ability to investigate, research, analyze, and draw logical conclusions.  Ability to interpret and apply complex rules, regulations and policies.  Ability to establish and maintain effective working relationships with those contacted in the course of business.  One year of Multi-line insurance claims processing experience or two years of administrative level experience in insurance claims administration.</t>
  </si>
  <si>
    <t>Worker's Compensation Specialty</t>
  </si>
  <si>
    <t>Considerable knowledge of insurance industry and medical terminology, ability to understand, investigate, negotiate, settle, analyze and evaluate information from engineers, architects, contractors, accountants, CPAs, physicians, etc.  Ability to interpret and apply Federal and State statutes, rules and policies and procedures of state and local government court systems and the legal rules of civil procedures in both Federal and State lawsuits.  Skill in customer service and interpersonal relations as applied to contracts with other agency staff, representatives of other governmental agencies, carriers, medical providers, claimant's dependents, employers, attorneys and the public.  Skill in negotiating claim settlements with claimants, attorneys and/or third parties.  Skill in written and oral communication.  Skill in electronic communications including claim evaluation reports.  Skill in planning, organizing, interpreting and analyzing complex legal, medical, economic, accident reconstruction and contractual situations to reach logical conclusions and reasonable recommendations.  Knowledge of labor market conditions.  Knowledge of government structure and functions.  Knowledge of insurance industry and medical terminology.  Valid state issued drivers license.
Two years of experience processing Workers' Compensation Insurance claims.  Knowledge of Workers' Compensation Insurance laws, rules, regulations, EDP claims management systems, knowledge of applicable Court of Appeals rulings and labor market publications and journals.  Knowledge of Loss-of-Earning Capacity (LEC) to make appropriate awards.</t>
  </si>
  <si>
    <t>Data Entry Clerk</t>
  </si>
  <si>
    <t>Ability to follow directions.  Ability to operate a variety of equipment and perform routine and repetitive duties.  Ability to keep counts on documents processed.  Ability to communicate clearly and accurately.  Manual dexterity.  Perform lifting of up to 25 pounds.  Ability to use a telephone system to receive and transfer calls.  Ability to use electric / electronic typewriter, electronic key system (EKS), personal computer (PC), 1--key.  General knowledge including alphabetical and numerical filing, beginning accounting principles and practices.  
Ability to enter data at a rate of 8,000 keystrokes per hour with an error rate not to exceed two percent (2%).  Ability to work with a limited amount of supervision.  Ability to run and work with scanning equipment or 2D Bar-coding equipment.  Ability to understand and use Data Entry equipment in an efficient manner.  Possess a working knowledge of 10-key and/or reverse 10-key keyboards which includes typing skills.  Contractor shall test each applicant for data entry skills prior to assignment and submit scores by the day of assignment.</t>
  </si>
  <si>
    <t>Data Entry Clerk / Remittance Processor Blended</t>
  </si>
  <si>
    <t>Ability to follow directions.  Ability to operate a variety of equipment and perform routine and repetitive duties.  Ability to keep counts on documents processed.  Ability to communicate clearly and accurately.  Manual dexterity.  Perform lifting of up to 25 pounds.  Ability to use a telephone system to receive and transfer calls.  Ability to use electric / electronic typewriter, electronic key system (EKS), personal computer (PC), 1--key.  General knowledge including alphabetical and numerical filing, beginning accounting principles and practices.  
Ability to enter data at a rate of 10,000 keystrokes per hour with an error rate not to exceed two percent (2%).  Process and/or enter various tax documents and encode checks utilizing electronic keying equipment.  Ability to work with a limited amount of supervision.  Ability to run and work with scanning equipment or 2D Bar-coding equipment.  Ability to operate a 10-key keyboard by touch with speed and accuracy.  Ability to understand and use Data Entry equipment in an efficient manner.  Shall possess a working knowledge of 10-day and/or reverse 10-key keyboards which includes typing skills.  Possess average math and accounting skills.  Contractor shall test each applicant for 10-key skills prior to assignment and submit scores by day of assignment.</t>
  </si>
  <si>
    <t>Ability to follow directions.  Ability to operate a variety of equipment and perform routine and repetitive duties.  Ability to keep counts on documents processed.  Ability to communicate clearly and accurately.  Manual dexterity.  Perform lifting of up to 25 pounds.  Ability to use a telephone system to receive and transfer calls.  Ability to use electric / electronic typewriter, electronic key system (EKS), personal computer (PC), 1--key.  General knowledge including alphabetical and numerical filing, beginning accounting principles and practices.  
Sort and/or edit income, corporate, sales and withholding tax documents, or resolve a variety of errors which may include utilizing a PC or interpreting computer output.  Ability to communicate verbally and in writing with taxpayers.  Skill at solving problems relative to tax documents.</t>
  </si>
  <si>
    <t xml:space="preserve">Ability to follow directions.  Ability to operate a variety of equipment and perform routine and repetitive duties.  Ability to keep counts on documents processed.  Ability to communicate clearly and accurately.  Manual dexterity.  Perform lifting of up to 25 pounds.  Ability to use a telephone system to receive and transfer calls.  Ability to use electric / electronic typewriter, electronic key system (EKS), personal computer (PC), 1--key.  General knowledge including alphabetical and numerical filing, beginning accounting principles and practices.  
Position specifically in Document Staging, Outgoing Mailroom, Micrographics, Taxpayer Information and Assistance, License and Registration, Income Tax Processing.  Additional duties and qualifications shall include the following at a minimum: Perform functions such as mail opening, disassembling and reassembling documents, filing and file retrieval, Assure that all mail containing payments is handled appropriately, Separate, sort, arrange documents and cash receipts, quality control documents to determine their computer processability, Operate a variety of outgoing mail equipment such as trimmers, bursters, inserters, postage meters as well as incoming mail equipment such as envelope openers, Hand sterilize documents and prepare forms for bulk mailing, Operate microfilm cameras, Answer telephones, Ability to make quick decisions on the proper disposition of documents.   </t>
  </si>
  <si>
    <t>• Reviews resource needs with Tax representative for the subsequent week.
• Recruits and interviews on site as needed.
• Conducts orientation with new employees regarding Tax's policies (confidentiality and disclosure, dress code, break times, lunch times, etc.)
• Assists Tax in training new employees.
• Faxes a list of all new employees that will be assigned at Tax to Tax's management for pre-approval at least 2 days before reporting for work.
• Collects and Reviews (for accuracy and completeness) daily and summary time sheets.
• Verifies daily attendance/absences and reports them to Tax’s management.
• Reviews temporary employee performance problems with Tax supervisors.
• Discusses problems with temporary employees as directed by Tax's management.
• Terminates employees at the request of Tax management.
• Distributes temporary employee paychecks and assists temporary employees with payroll issues and questions.</t>
  </si>
  <si>
    <t>• Reviews resource needs with Tax representative for the subsequent week.
• Recruits and interviews on site as needed.
• Conducts orientation with new employees regarding tax policies (confidentiality and disclosure, dress code, break times, lunch times, etc.)
• Assists Tax in training new employees.
• Faxes a list of all new employees that will be assigned at Tax to Tax's management for pre-approval at least 2 days before reporting for work.
• Collects and Reviews (for accuracy and completeness) daily and summary time sheets.
• Verifies daily attendance/absences and reports them to Tax’s management.
• Reviews temporary employee performance problems with Tax supervisors.
• Discusses problems with temporary employees as directed by Tax's management.
• Terminates employees at the request of Tax management.
• Distributes temporary employee paychecks and assists temporary employees with payroll issues and questions.
 Working knowledge of supervisory principles and practices.
• Knowledge of business English and math.
• Ability to communicate effectively, orally and in writing.
• Working skill in operating office equipment including automated equipment, as required to accomplish work.
• Skill in using word-processing and spreadsheet software such as, Microsoft Word and Microsoft Excel.
• Demonstrated ability to process data into reports and check materials for accuracy, establish priorities, schedule work, file, type and enter data.
 Working knowledge of supervisory principles and practices.
• Knowledge of business English and math.
• Ability to communicate effectively, orally and in writing.
• Working skill in operating office equipment including automated equipment, as required to accomplish work.
• Skill in using word-processing and spreadsheet software such as, Microsoft Word and Microsoft Excel.
• Demonstrated ability to process data into reports and check materials for accuracy, establish priorities, schedule work, file, type and enter data.</t>
  </si>
  <si>
    <t>Ability to follow directions.  Ability to operate a variety of equipment and perform routine and repetitive duties.  Ability to keep counts on documents processed.  Ability to communicate clearly and accurately.  Manual dexterity.  Perform lifting of up to 25 pounds.  Ability to use a telephone system to receive and transfer calls.  Ability to use electric / electronic typewriter, electronic key system (EKS), personal computer (PC), 1--key.  General knowledge including alphabetical and numerical filing, beginning accounting principles and practices.  
Ability to enter data at a rate of 10,000 keystrokes per hour with an error rate not to exceed two percent (2%).  Process and/or enter various tax documents and encode checks utilizing electronic keying equipment.  Ability to operate a 10-key data keyboard by touch with speed and accuracy.  Possess average math and accounting skills.  Contractor shall test each applicant for 10-key skills prior to assignment and submit scores by the day of assignment.</t>
  </si>
  <si>
    <t>Ability to follow directions.  Ability to operate a variety of equipment and perform routine and repetitive duties.  Ability to keep counts on documents processed.  Ability to communicate clearly and accurately.  Manual dexterity.  Perform lifting of up to 25 pounds.  Ability to use a telephone system to receive and transfer calls.  Ability to use electric / electronic typewriter, electronic key system (EKS), personal computer (PC), 1--key.  General knowledge including alphabetical and numerical filing, beginning accounting principles and practices.  
Provide information and assistance to taxpayers by telephone, in person, or via correspondence relative to the preparation of numerous tax returns and the resolution of billing questions.  Knowledge of state tax forms, statues, rules.  Ability to research a problem or question in a timely manner.  Skill in oral and written communication, math and accounting, and in the use of computer terminal, telephone, and office equipment.</t>
  </si>
  <si>
    <t>Laborer/ Industrial</t>
  </si>
  <si>
    <t>• Operates light to heavy duty trucks to accomplish tasks related to snow removal, preventive and corrective maintenance, and construction of roadways.
• Tasks include driving, mowing, signing, and patching.
• Performs labor assignments, including digging ditches, clearing right of way, clearing roadways of debris and dead animals, weed eating, shoveling, and laying asphalt.
• Performs minor and basic adjustments and repairs to equipment and aides in making major repairs.
• Performs general manual labor such as: shoveling soil, removing rocks, debris and other materials at work sites, and loading/unloading materials and objects.
• Cuts and removes brush and foliage.
• Performs traffic control at work site locations and sets up work zones.
Ability to perform basic maintenance and repair.
Flagging certification (for flagging assignments)
• Ability to use various small and hand tools.
• Ability to safely operate trucks, including dump trucks.
• Ability to perform physical demanding manual tasks under various weather conditions.
• Ability to stand or sit for extended periods of time.
• Ability to follow verbal and written instructions.
• Ability to communicate effectively verbally.
• Abides by safety rules, instructions, and policies.
• Valid commercial Driver's License (CDL)
• Current copy of DMV driving record.</t>
  </si>
  <si>
    <t>• Directs traffic in work zones.
• Performs light to medium manual labor when needed.
• Assists in setting up work zones, such as placing and removing work signs, safety cones, barricades, and litter pickup.
• Assists in pushing mowing operations, sweeping, shoveling materials (asphalt, rock, etc.), general cleaning of equipment/grounds and/or painting.
• Will be required to take appropriate tests at the DMV.
• Ability to lift up to 50 pounds.
• Ability to behave in a professional manner.
• Knowledge of safety rules, instructions, and policies.
Flagging certification</t>
  </si>
  <si>
    <t>• Drives manual sit-down gasoline, liquefied gas, or electric-powered industrial forklift.
• Aids in loading, unloading and/or stacking materials in a warehouse or storage yard.
 Experience in forklift driving.
• Valid Virginia Operator's License.</t>
  </si>
  <si>
    <t>• Drives manual sit-down gasoline, liquefied gas, or electric-powered industrial forklift.
• Aids in loading, unloading and/or stacking materials in a warehouse or storage yard.
Considerable experience in forklift driving.
• Valid state Operator's License.</t>
  </si>
  <si>
    <t>• Performs routine work in all phases of grounds maintenance.
• May operate a variety of equipment.
• Assists higher level trades technicians or higher level craft personnel who are performing a combination of trades assignments.
Basic knowledge of methods and general procedures of applicable trade or grounds maintenance techniques.
• Working skill in the use of equipment and tools.
• Valid Driver's License may be required.
• Ability to follow oral and written instructions.
• Ability to perform heavy manual labor.
• Certified in First Aid / CPR.
Flagger Certification</t>
  </si>
  <si>
    <t>• All responsibilities of Grounds Worker Senior.
• Performs, plans and directs the day-to-day work of one or more grounds keeping crews.
• May supervise a small crew/staff.
Working knowledge of methods and general procedures of applicable trade or grounds maintenance techniques.
• Working skill in the use of equipment and tools.
• Valid Driver's License may be required.
• Ability to follow oral and written instructions.
• Ability to perform heavy manual labor.
• Certified in First Aid / CPR.
Flagger certification</t>
  </si>
  <si>
    <t>• All responsibilities of Grounds Worker.
• Assists higher level trades technicians or higher level craft personnel who are performing a combination of trades assignments.
• Assigns work and ensures its completion.
• Leads subordinate personnel.
 Considerable knowledge of methods and general procedures of applicable trade or grounds maintenance techniques.
• Working skill in the use of equipment and tools.
• Valid Driver's License may be required.
• Ability to follow oral and written instructions.
• Ability to perform heavy manual labor.
• Certified in First Aid / CPR.
Flagger certification</t>
  </si>
  <si>
    <t>• Performs general care of lawn or grounds to maintain public property.
• Performs lawn mowing, edging, watering, fertilization and the planting and pruning of small trees and shrubs.
• Does not include the use or chainsaws or tree climbing.
 Knowledge of lawn care equipment such as mowers, spreaders, edging tools and sprinkler systems.</t>
  </si>
  <si>
    <t>• Performs general care of lawn or grounds to maintain public property.
• Performs lawn mowing, edging, watering, fertilization and the planting and pruning of small trees and shrubs.
• Does not include the use or chainsaws or tree climbing.
Considerable knowledge of lawn care equipment such as mowers, spreaders, edging tools and sprinkler systems.
• Experience in landscaping or related field.</t>
  </si>
  <si>
    <t>• Counts, sorts, checks, inspects, coordinates rapid movement, loads, unloads and moves materials within or near the worksite.
• Picks stock and compares stock numbers against packing list.
• Uses hand tools to open containers.
• Lifts and arranges materials in a warehouse.
• Verifies clerical computations against physical stock counts.
• Transports materials using hand-truck, electric dolly, wheelbarrow, pallet jack or other devices.
• Ability to lift items of various size up to 75 pounds for extended periods of time.
• General knowledge and experience in warehouse operations.
• Ability to understand and follow written and oral instructions.
• Basic mathematic skills.
• Ability to read and write legibly.</t>
  </si>
  <si>
    <t>• Counts, sorts, checks, inspects, coordinates rapid movement, loads, unloads and moves materials in commercial-sized frozen food freezers.
• Picks stock and compares stock numbers against packing list.
• Uses hand tools to open containers.
• Lifts and arranges materials in a freezer.
• Verifies clerical computations against physical stock counts.
• Transports materials using hand-truck, electric dolly, wheelbarrow, pallet jack or other devices.
• Freezer suit will be provided.
 Ability to lift items of various size up to 75 pounds for extended periods of time.
• General knowledge and experience in warehouse freezer operations.
• Ability to understand and follow written and oral instructions.
• Basic mathematic skills.
• Ability to read and write legibly.</t>
  </si>
  <si>
    <t>• Performs a variety of manual work that does not require special skills or experience.
• Performs sustained work of a physical nature for extended periods of time.
• Performs work that may require heavy lifting in and outdoors.
• Loads and unloads trucks.
• Performs building maintenance duties.
• Assists in all types of repairs.
• Moves a variety of office furniture and equipment.
• Performs various and other repairs and/or building maintenance duties.
Ability to lift items of various size up to 75 pounds for extended periods of time.
• Ability to work well with close supervision.
• Ability to use basic hand tools.
• Ability to use dollies, carts and hydraulic lifts.</t>
  </si>
  <si>
    <t>• All responsibilities of Housekeeping Worker Senior.
• Provides daily supervision in the areas of housekeeping, laundry, tailoring, and dry cleaning.
Demonstrated ability to perform a variety of cleaning tasks.
• Knowledge of dry cleaning techniques and/or laundry operations and/or working knowledge of standard practices and procedures of tailoring.</t>
  </si>
  <si>
    <t>• All responsibilities of Housekeeping Supervisor.
• Provides the overall activities in the daily operations.
• Assists in the overall management in the assigned areas of housekeeping, laundry, tailoring, and/or dry cleaning.
• Schedules, directs, and coordinates the overall management of assigned operations.
• May perform regular, complex, or intricate tasks as needed.
 Advanced skill and ability to perform a variety of cleaning tasks.
• Considerable knowledge of dry cleaning techniques and/or laundry operations and/or considerable knowledge of standard practices and procedures of tailoring. 
• Supervisory experience.</t>
  </si>
  <si>
    <t>• Provides services in areas of housekeeping, laundry, tailoring, and dry cleaning.
• Manual labor intensive.
• Uses cleaning equipment, laundry and dry cleaning equipment and/or a variety of sewing machinery.
Ability to perform a variety of cleaning tasks.
• Knowledge of dry cleaning techniques and/or laundry operations and/or working knowledge of standard practices and procedures of tailoring.
• Ability to interpret and follow directions.</t>
  </si>
  <si>
    <t xml:space="preserve">• All responsibilities of Housekeeping Worker.
• Assigns work and ensures its completion.
• Performs a variety of tasks in supervising and performing the required services.
• Ensures operational and safety procedures are followed. 
 All skills / knowledge of Housekeeping Worker.
• Knowledge of supervisory practices and principles. 
• Ability to interpret and follow direction as well as provide direction. </t>
  </si>
  <si>
    <t>• Sorts, checks, inspects, counts, and records physical stock.
• Lifts and arranges materials and stock in a warehouse setting.
• Verifies clerical computations against physical stock counts.
• Prices, labels, or operates a calculator or other recording device.
Ability to lift up to 25 pounds for extended periods of time.
• Experience with inventory.
• Good math skills and legible handwriting.</t>
  </si>
  <si>
    <t>• Performs a variety of simple duties not requiring heavy lifting.
• Cleans up around work areas.
• Delivers supplies between departments.
• Sets up tables and chairs.
• Moves small furniture, boxes, or mailbags.
Ability to manually lift, push or pull objects weight up to 30 pounds.
• Possesses good manual dexterity.
• Ability to understand and follow specific oral instructions.
• Ability to reach and stretch to grasp objects.
• Knowledge of safety requirements and procedures.</t>
  </si>
  <si>
    <t>• Performs routine operation and maintenance of equipment and motorized vehicles.
• Performs routine manual labor such as loading or unloading and adjusting attachments.
• May utilize a variety of hand and power tools.
• May operate a motorized vehicle to perform a variety of duties to include but not limited to transporting passengers, supplies, and materials.
 Ability equivalent to ability  to operate a light truck, dump truck, or a tractor with attachments.
• Valid Operator's License.
• Basic math and reading skills.
• Driver's License or a Commercial Driver's License.</t>
  </si>
  <si>
    <t>• Performs extensive preventive maintenance of equipment and motorized vehicles.
• Maneuvers cumbersome trucks.
• Operates heavy-duty motorized equipment of difficulty buildings and grounds maintenance assignments.
• Operates a large tractor-trailer on inter-city transporting.
 Ability to maneuver trucks in highway driving or in backing in close quarters.
• Ability to operate equipment requiring exceptional care, accuracy, skill or judgment.
• Valid Operator's License.
• Basic math and reading skills.
• Driver's License or a Commercial Driver's License.</t>
  </si>
  <si>
    <t>• Performs duties of wrapping and packing materials, labeling, and stamping according to instructions.
Ability to lift 75 pounds for extended periods of time.
• Good manual dexterity.
• Ability to follow directions.
• Basic reading and math skills.</t>
  </si>
  <si>
    <t xml:space="preserve">• Performs specialized functions which include providing instruction and guidance by acting as lead worker.
• Operates a forklift on a regular basis.
• Performs warehouse duties predominantly in a freezer area.
• Selects and fills orders of controlled substances.
Working knowledge of storage / handling techniques and safety regulations. 
• Skill in operating equipment, such as forklifts, pallet drivers, and hand carts. </t>
  </si>
  <si>
    <t xml:space="preserve">• Performs specialized functions which include providing instruction and guidance by acting as lead worker.
• Operates a forklift on a regular basis.
• Performs warehouse duties predominantly in a freezer area.
• Selects and fills orders of controlled substances.
Working knowledge of storage / handling techniques and safety regulations. 
• Skill in operating equipment, such as forklifts, pallet drivers, and hand carts. 
• Certification for operating a forklift. </t>
  </si>
  <si>
    <t xml:space="preserve">• Performs specialized functions which include providing instruction and guidance by acting as lead worker.
• Operates a forklift on a regular basis.
• Performs warehouse duties predominantly in a freezer area.
• Selects and fills orders of controlled substances.
 Working knowledge of storage / handling techniques and safety regulations. 
• Skill in operating equipment, such as forklifts, pallet drivers, and hand carts. 
• Certification for operating a forklift. 
• Valid Driver's License. </t>
  </si>
  <si>
    <t xml:space="preserve">• Performs the full range of warehouse functions.
• Receives, ships, issues, selects, inventories, orders, and stores supplies, merchandise and equipment in an agency or bailment warehouse or storeroom.
 Basic skills in the use of tools, equipment, and materials appropriate to area. 
• Knowledge of procedures and techniques appropriate to the area. 
• Some related experience and/or formal training in the area.
• Must be able to perform physical requirements of job. </t>
  </si>
  <si>
    <t xml:space="preserve">• Performs the full range of warehouse functions.
• Receives, ships, issues, selects, inventories, orders, and stores supplies, merchandise and equipment in an agency or bailment warehouse or storeroom.
Basic skills in the use of tools, equipment, and materials appropriate to area. 
• Knowledge of procedures and techniques appropriate to the area. 
• Some related experience and/or formal training in the area.
• Must be able to perform physical requirements of job. 
• Valid Driver's License. </t>
  </si>
  <si>
    <t>• Responsible for shift supervision, technical leadership and/or journey-level operations/repair of plant equipment including boilers, turbines, and water and wastewater treatment systems.
 Advanced knowledge in the operation of plant equipment.
• Knowledge of monitoring, recording, sampling and testing related to utility plant operations and safety requirements specific to the area of assignment.
• Positions range from first level supervisors to manual labor-intensive technicians.
• Involves responsibility for the operation of plant-related mechanical equipment.</t>
  </si>
  <si>
    <t>• Responsible for shift supervision, technical leadership and/or journey-level operations/repair of plant equipment including boilers, turbines, and water and wastewater treatment systems.
• Positions range from first level supervisors to manual labor-intensive technicians.
• Involves responsibility for the operation of plant-related mechanical equipment.
 Advanced knowledge in the operation of plant equipment.
• Knowledge of monitoring, recording, sampling and testing related to utility plant operations and safety requirements specific to the area of assignment.
• Wastewater Treatment Plant Operator's License.</t>
  </si>
  <si>
    <t>• Responsible for shift supervision, technical leadership and/or journey-level operations/repair of plant equipment including boilers, turbines, and water and wastewater treatment systems.
• Positions range from first level supervisors to manual labor-intensive technicians.
• Involves responsibility for the operation of plant-related mechanical equipment.
advanced knowledge in the operation of plant equipment.
• Knowledge of monitoring, recording, sampling and testing related to utility plant operations and safety requirements specific to the area of assignment.
• Wastewater Treatment Plant Operator's License.
• Considerable experience in specialty area or related field.</t>
  </si>
  <si>
    <t xml:space="preserve">• Constructs, modifies, and repairs a variety of structures from initial layout to final assembly.
• Independently completes projects and performs finished carpentry work.
• May supervise a small crew / staff.
• Certification.
• Skills in specialty area.
• Working knowledge of all phases of carpentry methods, tools, materials, techniques, basic math and units of measure.  </t>
  </si>
  <si>
    <t>• Provides assistance in specialty area.
• Constructs, modifies, and repairs a variety of structures from initial layout to final assembly.
 Certification.
• Skills in specialty area.
• Some knowledge of basic carpentry, basic math, and units of measure.</t>
  </si>
  <si>
    <t>• All responsibilities of Carpenter.
• Constructs, modifies, and repair
 Certification.
• Skills in specialty area.
• Considerable knowledge of all aspects of carpentry methods, tools, and materials; of basic math; and of units of measures a variety of structures from initial layout to final assembly.
• Independently completes projects and performs finished carpentry work.
• Leads and guides work crews.
• Prepares estimates and selects materials.</t>
  </si>
  <si>
    <t>• Assists tradesmen in specialty.
Certification.
• Skills in specialty area.</t>
  </si>
  <si>
    <t>• Assists tradesmen in specialty.</t>
  </si>
  <si>
    <t>• Maintains the machines, apparatus, or other laboratory equipment.
• Typically performs "handy man" tasks.
• Keeps laboratory stock room.
 Ability to work with machines and equipment.</t>
  </si>
  <si>
    <t>• Performs tasks related to the installation, repair, and modernization of heavy laboratory equipment.
• Replaces parts, rewires and adjusts small electrical devices.
• Services, repairs, and builds machinery and equipment used in a laboratory.
Experience in machine shop work, pipe fitting, soldering, welding, carpentry work, or applied electricity.</t>
  </si>
  <si>
    <t>• Positions range from journey level technician to lead.
• May supervise a small crew/staff.
 Certification.
• Skills in specialty area.</t>
  </si>
  <si>
    <t>• Can perform in a Flagger / Laborer capacity.
• Cuts and removes brush and foliage.
• Picks up dead animals along roadways.
• Maintains area grounds such as sweeping and raking.
• Ability to perform physical demanding manual tasks under various weather conditions.
• Ability to stand for extended periods of time.
• Ability to follow verbal and written instructions.
• Knowledge of safety rules, instructions, and policies.
• Valid Driver's License and DMV driving record.
Flagger certification</t>
  </si>
  <si>
    <t xml:space="preserve">• Positions range from journey level technician to lead.
• May supervise a small crew/staff.
Certification.
• Skills and experience in Masonry or related field.
</t>
  </si>
  <si>
    <t>• Provides assistance in a variety of trades' specialty areas to other highly skilled trades technicians.
• Performs journey level trades work as a quarry worker or upholsterer.
Certification.
• Some experience in Masonry or related field.
• Basic knowledge in Masonry or related field.</t>
  </si>
  <si>
    <t>• Performs manually labor-intensive work.
• Services and repairs mechanical, electronic, and other equipment.
• Positions ranges from journey level to first line working supervisors.
• Considerable knowledge and technical expertise.
• Knowledge of effective diagnostic and repair techniques and procedures related to a wide variety of equipment.</t>
  </si>
  <si>
    <t>• Performs routine painting duties.
• May supervise a small crew/staff.
• Skills in specialty area.</t>
  </si>
  <si>
    <t>• All responsibilities of Plumber / Steamfitter Assistant.
• Independently performs a variety of skilled repair, installation and maintenance tasks.
• Skills and experience in Plumbing or related field.</t>
  </si>
  <si>
    <t>• Assists skilled Plumbers / Steamfitters.
• Performs a variety of routine, unskilled or semi-skilled tasks in specialty area.
Basic knowledge of Plumbing or related field.</t>
  </si>
  <si>
    <t>• Designs, constructs, install and maintains a statewide radio communication system utilized by the State Police Department and other agencies for law enforcement and public safety purposes.
Working knowledge of radio systems.
• Experience in radio maintenance or related field.</t>
  </si>
  <si>
    <t>• Designs, constructs, install and maintains a statewide radio communication system utilized by the State Police Department and other agencies for law enforcement and public safety purposes.
• Considerable knowledge of radio systems.
• Considerable experience in radio maintenance or related field.
• Knowledge of supervisory practices.</t>
  </si>
  <si>
    <t>• All responsibilities of Sheet Metal Worker Assistant.
• Performs all aspects of sheet metal and roof repair work.
• Determines work methods and completes most assignments independently.
• Skills in specialty area.</t>
  </si>
  <si>
    <t>• Performs tasks incidental or preparatory to the work of skilled sheet metal positions.
• Assists with all aspects of sheet metal and roofing work.
Basic knowledge in specialty area.</t>
  </si>
  <si>
    <t>• All responsibilities of Sheet Metal Worker.
• Schedules jobs and service calls.
• Maintains records on material usage.
• Inspects work completed by others.
• Performs more difficult technical tasks.
Skills in specialty area.</t>
  </si>
  <si>
    <t>• Examines and routes incoming and outgoing shipments.
• Prepares items for shipment by assembling containers.
• Posts weights and affixes postage.
• Sorts, stores, and dispenses supplies or other materials.
• Works under direct supervision.
Ability to lift items of various size and weight up to 75 pounds for extended periods of time.
• Ability to handle physical aspects of shipping and receiving goods and materials.
• Ability to keep accurate records.
• Ability to follow oral and written instructions.
• Knowledge in various methods of freight transportation.</t>
  </si>
  <si>
    <t xml:space="preserve">• Performs the full range of warehouse functions.
• Supervises other store or warehouse workers.
• Receives, ships, issues, selects, inventories, orders, and stores supplies, merchandise and equipment in an agency or bailment warehouse or storeroom that may involve food and perishables, medical/hospital, housekeeping, trades, laundry, clothing, or office supplies or surplus property or merchandise for sale to external customers.
 Knowledge of storage / handling techniques and safety regulations. 
• Skill in operating equipment, such as forklifts, pallet drivers, and hand carts. 
• May require certification for operating a forklift. 
• May require valid drivers license. </t>
  </si>
  <si>
    <t xml:space="preserve">• Performs the full range of warehouse functions.
• Supervises other store or warehouse workers.
• Receives, ships, issues, selects, inventories, orders, and stores supplies, merchandise and equipment in an agency or bailment warehouse or storeroom that may involve food and perishables, medical/hospital, housekeeping, trades, laundry, clothing, or office supplies or surplus property or merchandise for sale to external customers.
Knowledge of storage / handling techniques and safety regulations. 
• Skill in operating equipment, such as forklifts, pallet drivers, and hand carts. 
• Certification for operating a forklift. </t>
  </si>
  <si>
    <t xml:space="preserve">• Performs the full range of warehouse functions.
• Supervises other store or warehouse workers.
• Receives, ships, issues, selects, inventories, orders, and stores supplies, merchandise and equipment in an agency or bailment warehouse or storeroom that may involve food and perishables, medical/hospital, housekeeping, trades, laundry, clothing, or office supplies or surplus property or merchandise for sale to external customers.
• Knowledge of storage / handling techniques and safety regulations. 
• Skill in operating equipment, such as forklifts, pallet drivers, and hand carts. 
• Certification for operating a forklift. 
• Valid Driver's License. </t>
  </si>
  <si>
    <t xml:space="preserve">• Duties range from replenishing inventory, quality checks, maintaining records, to supervision of others. 
• Adapts procedures, techniques, tools, materials and/or equipment to meet special needs.
• Sustains vendor relations, coordination and evaluation. 
Considerable experience in general storeroom or warehouse inventory control functions. 
• Skill in use, care, and safety of store or warehouse equipment, including forklifts. 
• Special license may be required for certain positions within this role. </t>
  </si>
  <si>
    <t xml:space="preserve">• Receives, stores and issues hand and power tools, safety equipment and supplies.
• Stocks, supplies, inventories, and bookkeeps.
• Performs minor repairs to tools.
• Works under supervision of the Tool Room Supervisor.
General experience and knowledge of the tool room operation.
• Good math skills and legible handwriting.
• Knowledge of a wide variety of hand and power tools.
• Customer service skills.
</t>
  </si>
  <si>
    <t xml:space="preserve">• Receives, stores and issues hand and power tools, safety equipment and supplies.
• Stocks, supplies, inventories, and bookkeeps.
• Performs minor repairs to tools.
• Works under supervision of the Tool Room Supervisor.
 Considerable experience and knowledge of the tool room operation.
• Good math skills and legible handwriting.
• Knowledge of a wide variety of hand and power tools.
• Customer service skills.
</t>
  </si>
  <si>
    <t>• All responsibilities of Trades Utility Worker.
• May supervise a small crew/staff.
 Considerable knowledge of methods and general procedures of applicable trade or grounds maintenance techniques.
• Considerable skill in the use of equipment and tools.
• Valid Driver's License may be required</t>
  </si>
  <si>
    <t>• Performs a variety of routine, unskilled or semi-skilled tasks incidental to and/or preparatory to grounds keeping, trades and/or maintenance tasks.
• Assists higher level trades technicians or higher level craft personnel who are performing a combination of trades assignments.
Basic knowledge of methods and general procedures of applicable trade or grounds maintenance techniques.
• Working skill in the use of equipment and tools.
• Valid Driver's License may be required</t>
  </si>
  <si>
    <t>• Assists tradesmen (journeymen) such as masons, plasterers, electricians, painters or cement finishers.
• Specialty experience.
• Ability to work with hand tools.</t>
  </si>
  <si>
    <t>• Assists tradesmen (journeymen) such as masons, plasterers, electricians, painters or cement finishers.
 Considerable specialty experience.
• Ability to work with hand tools.</t>
  </si>
  <si>
    <t xml:space="preserve">• Performs general maintenance and repair welding on equipment and machinery.
• Performs basic fabrication of equipment and components from blue prints and sketches.
 Working knowledge of welding techniques, materials, and equipment.
• Working knowledge of metallurgical properties and structural principles.
• Skill in the use of welding tools and equipment required for general repair and maintenance tasks.
</t>
  </si>
  <si>
    <t xml:space="preserve">• All responsibilities of Welder.
• Responsible for conceptual design and fabrication.
• Performs critical welding tasks using advanced welding techniques.
Considerable knowledge of advanced welding techniques, materials, and equipment, and metallurgical properties and structural principles.
• Working skill in the operation of a variety of welding tools and equipment which may include mig, tig, electronic/carbon arc, oxyacetylene torch, plasma torch, wire, stick, and other welding equipment.
</t>
  </si>
  <si>
    <t>• Provides technical guidance and direction to construction and maintenance staff on traffic control patterns and devices on project work sites.
• Drafts and designs, reviews and approves work zone safety plans.
• Prepares reports to document project inspection findings.
• Supervises or provides a high level of technical guidance to technicians involved in the most complex technical work.
• Considerable knowledge of agency safety principles and practices, and traffic control patterns.
• Demonstrated ability to plan, develop, evaluate, implement and inspect traffic control patterns for construction work sites.
• Ability to investigate accidents, identify potential safety hazards and identify and implement corrective action.
• Ability to communicate effectively.</t>
  </si>
  <si>
    <t xml:space="preserve">• Performs a variety of duties in support of seasonal or program requirements.
• Conducts studies in support of research, extension programs and teaching.
• Follows established guidelines, procedures and directions.
• Provides proper care of livestock and plants supports effective farm operations, and studies. 
 Basic knowledge of agricultural techniques and procedures to the care of livestock and plants, and the use of farm tools/equipment. </t>
  </si>
  <si>
    <t xml:space="preserve">• Performs a variety of duties in support of seasonal or program requirements.
• Conducts studies in support of research, extension programs and teaching.
• Follows established guidelines, procedures and directions.
• Provides proper care of livestock and plants supports effective farm operations, and studies. 
Working knowledge of agricultural techniques and procedures to the care of livestock and plants, and the use of farm tools/equipment. 
• Ability to operate farm equipment and tools, and to understand and follow parts and service manuals. </t>
  </si>
  <si>
    <t>• Performs a wide variety of chemical analyses in a regulatory, medical or research environment.
• Performs quantitative and qualitative analyses on complex chemical compounds using a combination of instrumental, physical and/or wet chemistry techniques (chromatography, spectroscopy, spectrophotometry, and column and liquid absorption/extraction techniques).
• Selects appropriate analytical method.
• Prepares samples.
• Conducts routine and non-routine analyses.
• Independently analyzing non-routine samples.
• Establishes extensive contracts.
• Involvement in method development and adaptation.
• Responsible for troubleshooting complex instrumentation.
 Knowledge of the theory and application of specialized analytical chemistry methods and instrumentation used to analyze a variety of samples.
• Knowledge of fundamental administrative practices related to laboratory operations. 
• Ability to conduct independently sophisticated quantitative and qualitative analyses.
• Ability to operate and troubleshoot complex laboratory instrumentation, record, interpret, and present laboratory findings, and establish and maintain working relationships with regulatory and environmental agencies, research scientists, medical personnel, industry representatives, and the general public. 
BS Chemistry</t>
  </si>
  <si>
    <t>• Performs routine chemical analyses.
• Performs a variety of chemical analyses in a regulatory, medical or research environment.
• Assists in identifying the presence of a variety of chemical substances and/or compounds (pesticides and herbicides, pollutants, nutrients, and drugs).
• Quantifies concentrations of substances and elements.
• Prepares samples.
• Independently conducts routine analyses using instrumental, physical, or wet chemistry techniques.
 Knowledge of scientific/technical principles, practices, and regulatory requirements of functional areas. 
BS Chemistry</t>
  </si>
  <si>
    <t>• All responsibilities of Analytical Chemist.
• Serves in a lead capacity or as technical specialists in a regulatory, medical, or research environment.
• Lead chemist.
Considerable knowledge of the theory and application of specialized analytical chemistry methods and instrumentation used to analyze a variety of samples.
• Knowledge of fundamental administrative practices related to laboratory operations. 
• Demonstrated ability to conduct independently sophisticated quantitative and qualitative analyses.
• Demonstrated ability to operate and troubleshoot complex laboratory instrumentation, record, interpret, and present laboratory findings, and establish and maintain working relationships with regulatory and environmental agencies, research scientists, medical personnel, industry representatives, and the general public. 
• Ability to guide and lead the work of others.
BS Chemistry</t>
  </si>
  <si>
    <t>• Drafts plans and calculates dimensions, elevations and quantities for bridges and structures.
• Drafts and details drawings for structural plans using design notes, sketches and rough drafts.
• Computes concrete and steel quantities from finished plans and prepares final costs estimates.
• Supervises technicians and clerical personnel or provides specialized technical support.
Working knowledge of drafting methods and procedures.
• Ability to perform mathematical calculations, including algebra, geometry and trigonometry.
• Some knowledge of basic engineering practices and principles.
• Demonstrated ability to perform drafting and detailing.
• Ability to design components of simple span structures.</t>
  </si>
  <si>
    <t>• Performs extensive designing and detailing of structural components.
• Prepares preliminary plans for structures.
• Determines lengths, widths, clearance requirements, approximate size of components.
• Prepares preliminary cost estimates for various layouts.
• Supervises or provides a high level of technical guidance to technicians involved in the most complex technical work.
 All skills/knowledge of Bridge Design Drafter.
• Knowledge of structure and bridge design and detailing.
• Demonstrated ability to prepare a complete set of structure and bridge plans.
• Ability to design structural components.
• Ability to accurately calculate properties and stresses.
• Ability to train and provide technical guidance to other technicians.</t>
  </si>
  <si>
    <t>• All responsibilities of Cartographic Drafter Assistant.
• Responsible for complex work assignments.
• Creates new maps, performs research, acts as a lead worker.
• Performs work of moderate difficulty requiring the use of drafting skills to draw, trace, revise and modify maps.
• Corrects or draws new maps from data obtained from plans, deeds and other sources.
• Researches data and analyzes survey data, source maps, photographs, and other records to determine location and names of features for the revision of maps.
• May instruct and provide leadership to Cartographic Drafter Assistants in procedures and techniques used in cartography.
• Studies legal records to establish boundaries of properties.
 Basic drafting skills.</t>
  </si>
  <si>
    <t>• Creates, drafts, traces and revises maps.
• Draws and traces maps of geographical areas to show natural property boundaries and constructed features of land.
• Revises, traces, and updates already existing maps.
• Performs work of routine difficulty.
• Draws, traces, revises and modifies maps.
• Draws and/or traces maps from data obtained from plans, deeds and other sources.
• Researches data for map revision.
• Traces information from synthesized map bases onto reproducible media by the use of technical drafting pens, triangles, straight edges, touch curves and special templates.
• Makes final revision on original maps to comply with research findings.
 Basic drafting skills.</t>
  </si>
  <si>
    <t>• Supervises Cartographic Drafter Assistants and Cartographic Drafters.
• Focuses on the management of agency-wide cartographic functions.
• Oversees the cartographic program.
• Develops graphic materials such as display maps with overlays, overhead projection films, logos, and blueprints.
• Schedules work.
• Sets priorities for work unit.
• Coordinates requests from other divisions of the agency and other state agencies for mapping services.
• Instructs in cartographic procedures and techniques.
• Orders supplies for the work unit.
• Provides technical advice and guidance to cartographic staff.
• Advanced drafting skills.</t>
  </si>
  <si>
    <t>• Performs electrical work in the installation and maintenance of electrical systems and equipment.
• Performs work involving layout, assembly, installation, repair and testing of electrical equipment and wiring in power systems of buildings and other structures.
• Performs standard shop duties and uses a variety of hand tools, measurements and testing instruments.
Formal apprenticeship or equivalent training and experience.
• Ability to read blueprints.
• Installation planning skills.
• May require a license.</t>
  </si>
  <si>
    <t>• Performs tasks in support of or preparatory to the work of Electricians.
• Supports installation and maintenance of electrical systems and equipment.
 Some knowledge of the practices, procedures and techniques of electrical maintenance and installation.</t>
  </si>
  <si>
    <t>• Assigns, schedules, oversees, inspects, and evaluates the work of subordinate staff.
• Assumes complete responsibility for the initial planning and layout of projects, and the interpretation and application of specifications.
• Formally supervises electrical staff involved in the most complex electrical systems and equipment which include high voltage systems.
Considerable knowledge of the standard practices of the electrical trade; of the installation and maintenance of electrical equipment; and of the national electric code.</t>
  </si>
  <si>
    <t>• All responsibilities of Electrician Senior.
• Supervises multiple crews of electricians assigned to maintain, repair, and install complex electrical equipment and/or high voltage systems at geographically dispersed locations.
• Responsible for equipment with greater variety of power sources ranging to more than 600 volts.
Considerable knowledge of the standard practices of the electrical trade; of the installation and maintenance of electrical equipment; and of the national electric code.
•  Knowledge of supervisory practices.</t>
  </si>
  <si>
    <t>• All responsibilities of Electronic Equipment Install &amp; Repair Technician.
• Focuses on issues of environmental concern in such fields as air quality, noise abatement, energy protection, water quality landscape architecture, or special environmental concerns.
• Plans, coordinates and monitors the development of a statewide environmental program or programs to conform with federal and state laws, policies, standards, regulations and guidelines.
Working knowledge of electronic communications systems; of agency procurement policy; and sheet metal design and fabrication
• Working knowledge in the use of personal computers commensurate with job duties, and of basic electronic diagnostic testing for electronic equipment and related peripherals.
• Knowledge of supervisory practices.</t>
  </si>
  <si>
    <t>• Installs and removes mobile and fixed electronic communications equipment.
• Designs and fabricates mounting equipment.
• Replaces or repairs interfacing equipment related to installation/removal.
• Repairs/replaces cables, wiring, or circuit boards.
• Mounts equipment to allow proper operations in state, local, and federal agency vehicles.
• Designs, fabricates, and fastens equipment mounting brackets.
• Modifies front and rear radio consoles.
• Uses special support devices to maximize the use of limited pace when installing equipment.
 Working knowledge of electronic communications systems, of automotive engine/electrical systems, and sheet metal design and fabrication.</t>
  </si>
  <si>
    <t>• Diagnoses, calibrates, repairs, installs, and modifies electronic and/or electro-mechanical equipment.
 Some knowledge of electronics, including digital and analog circuitry.
• Some knowledge of the National Electrical Code and standard wiring practices, electro-mechanical equipment.
• Ability to troubleshoot techniques.</t>
  </si>
  <si>
    <t>• All responsibilities of Electronic Technician.
• Positions are located at university research, learning, and audio-visual laboratories, hospitals, computer centers, state police and transportation departments, and scientific and environmental programs.
• Performs more complex fabrication, diagnosis, and component level repair on a greater diversity of electronic and electro-mechanical equipment.
Working knowledge of electronics theory, including troubleshooting, calibration, test procedures, circuit analysis, and repair of electronic equipment.
• Working knowledge of computers and peripheral equipment; radar equipment; of mechanical repair techniques, scientific equipment repair, telecommunications, and microprocessors.
• Knowledge of supervisory practices.</t>
  </si>
  <si>
    <t>• Provides technical assistance to and reviews plans prepared by engineering drafting technicians, engineering design drafting technicians and consultants.
• Oversees consultant contractual performance.
• Coordinates project activities with a central office division and/or district.
• Independently develops complete project designs utilizing automated engineering workstations.
• Makes independent design decisions.
• Coordinates project assignments with applicable district sections and residencies.
• Supervises or provides a high level of technical guidance to technicians involved in the most complex technical work.
 All skills/knowledge of Engineering Design Drafting Technician.
• Demonstrated ability to monitor projects and plans.
• Ability to give technical guidance to others.</t>
  </si>
  <si>
    <t>• Plans, coordinates and reviews work of technicians engaged in drafting and design work for roadways.
• Completes standard and unusual work such as grade crossings, approaches to over and underpasses, intersections and interchanges.
• Modifies designs within existing standards.
• Supervises or provides a high level of technical guidance to technicians involved in the most complex technical work.
 All skills/knowledge of Engineering Design Drafting Technician.
• Demonstrated ability to train and supervise the work of others.
• Ability to perform complex drafting and design assignments.
• Ability to accurately calculate complex estimates and costs of projects.
• Ability to meet deadlines.
• Considerable knowledge of supervisory practices.</t>
  </si>
  <si>
    <t>• Drafts difficult layouts and drawings of roadway, drainage, structural, building, electrical and/or mechanical projects/devices using automated or manual drafting equipment.
• Computes grade elevations and makes contour maps of proposed construction sites.
• Compiles quantities of materials and estimates of project(s) costs.
• Working knowledge of drafting techniques and procedures.
• Ability to perform advanced mathematical computations, including knowledge in algebra, geometry, and trigonometry.
• Ability to use drafting instruments.
• Ability to interpret and apply design standards, specifications, and written and oral instructions to the design and drafting process.
• Ability to read and interpret data and construction plans.</t>
  </si>
  <si>
    <t>• Prepares rough sketches using electronic or manual drafting equipment.
• Plots basic topographic drawings, cross-sections and profiles from survey notes or contour maps;
• Drafts working technical drawings.
• Some knowledge of drafting methods and procedures.
• Knowledge of mathematics including algebra, geometry and trigonometry.
• Working skill in the use of drafting instruments.
• Ability to apply drafting standards to projects.
• Ability to read and interpret survey data.
• Ability to perform mathematical calculations.</t>
  </si>
  <si>
    <t>• All responsibilities of Engineering Drafting Technician.
• All skills / knowledge of Engineering Drafting Technician.
• Considerable knowledge of drafting methods and procedures.
• Considerable knowledge of mathematics including algebra, geometry and trigonometry.
• Experience in drafting or related field.</t>
  </si>
  <si>
    <t>• Implements federal and state programs to identify, solve or eliminate environmental quality, environmental health or sanitary engineering problems.
• Applies basic engineering practices and principles to protect, improve, or correct environmental conditions in a variety of areas.
• Responsible for the location and maintenance of monitoring equipment.
• Analyzes collected data.
• Processes permit applications to include recommendation of approval/disapproval based upon collection and analysis of relevant data.
BS Environmental Science or related discipline</t>
  </si>
  <si>
    <t>• All responsibilities of Environmental Engineer.
• Supervises and leads projects.
• Responsible for more difficult projects than the Environmental Engineer.
• Considerable knowledge of environmental principles, practices, laws, regulations related to environmental areas of air, water, soil, waste, etc.
BS Environmental Science or related discipline</t>
  </si>
  <si>
    <t>• Focuses on issues of environmental concern.
• Designs, conducts and oversees technical and scientific environmental evaluations.
• Researches technical and scientific data.
• Evaluates environmental impacts.
• Assures environmental protection.
• Prepares and assesses permits and provides technical guidance in a particular discipline.
• Responsible for complex analysis and complete projects.
 Knowledge of environmental principles, practices, laws, regulations related to environmental areas of air, water, soil, waste, etc.
BS Environmental Science or related discipline</t>
  </si>
  <si>
    <t>• Focuses on issues of environmental concern.
• Responsible for complex analysis and complete projects.
• Plans, coordinates, and monitors the development of a statewide environmental program and programs to conform with federal and state laws, policies, standards, regulations and guidelines.
• Works on an environmental program area.
• Working knowledge of environmental principles, practices, laws, regulations related to environmental areas of air, water, soil, waste, etc.
BS Environmental Science or related discipline
• Working knowledge of environmental principles, practices, laws, regulations related to environmental areas of air, water, soil, waste, etc.
BS Environmental Science or related discipline</t>
  </si>
  <si>
    <t>• Entry-level position focusing on issues of environmental concern.
• Reviews policy, regulations, and program compliance requirements.
• Performs data collection an analysis.
• Maintains project information and files.
• Reviews permit applications prepared by the districts.
• Conducts traffic noise impact studies.
• Prepares project status and other technical reports.
Considerable knowledge of environmental principles, practices, laws, regulations related to environmental areas of air, water, soil, waste, etc.
BS Environmental Science or related discipline</t>
  </si>
  <si>
    <t>• Entry-level position responsible for environmental specialist work.
• Addresses issues that pertain to the maintenance, evaluation, and protection of the environment.
• Evaluates effluents by sampling and analyzing water and waste water.
• Plans and implements water monitoring programs.
• Investigates pollution complains.
• Conducts special biological studies and data analysis.
• Reviews and processes discharge permits.
• Researches and analyzes highway construction and maintenance projects' impact on the environment.
 Knowledge of environmental principles, practices, laws, regulations related to environmental areas of air, water, soil, waste, etc.
BS Environmental Science or related discipline</t>
  </si>
  <si>
    <t>• All responsibilities of Environmental Specialist - Field.
• Performs project management or program coordination.
• Responds to and investigates emergencies.
• Monitors construction and maintains projects for compliance with environmental regulations.
• Plans, organizes, and oversees the research and preparation of detailed district environmental documents.
 Considerable knowledge of environmental principles, practices, laws, regulations related to environmental areas of air, water, soil, waste, etc.
BS Environmental Science or related discipline</t>
  </si>
  <si>
    <t>• Conducts tests and field investigations to obtain data for use by environmental, engineering and scientific personnel in determining sources and methods of controlling pollutants in the air and water.
• Samples and monitors water, calibrates and maintains scientific monitoring equipment.
• Performs data collection and routine analysis and processing of permits.
• Working knowledge of sampling methods and procedures; of data collection and analysis methods according to accepted scientific principles; of applicable principles of biology, math, and/or chemistry.
• Working knowledge of instruments related to job duties; pollution investigation methods; and water safety. 
• Working knowledge of calibration and maintenance of air and water equipment, as related to the duties of the class.</t>
  </si>
  <si>
    <t>• Conducts tests and field investigations to obtain data for use by environmental, engineering and scientific personnel in determining sources and methods of controlling pollutants in the air and water.
• Samples and monitors water, calibrates and maintains scientific monitoring equipment.
• Performs data collection and routine analysis and processing of permits.
 Extensive knowledge of sampling methods and procedures; of data collection and analysis methods according to accepted scientific principles; of applicable principles of biology, math, and/or chemistry.
• Extensive knowledge of instruments related to job duties; pollution investigation methods; and water safety. 
• Extensive knowledge of calibration and maintenance of air and water equipment, as related to the duties of the class.</t>
  </si>
  <si>
    <t>• All responsibilities of Equipment Repair Technician Senior.
• Supervises positions in the maintenance and repair of vehicles and motorized equipment.
• Performs the full range of supervisory tasks.
• All skills / knowledge of Equipment Repair Technician Senior.
• Considerable experience in Equipment Repair or related field.
• Working knowledge of supervisory practices.</t>
  </si>
  <si>
    <t>• Performs general mechanical maintenance and repair activities on a variety of equipment.
• Services and repairs mechanical, electronic, and other equipment.
• Works on exhaust systems, suspension systems, and related engine and mechanical systems and components.
 Working knowledge and technical expertise.
• Knowledge of effective diagnostic and repair techniques and procedures related to a wide variety of equipment.</t>
  </si>
  <si>
    <t>• All responsibilities of Equipment Repair Technician.
• Performs most complex and advanced level repairs on both gasoline and diesel powered equipment.
• Serves as specialists in areas of mechanical expertise.
• May have sole responsibility for mechanical repairs in remote shops or serve as charge technician in small shops. All skills / knowledge of Equipment Repair Technician.
• Experience in Equipment Repair or related field.</t>
  </si>
  <si>
    <t>• Performs a variety of laboratory and/or research tasks in support of research/teaching, clinical services, geological services, field research or a regulatory laboratory.
• Performs cleaning and decontamination.
• Performs media preparation.
• Performs standard/routine laboratory testing.
• Sections and prepares rock and mineral samples for various mineralogical and laboratory analyses.
• Prepares samples.
• Records data, and operates and maintains tools and equipment.
• Provides responsible care of animals. Experience in a laboratory setting and with laboratory equipment.</t>
  </si>
  <si>
    <t>• All responsibilities of Laboratory Technician.
• Frequent contacts with co-workers, supervisors, students, faculty, and research staff to discuss study techniques or results or handling and care of animals.
• Leads other staff, activities, or provides guidance and leadership to students and interns. 
 Considerable experience in a laboratory setting and with laboratory equipment.</t>
  </si>
  <si>
    <t xml:space="preserve">Duties – Knowledge of civil engineering principles, practices and procedures as related to site and subdivision design.  Ability to plan, coordinate and prioritize multiple assignments within scheduled time frames. Ability to read and interpret engineering drawings from multiple sources.  Ability to negotiate in conflict situations.  Ability to learn and use the details and procedures that apply to geometric design, hydrology and hydraulics, traffic and safety, and transportation planning.
 Minimum Qualification – Engineering-in-training certificate or professional engineer’s license is desirable, but not mandatory.   Bachelor of Science Degree in civil engineering or related field of study, or equivalent combination of training and experience.  Knowledge, skills and abilities should be specific to highway, drainage and land development design.
</t>
  </si>
  <si>
    <t>• Drafts, prepares, and finalizes legal descriptions, I.e., offers to landowners, plats, and updates to titles.
• Determines the accuracy and completeness of legal documents, plats, computation of area, and interest payments and recording fees.
• Reviews file information within central office, districts, and residencies to ensure compliance with state and deferral laws, i.e., involuntary and involuntary conveyances, project finalization and closing for federal aid reimbursement.
• Independently coordinates and controls workflow, processes and methods used to ensure that project deadlines are met.
• Performs routine audits such as on voluntary conveyance files and fiscal transactions.
Working knowledge of right of way laws, policies and practices related to real estate and land transactions.
• Knowledge of right of way procedures and required documentation.
• Knowledge of real estate terminology and the various types of legal instruments used.
• Some skill in the use of CADD workstations.
• Considerable skill in the operation of personal computers, standard office software, and database systems.
• Ability to read, interpret and update highway plans with right of way data.
• Ability to perform mathematical calculations.
• Ability to identify and organize data in order to arrive at logical conclusions.
• Ability to communicate effectively orally and in writing.</t>
  </si>
  <si>
    <t>• Provides the highest level technical support to right of way professionals by providing technical program counsel, opening and closing projects, and completing sensitive assignments or those with compressed paths/lead-times.
• Prepares specialized reports such as audit and conveyance reports.
• Completes routine and specialized audits on right of way project files to ensure compliance with state and federal laws, policies and procedures.
• Supervises or provides a high level of technical guidance to technicians involved in the most complex technical work.
 All skills/knowledge requirements of Right of Way Technician.
• Working knowledge of supervisory principles and practices.
• Ability to provide technical advice and guidance to others.
• Ability to assign and direct the work of subordinates.</t>
  </si>
  <si>
    <t>Scientist I</t>
  </si>
  <si>
    <t xml:space="preserve">● Responsible for performing standard and real-
time nucleic acid amplification and molecular 
sub typing methodologies for the detection and
characterization of pathogenic microbes from a 
variety of specimen types including human, animal and environmental
● Nucleic acid isolation, standard, nested and real-time polymerase chain reaction (PCR) testing
● Gel electrophoresis, DNA hybridization techniques
● Development and validation of new methods
● Performing QA/QC procedures
● Maintaining accurate records
● Training of scientific staff
●Use of maintenance equipment
● Microbiology or related field combined with relevant laboratory experience
● Previous experience in microbiology and molecular 
● Previous experience in microbiology and molecular biology identification and sub typing techniques and related laboratory equipment
● Previous experience with nucleic acid extraction methods from a variety of matrices, standard and real-time PCR, DNA hybridization methods, QA/QC, and lab safety required
● Effective communication and computer skills are essential
</t>
  </si>
  <si>
    <t>Scientist II</t>
  </si>
  <si>
    <t xml:space="preserve">● Performs highly technical work in the laboratory, Microbiology or related field combined with relevant laboratory experience
● Previous experience in microbiology and molecular 
● Previous experience in microbiology and molecular biology identification 
and sub typing techniques and related laboratory equipment
● Previous experience with nucleic acid extraction methods from a variety of 
matrices, standard and real-time PCR, DNA hybridization methods, QA/QC, 
and lab safety required
● Works independently under established protocols
● Ability to communicate effectively with management on complex issues
● Ability to provide effective leadership to team/staff
● Ability to provide technical guidance and technical training to laboratory 
staff
● Ability to write effectively to prepare documentation of method validation,
system validation, user manuals and other laboratory documents of a 
scientific and/or technical nature
in the field and/or in research
● Responsibilities range from performing complex
scientific tests to method development and validation
● Provides a wide variety of training to laboratory staff
applying knowledge and experience in laboratory
leadership and training, knowledge of documentation
and record-keeping
● Develop technical laboratory documentation
● Draft standard operating procedures and/or validate
scientific systems, following prescribed protocols or
methods for standardized tests, established laboratory
guidelines when drafting technical documentation and/or
operating procedures
● Analysis of complex, non-routine and or highly 
technical laboratory samples
● Operating and maintaining highly sophisticated
laboratory instrumentation
● Development technical documentation, users
manuals or laboratory procedures
● Validation of laboratory methods or laboratory 
equipment, systems and/or products
● Provides effective leadership to team/staff
● Applies knowledge of scientific principles and
procedures and federal, state and local laws pertaining
to assigned work
Masters
Preferred
BS
Molecular
Biology
accepted
</t>
  </si>
  <si>
    <t>Duties – courthouse research; tax research; property management; title examination; analyze research; compose reports; file tax corrections; research old highway project plans; microfiche research; residue property sales.
Minimum Qualifications – Knowledge of real estate Law; ability to read and interpret highway plans; experience conducting title searches; computer skills; ability to compose reports; good communication skills.</t>
  </si>
  <si>
    <t>• Operates a computerized traffic control system to monitor and regulate traffic flow along a specific transportation route or facility.
• Contacts appropriate emergency services in the event of an incident or accident.
• Working knowledge of computer-based traffic control systems and equipment.
• Working knowledge of agency policies and procedures.</t>
  </si>
  <si>
    <t>• Operates a computerized traffic control system to monitor and regulate traffic flow along a specific transportation route or facility.
• Contacts appropriate emergency services in the event of an incident or accident.
• Considerable knowledge of computer-based traffic control systems and equipment.
• Considerable knowledge of agency policies and procedures.</t>
  </si>
  <si>
    <t>• Performs a combination of data collection and data analyses duties to facilitate the development/alteration of traffic control devices, planning efforts and roadway design projects.
• Uses visual observations to determine viability of data.
• Identifies traffic problems or safety hazards and recommends corrective actions to improve safety, traffic/travel conditions and prepares written report of findings.
 Working knowledge of data collection techniques.
• Ability to perform basic mathematical calculations.
• Knowledge of traffic engineering principles.
• Ability to use data collection software.
• Ability to perform minor repair and preventative maintenance on data collection devices.
• Ability to collect, edit, manipulate, and analyze data using automated equipment.</t>
  </si>
  <si>
    <t>• Conducts engineering studies for traffic engineering and/or other planning and operation area.
• Determines quantities and cost estimates of traffic control devices/correction measures.
• Prepares diagrams, sketches and scale drawings of study sites, both current and proposed.
• Considerable knowledge of transportation data collection and analysis techniques and procedures.
• Knowledge of mathematics and traffic engineering principles.
• Demonstrated ability to analyze, identify problems, and develop plans/recommendations for corrective traffic control measures.
• Ability to interpret and apply traffic engineering standards.
• Ability to design and draft traffic control plans.
• Ability to work independently.
• Ability to read highway plans and maps.</t>
  </si>
  <si>
    <t>• All responsibilities of Transportation Data Analyst Senior.
• Supervises staff in the collection and analysis of transportation data.
• Independently conduct complex studies for traffic engineering and/or other planning and operational activities.
• Supervises or provides a high level of technical guidance to technicians involved in the most complex technical work.
All skills/knowledge of Transportation Data Analyst Senior.
• Considerable knowledge of supervisory principles and practices.
• Demonstrated ability to supervise and develop unit objectives.</t>
  </si>
  <si>
    <t>• Inspects prospective data collection sites and determines viability of site.
• Plans and schedules work to meet project complete date.
• Plots collection sites on maps and sketches sites.
• Determines validity of data collected by visual observation.
Working knowledge of data collection techniques and procedures.
• Basic mathematics skills.
• Ability to use basic electronics to perform minor repair and maintenance on data count devices.
• Demonstrated ability to collect, edit and manipulate data using data collection devices and computers.
• Ability to perform basic mathematical calculations.
• Ability to work independently.
• Ability to perform basic repair and preventative maintenance on data equipment.</t>
  </si>
  <si>
    <t>• Computes approximate costs of projected relocations.
• Estimates cost allocation between the agency and utility companies.
• Reviews and recommends acceptance of utility company plans and estimates.
• Supervises technicians and clerical personnel or provides specialized technical support.
• Working knowledge of federal, state and agency regulations related to utility adjustments.
• Knowledge of utility construction methods and techniques.
• Demonstrated ability to read and interpret utilities plans and specifications.
• Ability to prepare cost estimates.
• Ability to coordinate utility field work.</t>
  </si>
  <si>
    <t>• Calculates horizontal and vertical alignments.
• Establishes and references horizontal and vertical control points.
• Uses electronic equipment to record data.
Working knowledge of highway surveying practices and procedures.
• Knowledge of mathematics including algebra, geometry and trigonometry.
• Ability to operate surveying instruments and programmable calculators.
• Demonstrated ability to read and understand construction plans, drawings, aerial photographs, contour maps and survey data.
• Ability to conduct accurate and timely surveys.
• Ability to research courthouse records.
• Ability to work outdoors in adverse weather conditions.</t>
  </si>
  <si>
    <t>• Establishes traverse lines for photogrammetric surveys.
• Calculates alignments and grades by using advanced mathematics.
• Prepares scale drawings, contour maps and closed property plats.
Considerable knowledge of highway surveying practices and procedures.
• Ability to use surveying equipment and instruments to include electronic data collection systems, global positioning systems and programmable calculators or personal computers.
• Knowledge of mathematics to include algebra, geometry and trigonometry.
• Working skill in the operation of CADD workstations.
• Demonstrated ability to read and interpret construction plans, drawings, aerial photographs, contour maps and survey data.
• Ability to train and provide guidance to others.
• Ability to research courthouse records.
• Ability to perform advanced mathematical computations.
• Ability to maintain accurate and complete records.
• Ability to work outdoors in adverse weather conditions.</t>
  </si>
  <si>
    <t>• Plans, coordinates, reviews, and supervises the work of technicians engaged in conducting surveys for highway location and construction projects or securing photogrammetric work.
• Provides technical direction and guidance in all phases of the work.
• Reviews plans and engineering data used for location survey including research to determine accuracy and completeness of data.
• Supervises or provides a high level of technical guidance to technicians involved in the most complex technical work.
All skills/knowledge requirements of Transportation Engineering Technician Senior-Survey.
• Considerable knowledge of survey and photogrammetric methods.
• Demonstrated ability to supervise and direct the work of others.
• Ability to plan, coordinate and prioritize work assignments.
• Ability to use the Virginia State Plane Coordinate System.</t>
  </si>
  <si>
    <t>• Plans and schedules own work to meet project completion date.
• Prepares samples and conducts routine tests to determine strength, particle size distribution, moisture content, density, and durability of materials.
• Identifies and plots collection sites on maps and sketches sites.
• Determines validity of data by visual observation, records field and laboratory data and writes test reports.
• May be required to work in the vicinity of/or operate equipment and devices emitting low-level ionizing radiation.
Some knowledge of materials sampling and testing methods, and of procedures.
• Some knowledge of use and testing equipment.
• Ability to operate sensitive electronic testing equipment, computers, power tools, and equipment such as drills, mixers and compactors.
• Demonstrated ability to accurately solve algebraic expressions and perform mathematical computations.
• Ability to perform calibration checks on equipment and read gauges on testing equipment.
• Ability to record data.
• Ability to follow written and oral instructions.</t>
  </si>
  <si>
    <t>• Inspects, monitors, tests, analyzes and approves producers'/suppliers' methods and materials.
• Uses statistical formulas to compare and analyze test results.
• Conducts and/or leads a crew in soil surveys and minor structure, bridge foundation and borrow pit site investigations.
• May be required to work in the vicinity of/or operate equipment and devices emitting low-level ionizing radiation.
 Working knowledge of materials and sampling methods and procedures.
• Knowledge of the characteristics of materials used in the construction of roads, bridges and structures.
• Knowledge of the agency/federal materials sampling and testing guidelines.
• Ability to operate sensitive testing equipment.
• Demonstrated ability to analyze data and draw logical conclusions.
• Ability to perform mathematical computations.
• Ability to read gauges of testing equipment and record data.
• Ability to read and interpret various plans and specifications.
• Ability to follow oral and written instructions.</t>
  </si>
  <si>
    <t>• Coordinates the work of residency and other personnel in field measurements and assessments of pavement performance.
• Inspects maintenance construction operations to ensure compliance with construction specifications.
• Conducts and leads others in conducting complex, specialized materials tests at a central lab.
• Supervises or provides a high level of technical guidance to technicians involved in the most complex technical work.
• All skills/knowledge of Transportation Materials Technician Supervisor.
• Considerable knowledge of complex sampling and testing procedures for highly specialized materials.
• Ability to apply statistical formulas to analyze data.</t>
  </si>
  <si>
    <t>• Supervises and evaluates the work of technicians engaged in materials sampling, testing, monitoring and/or inspections.
• Evaluates test procedures, materials failures, and/or materials specifications.
• Writes technical reports regarding materials findings and recommendation.
• Oversees the preparation of documentation certifying materials used in highway construction at the conclusion of a project.
• Supervises or provides a high level of technical guidance to technicians involved in the most complex technical work.
• All skills/knowledge of Transportation Materials Technician Senior.
• Considerable knowledge of supervisory principles and practices.
• Ability to read and interpret contract documents.
• Ability to evaluate and/or develop test procedures and recommend changes to materials specifications.
• Ability to assign, evaluate and direct the work of subordinates.</t>
  </si>
  <si>
    <t>• Identifies, gathers and analyzes a variety of planning and scheduling data.
• Prepares maps, graphs, charts and diagrams to illustrate traffic movement and proposed changes to existing roadways.
• Forecasts traffic volumes for site specific, projects and special studies for engineering design and planning improvement projects.
 Working knowledge of drafting techniques and procedures.
• Knowledge of concepts and standards relative to applicable program area.
• Knowledge of statistical analysis.
• Ability to operate microcomputers and data collection equipment and software.
• Demonstrated ability to compile and analyze a variety of engineering data and present it logically using charts, proportional maps/diagrams and programmatic illustrations.
• Ability to communicate effectively orally and in writing.
• Ability to read and interpret construction plans and specifications.
• Ability to read and interpret policies, procedures and technical documents.
• Ability to perform mathematical computations.</t>
  </si>
  <si>
    <t>• All responsibilities of Transportation Planning Specialist.
• Analyzes Federal expenditure reports to monitor funding status for multiple projects.
• Develops portions of long range transportation projects, plans and traffic forecasts for highway projects, site development and thoroughfare plans.
• Supervises or provides a high level of technical guidance to technicians involved in the most complex technical work.
 All skills/knowledge of Transportation Planning Specialist.
• Considerable knowledge of agency, state and federal laws and procedures within area assigned.
• Considerable knowledge of traffic engineering and transportation planning theory and practices.
• Considerable knowledge of advanced business mathematics.
• Knowledge of data validation methods.
• Ability to read and interpret contract documents.
• Ability to evaluate and/or develop test procedures and recommend changes to materials specifications.</t>
  </si>
  <si>
    <t>• Serves as coordinator for various transportation related programs or activities on a statewide basis to include development, analysis, collection or processing of a variety of transportation data.
• Provides final statewide certification on the completion of right of way work on construction projects and determines when special provisions must be obtained so that projects can go to ad.
• Reviews and approves all plan assemblies.
• Supervises or provides a high level of technical guidance to technicians involved in the most complex technical work.
Considerable knowledge of applicable program or activity guidelines, policies, processes and procedures.
• Demonstrated ability to coordinate a statewide program or activity within rigid time constraints.
• Ability to collect and analyze data and arrive at logical conclusions.</t>
  </si>
  <si>
    <t>• Plans and executes a sequence of operations district-wide, in bridge rehabilitation, construction, maintenance, and repair.
• Prepares cost estimates and materials lists used in budget preparation and monitoring of related expenditures.
• Makes recommendations for work plans to incorporate staffing and equipment needs in a technical related research project or program.
• Develops and reviews written reports of analyses to include formal presentations of findings.
• Supervises Transportation Maintenance Superintendents, Transportation Maintenance Supervisors, or multiple staffs who supervise and conduct transportation data collection and analysis.
• Considerable knowledge of assigned technical program area.
• Knowledge of applicable agency and federal rules and regulations.
• Ability to initiate and monitor field investigations.
• Ability to coordinate construction and operational projects.
• Ability to collect, analyze, and report technical data findings.</t>
  </si>
  <si>
    <t>• Maintains contract/vendor compliance and/or for part of a comprehensive food service system (e.g. tray line, meat processing, or produce).
Work requires a basic knowledge of bookkeeping, budgeting, and process management. 
• Knowledge of specialized facet of food service operations.</t>
  </si>
  <si>
    <t xml:space="preserve">• Functions as lead worker or supervisor responsible for managing contract/vendor compliance and/or for part of a comprehensive food service system (e.g. tray line, meat processing, or produce).
• Monitors quality of food service provided by staff or contractors. 
• Implements changes to improve service quality. 
 Basic knowledge of contracts, logistics, and project management. 
• Knowledge of food preparation and service for a large population. 
• Knowledge of nutritional standards and sanitary regulations. 
• Understanding of principles of supervision. </t>
  </si>
  <si>
    <t>• Cleans, prepares and services food items.
• Performs routine cafeteria duties, such as dishwashing, line-services, preparation and cooking of food.
• May need to serve as lead worker in an area of food preparation.
 Knowledge of nutritional standards and sanitary regulations. 
• Knowledge of food preparation techniques.</t>
  </si>
  <si>
    <t>• Cleans, prepares and services food items.
• Performs routine cafeteria duties, such as dishwashing, line-services, preparation and cooking of food.
• May need to serve as lead worker in an area of food preparation.
• Considerable knowledge of nutritional standards and sanitary regulations. 
• Considerable knowledge of food preparation techniques.</t>
  </si>
  <si>
    <t xml:space="preserve">• Cleans, prepares and services food items.
• Performs routine cafeteria duties, such as dishwashing, line-services, preparation and cooking of food.
• May need to serve as lead worker in an area of food preparation.
 Knowledge of food preparation and service for a large population. </t>
  </si>
  <si>
    <t>• Applies knowledge of principles and techniques of social and vocational case management, counseling techniques and practices, behavior modification, conflict management, mediation, and available community resources. 
• Frequently engages in contact with clients, families, direct service staff, employers, community agencies, and other service providers to discuss the needs of clients and available resources. 
• Provides case management services to clients with social, emotional, physical, and/or situational problems. 
• Ability to use discretion and sound judgment in counseling interventions. 
• Exercises independent judgment in coordination and delivery of services. 
• Collaborates with supervisor to develop individualized plans for clients. 
• Receives guidance and direction in areas of policy application and priorities.
BA Social Worker or related field</t>
  </si>
  <si>
    <t>• Applies program rules and regulations in the resolution of human services programs. 
• Applies 
• Engages in frequent contact with service providers, recipients and their families, and representatives of other state and federal agencies on benefits and claims issues. 
• Conducts audits, inspections, or investigations of quality and utilization of services and may assist in promulgation review and revision of state licensure regulations operational guidelines. 
• May provide guidance to staff, clients, or others in private and public organizations. 
• Recommends licensure and certification of facilities. 
• In-depth knowledge of one or more programs. 
• Knowledge of supervisory principles and practices. 
BA Social Work or related field</t>
  </si>
  <si>
    <t>• Applies program rules and regulations in the resolution of human services programs. 
• Applies 
• Engages in frequent contact with service providers, recipients and their families, and representatives of other state and federal agencies on benefits and claims issues. 
• Conducts audits, inspections, or investigations of quality and utilization of services and may assist in promulgation review and revision of state licensure regulations operational guidelines. 
• May provide guidance to staff, clients, or others in private and public organizations. 
• Recommends licensure and certification of facilities. 
 In-depth knowledge of one or more programs. 
• Considerable knowledge of supervisory principles and practices. 
• Experience in social work or related field.
BA Social Work or related field</t>
  </si>
  <si>
    <t>• Utilization review of recipients’ paid claims history and medical records to identify misuse of Medicaid services, implementation of lock-in action which may require selection of primary providers.
• Prepares appeal summary.
• Coordinates activities with local departments of social services.
• Performs and other related or assigned duties.
Registered Nurse.
• Public health or psychiatric nursing experience helpful.
• Utilization review experience.</t>
  </si>
  <si>
    <t>• Utilization review of recipients’ paid claims history and medical records to identify misuse of Medicaid services, implementation of lock-in action which may require selection of primary providers.
• Prepares appeal summary.
• Coordinates activities with local departments of social services.
• Performs and other related or assigned duties.
Registered Nurse.
• Public health or psychiatric nursing experience helpful.
• Considerable utilization review experience.</t>
  </si>
  <si>
    <t>• Provides photographic documentation of events, persons, and objects for an agency.
• Performs some darkroom work.
• Focuses on photographic shooting.
• Basic knowledge of photography principles.</t>
  </si>
  <si>
    <t>• All responsibilities of Photographer.
• Provides various photographic services combined with technical development skills.
• Controls quality, develops storyboards and script-writing.
• Functions as lead worker for several photography-related staffs.
• Provides training and guidance.
• Performs highly specialized services to support research, teaching, medical or general media efforts.
• Advanced knowledge of photography principles.
• Ability to supervise others.</t>
  </si>
  <si>
    <t xml:space="preserve">Media  </t>
  </si>
  <si>
    <t>• Performs work of moderate difficulty in providing a full range of audiovisual services.
• Acquires, distributes and maintains acquisition.
• Designs and produces audiovisual and computer graphics.
• Instructs faculty and other staff in equipment use.
 Working knowledge of audiovisual equipment and production techniques; of the principles and applications of audiovisual instructional methods; and of computer graphics equipment and software.
• Some knowledge of state procurement processes.  
• Demonstrated ability to instruct others in equipment operation and maintenance; to plan and assign tasks to assistants; to work well with administrators, faculty and students; and to maintain accurate records of equipment inventories and maintenance. 
College or technical course work in educational technology, media production, communications, or a related field including courses in instructional technology.</t>
  </si>
  <si>
    <t>• Performs work of moderate difficulty in providing a full range of audiovisual services.
• Acquires, distributes and maintains acquisition.
• Designs and produces audiovisual and computer graphics.
• Instructs faculty and other staff in equipment use.
Considerable knowledge of audiovisual equipment and production techniques; of the principles and applications of audiovisual instructional methods; and of computer graphics equipment and software.
• Considerable knowledge of state procurement processes.  
• Demonstrated ability to instruct others in equipment operation and maintenance; to plan and assign tasks to assistants; to work well with administrators, faculty and students; and to maintain accurate records of equipment inventories and maintenance. 
College or technical course work in educational technology, media production, communications, or a related field including courses in instructional technology.</t>
  </si>
  <si>
    <t xml:space="preserve">Media   </t>
  </si>
  <si>
    <t>• Performs illustrative and graphic arts work in a variety of media for publications, projects, exhibits or related materials.
• Responsible for preparing production art, illustrations, calligraphy, charts, graphs, signage, and similar artwork.
• Performs any other related assigned duties.
Office / Administrative experience.
• Considerable experience operating desktop publisher experience.</t>
  </si>
  <si>
    <t>• Develops, designs, and produces media art projects, exhibits, and publications for agency.
• Advises and consults with clients to determine their graphics design needs.
• Independently develops graphic design concepts.
 Ability to use computer graphics software.</t>
  </si>
  <si>
    <t>• Develops, designs, and produces media art projects, exhibits, and publications for agency.
• Advises and consults with clients to determine their graphics design needs.
• Independently develops graphic design concepts.
• Demonstrated ability to use computer graphics software.</t>
  </si>
  <si>
    <t xml:space="preserve">• Analyzes and plans the creative approach for television and multimedia productions.
• Performs a combination of specialized production tasks such as production scheduling, videography, editing, and lighting.
• Sets up and operates a variety of electronic video editing and recording systems, cameras, lights, settings, and related equipment.
• Determines appropriate aesthetic applications of a variety of technical methodologies.
Considerable knowledge of costume construction &amp; stage/set management, photography, digital imaging, web page services, illustrative and graphic art, multi-media production, and/or exhibit design, fabrication, and maintenance. </t>
  </si>
  <si>
    <t xml:space="preserve">• Develops, produces and directs television, film and video programming.
• Provides basic technical support to television, video, film, and multimedia production staff.
• Sets up, operates, and performs routine camera operation.
• Performs minor maintenance on television and video production equipment.
 Knowledge of art history; theatre, radio, audio visual and TV/video production; illustrative artwork; graphic materials and design and production techniques; exhibit fabrication and conservatorial techniques; costume construction; digital imaging; and/or photography, including all technical aspects. </t>
  </si>
  <si>
    <t>Media Services</t>
  </si>
  <si>
    <t>• Performs illustrative and graphic arts work in a variety of media for publications, projects, exhibits or related materials.
• Responsible for preparing production art, illustrations, calligraphy, charts, graphs, signage, and similar artwork.
• Performs any other related assigned duties.
 Office / Administrative experience.
• Operating desktop publisher experience.</t>
  </si>
  <si>
    <t>• Performs a variety of communications and operational tasks in support of public safety, security, and law enforcement operations.
• May operate or train in the operation of communications equipment, specialized vehicles, and process information related to law enforcement, emergency services, and emergency management activities.
• Functions in communication or operation centers.
• Functions in the field at incidents.
Strong communication skills.
• Ability to keep precise records and exercise good judgment.</t>
  </si>
  <si>
    <t>• Performs closely prescribed inspections on State property to ensure a safe environment.
• Patrols, controls site or building access, monitors staff, visitors, and the public to ensure compliance with security and safety procedures.
• Performs information exchange.
• Reports unusual or emergency conditions to appropriate authorities.</t>
  </si>
  <si>
    <t xml:space="preserve">• Includes entry and trainee level security officers to senior security officers responsible for providing security and safety functions for a state facility or educational institution.
• Performs custody and control tasks in correctional settings for a state facility or education institution.
• Monitors electronic and other communication devices on a transportation route or bridge/tunnel complex to ensure safe traffic flow and arrange for emergency services.
• Supervises staff or serves as drill instructors in a military style institutional program.
Extensive knowledge of criminal justice, offender management, administration, and programs for offenders. </t>
  </si>
  <si>
    <t>Unarmed Security Guard</t>
  </si>
  <si>
    <t>Armed Security Officer</t>
  </si>
  <si>
    <t>Lieutenant</t>
  </si>
  <si>
    <t>Captain</t>
  </si>
  <si>
    <t>Sergeant</t>
  </si>
  <si>
    <t xml:space="preserve">Sr Server </t>
  </si>
  <si>
    <t>Laborer/Industrial</t>
  </si>
  <si>
    <t>Warehouse worker  (included)</t>
  </si>
  <si>
    <t>Building Attendant (misc)</t>
  </si>
  <si>
    <t>Food Service Super</t>
  </si>
  <si>
    <t xml:space="preserve">Line Cook/Prep Cook </t>
  </si>
  <si>
    <t>Misc</t>
  </si>
  <si>
    <t>Misc Finance/Acctg</t>
  </si>
  <si>
    <t>Misc Finance/Accounting personnel not otherwise listed</t>
  </si>
  <si>
    <t>Neg</t>
  </si>
  <si>
    <t>TBD</t>
  </si>
  <si>
    <t>Misc Admin/Call Center/CS</t>
  </si>
  <si>
    <t>Misc Admin/Call Center/Cust Service personnel not otherwise listed</t>
  </si>
  <si>
    <t>Misc Food Related Services</t>
  </si>
  <si>
    <t>Misc Food Related personnel not otherwise listed</t>
  </si>
  <si>
    <t>Misc HR/HS/Professional</t>
  </si>
  <si>
    <t>Misc Professional personnel not otherwise listed</t>
  </si>
  <si>
    <t>Misc Insurance</t>
  </si>
  <si>
    <t>Misc Insurance services personnel not otherwise listed</t>
  </si>
  <si>
    <t>Misc Labor/Industrial personnel not otherwise listed</t>
  </si>
  <si>
    <t>Misc Media</t>
  </si>
  <si>
    <t>Misc Media personnel not otherwise listed</t>
  </si>
  <si>
    <t>Misc Security</t>
  </si>
  <si>
    <t>Misc Security personnel not otherwise listed</t>
  </si>
  <si>
    <t>Misc Tax</t>
  </si>
  <si>
    <t>Misc Tax personnel not otherwise listed</t>
  </si>
  <si>
    <t>Misc Technical/Engineering</t>
  </si>
  <si>
    <t>Misc Technical personnel not otherwise listed</t>
  </si>
  <si>
    <t>Misc Trades</t>
  </si>
  <si>
    <t>Misc Trades personnel not otherwise listed</t>
  </si>
  <si>
    <t>Accountant JR</t>
  </si>
  <si>
    <t>Accountant, Client Financial Services</t>
  </si>
  <si>
    <t>Accounting Assistant</t>
  </si>
  <si>
    <t>Accounting Clerk</t>
  </si>
  <si>
    <t>Bookkeeper</t>
  </si>
  <si>
    <t>Closure/Disbursement Specialists</t>
  </si>
  <si>
    <t>Compliance Officer, Duplication of Benefits HSR</t>
  </si>
  <si>
    <t>CPA</t>
  </si>
  <si>
    <t>Payroll Assistant</t>
  </si>
  <si>
    <t>Purchasing / Procurement</t>
  </si>
  <si>
    <t>Sr. Compliance Officer</t>
  </si>
  <si>
    <t>Supervising Auditor</t>
  </si>
  <si>
    <t>Customer Service Representative Bilingual</t>
  </si>
  <si>
    <t>Data Analyst/ Processor</t>
  </si>
  <si>
    <t>Barista (misc)</t>
  </si>
  <si>
    <t xml:space="preserve">Busser </t>
  </si>
  <si>
    <t xml:space="preserve">Cashiers  </t>
  </si>
  <si>
    <t xml:space="preserve">Dishwasher </t>
  </si>
  <si>
    <t xml:space="preserve">Pastry Cook/Baker </t>
  </si>
  <si>
    <t xml:space="preserve">Sous Chefs </t>
  </si>
  <si>
    <t xml:space="preserve">Clerk </t>
  </si>
  <si>
    <t>Clerk Jr</t>
  </si>
  <si>
    <t>Clerk Sr</t>
  </si>
  <si>
    <t>Document Control Clerk / Filing Specialist</t>
  </si>
  <si>
    <t>Intake Specialist (HMGP)</t>
  </si>
  <si>
    <t>Inventory Specialist</t>
  </si>
  <si>
    <t>Paralegal</t>
  </si>
  <si>
    <t>Program Manager</t>
  </si>
  <si>
    <t>Project Assistant</t>
  </si>
  <si>
    <t>Systems Support Research Assistant</t>
  </si>
  <si>
    <t>Claims Representative</t>
  </si>
  <si>
    <t>Sr. Outside (Field) Claims Adjuster</t>
  </si>
  <si>
    <t>Subcode Official - Building</t>
  </si>
  <si>
    <t>Subcode Official - Electrical</t>
  </si>
  <si>
    <t>Subcode Official - Plumbing</t>
  </si>
  <si>
    <t>Codes - Amusement Ride Inspector</t>
  </si>
  <si>
    <t>Codes - Construction Codes</t>
  </si>
  <si>
    <t>Codes - Elevator Code Inspector</t>
  </si>
  <si>
    <t>Codes - Housing Inspector</t>
  </si>
  <si>
    <t>Codes - Multi Sdwelling Inspector</t>
  </si>
  <si>
    <t>Codes - Plan Reviewer</t>
  </si>
  <si>
    <t>Codes - Sub Code Official</t>
  </si>
  <si>
    <t>Archaeologist</t>
  </si>
  <si>
    <t>Architectural Historian</t>
  </si>
  <si>
    <t>Computer Operator Assistant</t>
  </si>
  <si>
    <t>Direct Certification Coordinator</t>
  </si>
  <si>
    <t>Help Desk Support</t>
  </si>
  <si>
    <t>Home Repair Coordinator</t>
  </si>
  <si>
    <t>Housing Recovery Advisor</t>
  </si>
  <si>
    <t>Program Support Specialist</t>
  </si>
  <si>
    <t>Regional Recovery Outreach Manager</t>
  </si>
  <si>
    <t>Veterinary Pathologist</t>
  </si>
  <si>
    <t>Misc Laborer/Industrial</t>
  </si>
  <si>
    <t>Cashier</t>
  </si>
  <si>
    <t>Security Guard</t>
  </si>
  <si>
    <t>Security Officer</t>
  </si>
  <si>
    <t>16111 EXHIBIT A-1</t>
  </si>
  <si>
    <t>Bid Serial 16111-RFP:  Temporary Staffing and Related Services</t>
  </si>
  <si>
    <t>Serial 16111-RFP:  Staffing Services and Related Services and Solutions</t>
  </si>
  <si>
    <t>Medical</t>
  </si>
  <si>
    <t>1 to 3</t>
  </si>
  <si>
    <t>$9.25/per county + fees</t>
  </si>
  <si>
    <t>Federal check $8.75 per fed district + fees</t>
  </si>
  <si>
    <t>$5.50 + fees</t>
  </si>
  <si>
    <t>n/a</t>
  </si>
  <si>
    <t>24 hrs</t>
  </si>
  <si>
    <t xml:space="preserve">1 to 3 </t>
  </si>
  <si>
    <t>$9.75 per employer</t>
  </si>
  <si>
    <t>$9.25 per check</t>
  </si>
  <si>
    <t>not offered (1)</t>
  </si>
  <si>
    <t>$8.50 + cost of collection for breath alcohol</t>
  </si>
  <si>
    <t>not offered (2)</t>
  </si>
  <si>
    <t>3 to 5 days we do offer not offer Insta-Check (3)</t>
  </si>
  <si>
    <t>$35.00 incl. cost of collection</t>
  </si>
  <si>
    <t>not offered (4)</t>
  </si>
  <si>
    <t>Kenexa Assessments</t>
  </si>
  <si>
    <t>No Charge</t>
  </si>
  <si>
    <t>EXHIBIT A-1</t>
  </si>
  <si>
    <t>Accounting Finance</t>
  </si>
  <si>
    <t xml:space="preserve">Develops system to account for financial transactions by establishing a chart of accounts; defining bookkeeping policies and procedures.
Maintains subsidiary accounts by verifying, allocating, and posting transactions.
Balances subsidiary accounts by reconciling entries.
Maintains general ledger by transferring subsidiary account summaries.
Balances general ledger by preparing a trial balance; reconciling entries.
Maintains historical records by filing documents.
Prepares financial reports by collecting, analyzing, and summarizing account information and trends.
Complies with federal, state, and local legal requirements by studying requirements; enforcing adherence to requirements; filing reports; advising management on needed actions.
Contributes to team effort by accomplishing related results as needed.
Bookkeeper Skills and Qualifications:
Developing Standards, Analyzing Information , Dealing with Complexity, Reporting Research Results, Data Entry Skills, Accounting, SFAS Rules, Attention to Detail, Confidentiality, Thoroughness
Develops system to account for financial transactions by establishing a chart of accounts; defining bookkeeping policies and procedures.
Maintains subsidiary accounts by verifying, allocating, and posting transactions.
Balances subsidiary accounts by reconciling entries.
Maintains general ledger by transferring subsidiary account summaries.
Balances general ledger by preparing a trial balance; reconciling entries.
Maintains historical records by filing documents.
Prepares financial reports by collecting, analyzing, and summarizing account information and trends.
Complies with federal, state, and local legal requirements by studying requirements; enforcing adherence to requirements; filing reports; advising management on needed actions.
Contributes to team effort by accomplishing related results as needed.
Bookkeeper Skills and Qualifications:
Developing Standards, Analyzing Information , Dealing with Complexity, Reporting Research Results, Data Entry Skills, Accounting, SFAS Rules, Attention to Detail, Confidentiality, Thoroughness
Develops system to account for financial transactions by establishing a chart of accounts; defining bookkeeping policies and procedures.
Maintains subsidiary accounts by verifying, allocating, and posting transactions.
Balances subsidiary accounts by reconciling entries.
Maintains general ledger by transferring subsidiary account summaries.
Balances general ledger by preparing a trial balance; reconciling entries.
Maintains historical records by filing documents.
Prepares financial reports by collecting, analyzing, and summarizing account information and trends.
Complies with federal, state, and local legal requirements by studying requirements; enforcing adherence to requirements; filing reports; advising management on needed actions.
Contributes to team effort by accomplishing related results as needed.
Bookkeeper Skills and Qualifications:
Developing Standards, Analyzing Information , Dealing with Complexity, Reporting Research Results, Data Entry Skills, Accounting, SFAS Rules, Attention to Detail, Confidentiality, Thoroughness
Develops system to account for financial transactions by establishing a chart of accounts; defining bookkeeping policies and procedures.
Maintains subsidiary accounts by verifying, allocating, and posting transactions.
Balances subsidiary accounts by reconciling entries.
Maintains general ledger by transferring subsidiary account summaries.
Balances general ledger by preparing a trial balance; reconciling entries.
Maintains historical records by filing documents.
Prepares financial reports by collecting, analyzing, and summarizing account information and trends.
Complies with federal, state, and local legal requirements by studying requirements; enforcing adherence to requirements; filing reports; advising management on needed actions.
Contributes to team effort by accomplishing related results as needed.
Bookkeeper Skills and Qualifications:
Developing Standards, Analyzing Information , Dealing with Complexity, Reporting Research Results, Data Entry Skills, Accounting, SFAS Rules, Attention to Detail, Confidentiality, Thoroughness
</t>
  </si>
  <si>
    <t>Book keeper</t>
  </si>
  <si>
    <t xml:space="preserve">•Maintains financial records for subsidiary companies by analyzing balance sheets and general ledger accounts.
•Reconciles general and subsidiary bank accounts by gathering and balancing information.
•Provides financial status information by preparing special reports; completing special projects.
•Corrects errors by posting adjusting journal entries.
•Maintains general ledger accounts by reconciling accounts receivable detail and control accounts; adjusting entries for amortizations prepaids; analyzing and reconciling retainage and accounts payable ledgers; preparing fixed asset depreciation and accruals.
•Secures financial information by completing database backups; keeping information confidential.
•Maintains accounting controls by following policies and procedures; complying with federal, state, and local financial legal requirements.
•Updates job knowledge by participating in educational opportunities; reading professional publications.
•Accomplishes accounting and organization mission by completing related results as needed.
Junior Accountant Skills and Qualifications:
General Math Skills, Accounting, Deadline-Oriented, Reporting Skills, Attention to Detail, SFAS Rules, Confidentiality, Coordination, Thoroughness, Quality Focus, Objectivity
</t>
  </si>
  <si>
    <t xml:space="preserve">1) Performs any combination of following calculating, posting, and verifying duties to obtain financial data for use in maintaining accounting records: Compiles and sorts documents, such as invoices and checks, substantiating business transactions.
2) Verifies and posts details of business transactions, such as funds received and disbursed, and totals accounts, using calculator or computer.
3) Computes and records charges, refunds, cost of lost or damaged goods, freight charges, rentals, and similar items.
4) May type vouchers, invoices, checks, account statements, reports, and other records, using typewriter or computer.
5) May reconcile bank statements.
 6) May be designated according to type of accounting performed, such as Accounts-Payable Clerk; Accounts-Receivable Clerk; Bill-Recapitulation Clerk; Rent and Miscellaneous Remittance Clerk; Tax-Record Clerk.
</t>
  </si>
  <si>
    <t>Fiscal Technician Senior</t>
  </si>
  <si>
    <t>Payroll Specialist</t>
  </si>
  <si>
    <t xml:space="preserve">To purchase supplies, services, food, and equipment in the required quantity and quality; to obtain items via formal two-party contracts utilizing formally advertised invitations for bid and request for quotations; and to perform related work. 
The Procurement Specialist series is a professional-level class performing a wide variety of buying and purchasing activities. Positions in this class are allocated only to the Department of Purchasing and Contracting. 
This is the lead-level class of the series. Under general direction, incumbent provides technical guidance and leadership to other Procurement Specialists. The Senior Procurement Specialist is responsible for the most complex and difficult purchasing duties; have signature authority up to $50,000, and may be assigned to supervise a unit of subordinate Procurement Specialists. This class differs from the Procurement Contracting Officer in that the latter is responsible for developing procurement strategies and documents, and negotiating fixed-price and cost-type contracts for services that normally cannot be obtained by means of formal advertising. 
EXAMPLES OF DUTIES
The examples of functions listed in this class specification are representative but not necessarily exhaustive or descriptive of any one position in the class. Management is not precluded from assigning other related functions not listed herein if such functions are a logical assignment for the position. Reasonable accommodations may be made to enable an individual with a qualified disability to perform the essential functions of a job, on a case-by-case basis.
Essential Functions: 
1. Coordinates specification preparation, and secures bids/proposals.
2. Negotiates contracts and makes awards.
3. Serves as advisor to subordinate buyers on unusual or difficult policy problems.
4. Participates in hiring of staff; consults with user department personnel concerning requirements.
5. Acts as chairperson of standards committee for countywide use of specified items; recommends review of revised purchasing procedures; serves on other purchasing related committees.
6. May supervise and train subordinate staff, including evaluation and discipline.
7. Reviews requisitions and specifications using on-line requisition system.
8. Advises user department representatives on purchase methods and alternate products and may recommend substitutes.
9. Solicits quotations and bids.
10. Negotiates prices and terms.
11. Originates purchase orders.
12. Resolves discrepancies and invoice problems.
13. Develops and maintains bidders' lists.
14. Prepares formal invitations for bids and requests for quotations, including required special terms and conditions, performance, and technical criteria.
15. Selects suppliers from bidders' lists.
16. Makes award determinations.
17. Corresponds and communicates with suppliers and departments regarding services and complaints.
18. Recommends new or revised purchasing procedures.
19. Maintains individual workload statistics.
20. Assists suppliers in registering on County self-service website to receive solicitations.
21. Assists the Senior Procurement Specialist in making presentations to groups.
22. May be required to perform the functions of the lower level classes in this series.
23. Provides responsive, high quality service to County employees, representatives of outside agencies and members of the public by providing accurate, complete and up-to-date information, in a courteous, efficient and timely manner.
Knowledge of: 
• Principles of employee supervision and training  
• General business practices and procedure
•  Accounting principle
• Material management systems
• Negotiated procurement via Request for Proposals      
• Principles and practices of public sector purchasing
• Contracting law, Uniform Commercial Code, and other laws and regulations pertaining to the solicitation of bids/proposals, evaluation of offers, negotiations and awarding of contracts 
• County customer service objectives and strategies
• Telephone, office, and on line etiquette
• Current technology and trends in the profession
Skills and Abilities to:
• Supervise, train, and evaluate subordinates
• Perform cost and price analysis
• Negotiate business agreements
• Organize and prioritize unit workload to meet deadlines and operating needs
• Supervise County credit card program
• Use electronic purchasing systems, modern office equipment and software
• Read, interpret and explain laws, rules and office policies and procedures
• Follow written and oral instructions
• Perform basic math; use and calculate measuring units
• File records alphabetically and numerically
• Prepare written records and complete logs
• Compile data for purposes of bidding and awarding contracts
• Effectively communicate orally and in writing
• Establish effective working relationships with management, employees, employee representatives and the public representing diverse cultures and background
• Treat County employees, representatives of outside agencies and members of the public with courtesy and respect
• Assess the customer’s immediate needs and ensure customer’s receipt of needed services through personal service or making appropriate referral
• Exercise appropriate judgment in answering questions and releasing information; analyze and project consequences of decisions and/or recommendations
Desirable Traits
Leadership, Communicates Effectively, Knowledge Worker, Holds Self and Others accountable, Problem Solving and Innovation, Demonstrates Ethical Behavior, Leverages Resources (Coaches and Develops), Drives to Excel, Maximizes Team Effectiveness, Supportive of Change 
</t>
  </si>
  <si>
    <t xml:space="preserve">Generates timely and accurate financial and management reports on a consistent basis: weekly, monthly and quarterly. 
Interprets operating results as they affect the financial aspects of the organization and makes specific recommendations for cost reduction and/or profit improvement. 
Participates in quarterly Board of Director meetings and present as necessary 
Manages payroll and other human resource activities. 
Researches, implements and maintains hardware and software used in the business. 
Assist in due diligence and post-acquisition integration for add-on investments 
Develops accounting policies to comply with generally accepted accounting principles, tax requirements, and management reporting requirements. 
Exercises accounting control to insure that budgeted expenditures do not exceed amounts authorized without proper approval. 
Assumes responsibility for accounting classifications of all expenditures and documents. 
Establishes formal internal control policies and procedures. 
Signs tax returns, checks, and other documents assigned by the CEO. 
EDUCATION
An undergraduate degree in accounting, finance, and/or business administration is required. A minimum of six years accounting and financial experience is required. Excellent skills are required in Microsoft Office (Excel, Word, and PowerPoint), and written/verbal communication skills are critical. Requirements include:
##CPA license 
##National or large regional accounting firm experience 
##Basic working knowledge of cost accounting 
##MBA a plus, not required 
##Entrepreneurial business experience a plus, not a requirement 
##QuickBooks financial software experience a plus 
PERSONAL QUALITIES AND EXPERIENCE REQUIRED
The ideal candidate is a CPA with confidence and leadership skills who is focused on adding value to the organization, not simply focused on historical results. Candidates should have excellent organizational skills and process/project management abilities, with a strong attention to detail. The position will require effective communication and interpersonal skills and the ability to build and maintain effective working relationships with management, the Board of Directors, customers and vendors. 
##Computer proficiency is essential, including advanced experience with Microsoft Excel. 
## Skilled in budgeting and planning and responsible for the annual budget process. 
## Strong interpersonal skills required in dealing effectively with human resource issues, outside auditors, bankers, and board of directors.
##Hands-on individual with a strong work ethic. 
</t>
  </si>
  <si>
    <t xml:space="preserve">
Compliance managers ensure that their organizations understand and comply with any laws or regulations that apply to their type of business, such as the Sarbanes-Oxley Act or the HIPPA Privacy Rule. They work primarily in industries that are heavily regulated, such as financial services, healthcare, pharmaceuticals and chemicals. The median annual salary for compliance managers was $99,540 in 2011, according to O*Net Online.
Education and Certification
Most compliance manager positions require a four-year bachelor's degree, though not all of them do, according to O*Net Online. Compliance managers can also gain certification through accreditation organizations such as the International Association of Risk and Compliance Professionals, which offers the Certified Risk and Compliance Management Professional certification. Compliance managers need the kind of training and experience that gives them a thorough knowledge of laws and regulations relevant to their chosen industries.
Skills
Compliance managers require excellent analytical skills so that they can understand the implications and complexities of different regulations. To ensure that all employees understand the importance of compliance, they must have good communication skills. To enforce policies and reduce risk, they need the ability to persuade others to adhere to standards.
Responsibilities
Planning is a key responsibility of a compliance manager. She must identify areas of the business where there is a risk of non-compliance and develop policies to reduce that risk. They must also plan communication and training programs to help employees understand their roles in compliance. Non-compliance can take the form of illegal, unethical or improper conduct, as well as failure to follow company policies and procedures. Companies that fail to comply with regulations can face heavy fines or legal action. They might also lose the confidence of their customers and investors.
Enforcement
To ensure that employees are complying with regulations, managers carry out regular audits. If they find problems during the audit, they investigate the cause and take action, such as further training or revision of policies. In serious cases of illegal or improper conduct, they may recommend disciplinary action.
Reporting
Compliance managers maintain records of compliance activities, including any complaints or investigations. They provide reports to the senior executive team, highlighting any areas of potential risk to the company. They also file copies of these reports with regulatory agencies to demonstrate that the company is following appropriate procedures. If a breach of regulations occurs, they must report it to the proper regulatory authority.
</t>
  </si>
  <si>
    <t xml:space="preserve">
Compliance managers ensure that their organizations understand and comply with any laws or regulations that apply to their type of business, such as the Sarbanes-Oxley Act or the HIPPA Privacy Rule. They work primarily in industries that are heavily regulated, such as financial services, healthcare, pharmaceuticals and chemicals. 
Education and Certification
Most compliance manager positions require a four-year bachelor's degree, though not all of them do, according to O*Net Online. Compliance managers can also gain certification through accreditation organizations such as the International Association of Risk and Compliance Professionals, which offers the Certified Risk and Compliance Management Professional certification. Compliance managers need the kind of training and experience that gives them a thorough knowledge of laws and regulations relevant to their chosen industries.
Skills
Compliance managers require excellent analytical skills so that they can understand the implications and complexities of different regulations. To ensure that all employees understand the importance of compliance, they must have good communication skills. To enforce policies and reduce risk, they need the ability to persuade others to adhere to standards.
Responsibilities
Planning is a key responsibility of a compliance manager. She must identify areas of the business where there is a risk of non-compliance and develop policies to reduce that risk. They must also plan communication and training programs to help employees understand their roles in compliance. Non-compliance can take the form of illegal, unethical or improper conduct, as well as failure to follow company policies and procedures. Companies that fail to comply with regulations can face heavy fines or legal action. They might also lose the confidence of their customers and investors.
Enforcement
To ensure that employees are complying with regulations, managers carry out regular audits. If they find problems during the audit, they investigate the cause and take action, such as further training or revision of policies. In serious cases of illegal or improper conduct, they may recommend disciplinary action.
Reporting
Compliance managers maintain records of compliance activities, including any complaints or investigations. They provide reports to the senior executive team, highlighting any areas of potential risk to the company. They also file copies of these reports with regulatory agencies to demonstrate that the company is following appropriate procedures. If a breach of regulations occurs, they must report it to the proper regulatory authority.
</t>
  </si>
  <si>
    <t xml:space="preserve">Summary
 Member of the Finance team that will ensure accurate processing and recording of company’s payroll, provide timely and accurate financial information, participate in daily data entry Payroll processing. This position will impact a rapidly growing organization and offers career development opportunities for the right candidate.
Duties and Responsibilities:
Perform daily payroll department operations
Manage workflow to ensure all payroll transactions are processed accurately and timely
Reconcile payroll prior to transmission and validate confirmed reports
Understand proper taxation of employer paid benefits
Process correct garnishment calculations and compliance
Execute eTime time and attendance processing and interface with payroll
Perform compliances for unclaimed property payroll checks
Process accurate and timely year-end reporting when necessary (W-2, W-2c, etc)
Develop ad hoc financial and operational reporting as needed
Process manual check and relocation metric’s
Update and reconcile monthly bank statements from ADP
Load import files received from HR (All Companies)
Research and email appropriate audience of file issues
Respond to ERC employee tickets
Qualifications:
High School Diploma/GED.
CPP preferred but not required.
4-6 years experience processing multi-state payroll.
Working knowledge of payroll best practices.
Strong knowledge of federal and state regulations.
Strong PC skills including proficiency in Excel .
Working knowledge of e-Time and Kronos, ADP PCPW, Payforce, and Query.
Strong work ethic and team player.
High degree of professionalism.
Ability to deal sensitively with confidential material
Strong interpersonal (verbal and written) communication skills.
Ability to communicate with various levels of management.
Decision-making, problem-solving, and analytical skills.
Organizational, multi-tasking, and prioritizing skills
</t>
  </si>
  <si>
    <t>Sr Compliance Officer</t>
  </si>
  <si>
    <t xml:space="preserve">The Audit Supervisor oversees audit staff during audits and control consulting engagements that evaluate corporate management and operating practices. 
##Oversees audit planning, field work, and audit reporting; prepares reports, and communicates findings and recommendations to line and senior management. Review automated audit work papers prepared by the audit staff to ensure sound audit theory and compliance with the department's methodology. 
Responsible for the daily supervision of audit staff and responsible for the development of audit staff and the completion of performance evaluations. 
Ensures that reviews are completed in compliance with the Corporate Audit Department and Institute of Internal Auditor standards. 
Requirements: 
Financial Service industry experience to include; Asset Management, Mutual Funds, Institutional Investment, Private Wealth Management, Custody, Treasury, Global Securities Services, Foreign Exchange, Securities Lending, Investment Manager Solutions, Capital Markets, Corporate, Trading, Derivatives, and Compliance
Audit experience in public accounting or internal auditProfessional audit certifications preferred (CPA or CIA is a plus)
Five (5) plus years of audit experience in public accounting or internal audit
BS Degree (required)
Demonstrated technical abilities in select areas (audit, accounting, regulatory, compliance, etc.)
Good analytical, interpersonal, time management, research, and communications skills
Must be able to effectively work with new and changing situations including new industry regulations; where there may not always be a readily apparent solution
Must be able to view controls issues and concerns from the perspective of the Audit Committee and Senior ManagementMust be capable of presenting results to senior management 
</t>
  </si>
  <si>
    <t>Sames as general custome service rep II, but must be profiecinet in conversational level speaking in one of many non english langages.  General Duties &amp; Qualifications include the following at a minimum - Knowledge of basic office equipment including a personal computer, electronic key system (EKS), telephone and headset.
Ability to communicate and record information accurately.
Ability to question others to determine specific needs.
Ability to deal with people patiently.
Ability to proofread and correct errors.
Receive and place telephone calls, fill out and verify information on forms or records, as well as proofread to verify that forms are completed properly.   
Perform all duties as Customer Service Inbound I
Handle large accounts or more difficult issues.
Lead, teach, guide and/or motivate teams.  First level problem resolution.</t>
  </si>
  <si>
    <t>Data Analyst</t>
  </si>
  <si>
    <t xml:space="preserve">
data analyst collects and studies data to reveal ways to improve a business, organization or government entity; or databases and the data entered into those databases. The data can involve almost any topic including employees, customers, marketing, sales, manufacturing or distribution. If you’re interested in a career that involves problem-solving, mathematics and computer skills, studying data analyst duties can help you to determine if this type of work seems like a good career fit.
Analyze Data
The analyst regularly pours through data to discover potential improvement areas. She gathers information from various sources that might help her better understand the situation and then studies the information to find a solution. She must identify and interpret patterns and trends, assess data quality and eliminate irrelevant data. During her research, she might seek out experts in the area related to the situation to learn more about it and potential solutions. She might also request the assistance of statisticians or other data analysts.
Report Results
The data analyst communicates the results of her analysis as a comprehensive report to decision makers and others affected by the results. She usually designs the report and includes tools that can help those involved easily digest the data, such as statistics, graphs, images and lists. She might distribute the report via shared software, email, chat, or online or a face-to-face meeting presentation. In the report, the data analyst usually offers several potential solutions, such as a new business process, training method or technology; or employee or departmental changes.
Data Management
Data analysts often provide database design and management services, as dictated by employer need. They make database design recommendations. They also collect data using a variety of methods, such as data mining and hardcopy or electronic documentation study, to improve or expand databases. They enter the information into data systems using manual key-entry or scanning technology and delete any duplicated, outdated or irrelevant information. Additionally, data analysts often make recommendations about the methods a company should use to collect, analyze and manage data to improve data quality and the efficiency of data systems.
Other Duties
A data analyst might train employees in new procedures or protocols; or assist with the installation, operation and maintenance of new technologies. Employers often expect a data analyst to monitor and offer assistance during any such changes. Some companies also require data analysts to provide general computer or non-related support. For example, a data analyst might provide basic tech support when not working on a project; or help update a company’s website.
</t>
  </si>
  <si>
    <t>Supervising Analyst</t>
  </si>
  <si>
    <t>Clerk</t>
  </si>
  <si>
    <t xml:space="preserve">Under immediate supervision, performs routine, repetitive clerical work of  a varied nature as a beginner at the entrance level of employment which includes a relatively small proportion of difficult tasks; does other related duties  as required. Knowledge of office routines, equipment, and practices.  Min High School Graduate or GED 1 to 3 years experience
</t>
  </si>
  <si>
    <t xml:space="preserve">Under immediate supervision, performs routine, repetitive clerical work of  a varied nature as a beginner at the entrance level of employment which includes a relatively small proportion of difficult tasks; does other related duties  as required. Knowledge of office routines, equipment, and practices.  Min High School Graduate or GED Entry Level experience
</t>
  </si>
  <si>
    <t xml:space="preserve">Under immediate supervision, performs routine, repetitive clerical work of  a varied nature as a beginner at the entrance level of employment which includes a relatively small proportion of difficult tasks; does other related duties  as required. Knowledge of office routines, equipment, and practices.  Min High School Graduate or GED 4 to 7 years experience
</t>
  </si>
  <si>
    <t>Document Control Filing Specialist</t>
  </si>
  <si>
    <t>Candidate will be in charge of large number of files for projects -  Skills Required: scanning
filing
copying  --  Experience:  two years office experience with large project filing</t>
  </si>
  <si>
    <t>Intake Speicalist</t>
  </si>
  <si>
    <t xml:space="preserve">Help direct people to the services they need. Intake specialists are used in many different areas, such as hospitals, mental health facilities, crisis centers, nursing homes and more. Intake specialists talk directly with patients and their families, determining their needs, their medical history, physical and mental state and special requirements. Understanding these needs helps the intake specialist determine what services the facility needs to provide and guides patients to the right areas.
Intake specialists have a friendly manner and an in-depth knowledge of medical procedure. Most intake specialists have a background as a licensed clinical social worker (LCSW), licensed professional counselor (LPC) or registered nurse (RN).
 Critical Thinking: Intake specialists have to be able to understand what a person needs when coming to them in crisis or in a less than optimum state of health. Being able to find solutions for a myriad of issues will be necessary.
◾Problem Solving: Intake specialists have to find solutions for the problems their clients bring to them. Intake specialists need to be able to make decisions on treatment
◾Attention to Detail: Intake specialists review all of a patient's medical history with a close eye so as not to miss any details that will deter recovery or care.
◾Compassion: Intake specialists see people during moments of trauma or crisis, where they and their family are vulnerable or in pain. Being compassionate is an asset in this field.
◾Patience: Being patient with people who may have trouble communicating or understanding what is happening is important.
◾Communication Skills: Intake specialists need to be good listeners and good speakers. They communicate with patients and their families and often are the go-between them and doctors or other medical staff.
◾Organization: Intake specialists often see multiple patients every day, with a myriad of needs. Keeping their records organized is crucial.
</t>
  </si>
  <si>
    <t xml:space="preserve">Under supervision of a supervisory official, reviews and analyzes
 inventory systems, surveys document flow and control and provides
 recommendations  on inventory systems and practices;  does  other
 related work.
 NOTE: The  examples of work for this title are for illustrative
 purposes  only.  A particular position using this title  may  not
 perform all duties listed in this job specification.  Conversely,
 all duties performed on the job may not be listed.
 EXAMPLES OF WORK:
 Reviews  department inventory practices and procedures and  makes
 suggestions for improvements.
 Reviews   the  adequacy  and  effectiveness  of  complex  current
 operating  inventory systems and makes recommendations concerning
 performance standards, need for more analysis of shelf inventory,
 and proper document control.
 Verifies  actual inventory of items against manual or  electronic
 records.
 Evaluates  and  advises a stock location  of  the  need  for  any
 preparation required prior to the pending inventory count,  which
 includes  contracting specific locations, preparing records,  and
 coordinating inventory counts with data processing.
 Maintains  records of invoices, receipts, requisitions and  other
 inventory documents.
 Reviews   receiving  reports,  withdrawal,  transfer  and   other
 inventory documents for accuracy.
 Compiles and records inventory information and prepare reports.
 May prepare routine correspondence.
 Reviews  and  analyzes errors; makes suggestions to reduce  error
 rates.
 Makes pre-inventory preparations.
 May make recommendations on the amount and types of items 
 to be kept in stock, based on an analysis of inventory records and
 seasonal needs.
 Will  be required to learn to utilize various types of electronic and/or 
 manual recording and computerized information systems used
 by the agency, office or related units.
 REQUIREMENTS:
 EXPERIENCE:
 Four (4) years  of  experience having responsibility for implementing
 an inventory control system, including  processing, storing, shipping, 
 receiving and documentation, in a public or private agency.
 LICENSE:
 Appointees will be required to possess a driver's license valid in
 New Jersey only if the operation of a vehicle, rather than employee
 mobility, is necessary to perform the essential duties of the position.
 KNOWLEDGE AND ABILITIES:
 Knowledge  of the techniques used in the storage and distribution
 of supplies and equipment.
 Knowledge of inventory control methods and procedures.
 Knowledge of recordkeeping procedures.
 Ability to organize assigned work and develops effective work
 methods.
 Ability to review and evaluate inventory systems.
 Ability to verify inventory counts.
 Ability to compile information and maintain records.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the essential functions of the job after
 reasonable accommodation is made to their known limitations.
 If the accommodation cannot be made because it would cause
 the employer undue hardship, such persons may not be eligible.
 This job specification is applicable to the following title code(s) which
are different work week or work month of the job class title:  
Job
Spec
Code Variant State,
Local or
Common Class of
Service Work
Week State
Class
Code Local
Class
Code Salary
Range Note 
50492  S C 40 16 N/A A17 - 
59969  S C 35 16 N/A A15 - 
This job specification is for state government use only.
Salary range is only applicable to state government.
Local salaries are established by individual local jurisdictions.
</t>
  </si>
  <si>
    <t xml:space="preserve">Under limited supervision, performs the research of laws, rules 
and regulations, the investigation of facts, and the preparation 
of documents used in briefs, pleadings, appeals, and other legal 
actions; does related work.
NOTE:   The examples of work for this title are for illustrative 
purposes only.  A particular position using this title may not perform 
all duties listed in this job specification. Conversely, all duties 
performed on the job may not be listed.
EXAMPLES OF WORK:
Assists in researching legal areas of concern to members for 
the legal staff.
Conducts independent research into legal areas of concern 
regarding own work and preparation.
Assists in the drafting of memoranda communicating discussion
of legal topics, and the review and consideration of issues 
relating to the work of the legal section including memorialization 
of legal research.
Assists in the preparation of formal correspondence to agencies, 
courts, legislators, and others with whom the employing agency must 
correspond, involving legal points of interest and matters in issue.
Assists in the preparation of formal correspondence in response to 
citizen inquiries and other similar matters.
Assists in the preparation of formal pleadings in the nature of 
complaints, answers, motions, interrogatories, and other 
appropriate documents for utilization in proceedings before 
courts and agencies.
Conducts reviews of cited legal decisions in order to 
determine their precedential value.
Conducts proofreading of legal documents.
Organizes and maintains information related to the function of 
the legal section in order to ensure ready accessibility to such 
information, and retrieves such information upon request.
Assists in the instruction and guidance of clerical support personnel 
when directly related to the legal functions being performed.
Will be required to learn to utilize various types of electronic and/or 
manual recording and computerized information system used by 
the agency, office, or related units.
REQUIREMENTS
EDUCATION:
Graduation from an accredited college or university with an Associate's 
degree as a Legal Assistant or in Paralegal Studies or, an Associate 
or Bachelors Degree and a Certificate of Proficiency in Paralegal 
Studies.
NOTE:  A Juris Doctorate (JD) degree may be substituted 
for the above education.
NOTE: Rule 1:20-20(a) prohibits attorneys that have been 
disbarred, resigned with prejudice, transferred to disability- inactive 
status, or under suspension from the practice of law in this or any 
other jurisdiction from being employed as paralegals/legal assistants 
in the state of New Jersey.
EXPERIENCE
Two (2) years of experience as a paralegal in a law firm, legal 
tribunal, or legal department in a public or private entity whose
primary function is the research, enactment, enforcement, or
litigation of legal matters.
LICENSE:
Appointee will be required to possess a driver's license valid in 
New Jersey only if the operation of a vehicle, rather than employee 
mobility, is necessary to perform the essential duties of the position.
KNOWLEDGE AND ABILITIES:
Knowledge of fundamental legal principles and concepts.
Knowledge of legal publications and periodicals, and the 
procedures for extracting information contained therein.
Ability to interpret and apply New Jersey Statutes and Regulations.
Ability to communicate ideas in written form in a clear, 
concise, and accurate manner.
Ability to understand the complexities and uses of pertinent 
and evidentiary laws, rules, and regulations.
Ability to prepare correspondence as required in the course 
of official duties.
Ability to prepare technically sound, accurate, and informative 
statistical reports, and other reports containing findings, 
conclusions, and recommendations.
Ability to establish and maintain records and files.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essential functions of the job with or without
reasonable accommodation.  If the accommodation cannot be 
made because it would cause the employer undue hardship, 
such persons may not be eligible.
</t>
  </si>
  <si>
    <t xml:space="preserve">Under the general supervision of the Director of the Tice Office Management Systems, has 
responsibility for the initiation, coordination, and implementation of certain computer based 
administrative and educational systems in the higher education community in New Jersey.
EXAMPLES OF WORK
Assists in the development and coordination of cooperative efforts as a means of providing 
increased computer services to students, faculty, researchers, and administrators in all of the 
colleges.
Assists in the development of techniques for the accumulation of information to enrich the 
coordinating and governance responsibilities of the Board and Department of Higher Education.
Assists in the Departmental master planning activities by providing staff support in the evaluation 
and projection of long-term information systems and processes to support certain academic 
computing and administrative computing functions. Assists in the preparation of general computer 
hardware and soft-ware plans in the higher education community.
Assists in the initiation of specific plans for the development of computer hardware and software 
budgets and related long-range financial and configuration plans. By coordinating with the 
academic program offices and other administrative offices as required, assists in the planning for 
computers and information systems in the institutions. Oversees, where appropriate, the specific 
implementation of projects as assigned.
Assists in the promotion of cooperative ventures among New Jersey institutions of higher 
education in the field of data processing, information systems and management systems. Specific 
cooperative ventures will include overview and coordinating responsibilities relating to the 
fundamental information processing systems at the colleges and as these systems relate through 
the New Jersey Educational computing Network. Additional cooperative ventures will include the 
negotiation of the State/NJEO Annual contract and required support functions appropriate to that 
activity.
Conduct special studies and analyses as assigned by the Chancellor, the Vice chancellor, and the 
Director of the Office of Management Systems.
Supervises the work operations and/or functional programs and has responsibility for effectively 
recommending the hiring, firing, promoting, demoting and/or disciplining of employees.
Performs the above and other duties as mutually agreed to through the execution of periodic work 
plans specifying in detail work description, the activities to be performed, milestone estimates, and 
the resource budget. Such duties to include:
Negotiate the State/NJECN Annual Contract.
Establish structures for monitoring performance under the Annual Contract.
Obtain statistical data about NJECN utilization and performance.
Review the computer budgets of the institutions and make recommendations about computer 
support level.
Maintain liaison relationship with the Bureau of Data Processing Management, the Budget Bureau, 
and the Purchase Bureau on matters relating to contract development and administration.
Maintain the Office of Management Systems Budget.
Maintain the installed computer inventory at the colleges in New Jersey.
Represent the Department on task forces and committees. 
REQUIREMENTS
EDUCATION
Possess the Baccalaureate degree in any of the disciplines of computer science, engineering, or 
the management sciences.
EXPERIENCE
Five (5) years’ experience in administrative, staff or consultancy capacity in higher education with 
at least two years of specific experience in computer or computer related functions.
KNOWLEDGES AND ABILITIES
Demonstrate knowledge of information systems and computer technology and be familiar with 
institutional research nomenclatures and techniques.
Demonstrate knowledge of contemporary organization and administrative patterns in post-
secondary education.
Experience in programming languages, JCL and systems analysis techniques is highly desirable.
Communicate effectively -- both orally and written. Motivate others to the completion of mutually 
agreed to or assigned tasks.
Represent the Department of higher Education in a professional manner.
Advocate the goals, mission and objectives of the Board of Higher Education.
Be free of physical limitations related to the general requirements for the position.
Ability to read, write, speak and understand English sufficiently to perform the duties of this position.
Good health and freedom from disabling physical and mental defects which would impair the 
proper performance of the required duties or which might endanger the health and safety of oneself 
or others.
</t>
  </si>
  <si>
    <t xml:space="preserve">Under the direction of an executive official or higher level
 supervisor, plans, organizes, and implements disease prevention and
 control programs; develops program activities for the recognition and
 treatment of high risk individuals and populations, and for the
 identification, treatment, prevention, or control of communicable or
 chronic disease; does other related duties.
 NOTE: The examples of work for this title are for illustrative
 purposes only. A particular position using this title may not perform
 all duties listed in this job specification. Conversely, all duties
 performed on the job may not be listed.
 EXAMPLES OF WORK:
 Administers chronic or communicable disease program activities
 including, surveillance projects, research studies, training,
 prevention and fieldwork.
 Directs staff responsible for the implementation of communicable or
 chronic disease program activities.
 Develops program priority plans and policies to address new statutory
 and contract responsibilities.
 Develops plans for new projects including identification of
 activities, methodological approaches, and evaluation procedures.
 Manages the work operations and/or functional programs and has
 responsibility for employee evaluations and for effectively
 recommending the hiring, firing, promoting, demoting and/or
 disciplining of employees.
 Evaluates the delivery of program services.
 Establishes and maintains liaison and cooperative working
 relationships with federal agencies providing financial support and
 administrative guidance to promote communicable or chronic disease
 health program services.
 Oversees the review of health service grant applications, provides
 recommendations for awardees and oversees the administration of
 awarded grants by assigned program officer.
 Establishes and maintains liaison with educators, community leaders,
 local health officials, health care administrators and other health
 related personnel to identify community needs and plan for program
 services.
 Plans and develops educational and training programs in communicable
 or chronic diseases.
 Collects data for the preparation of budget requests.
 Reviews and analyzes publications, research developments and other
 documents on communicable and chronic disease.
 Designs research projects and studies; prepares applications for grant
 funds; administers contractual agreements with outside agencies
 performing program services.
 Prepares reports containing findings, conclusions and recommendations.
 Supervises the maintenance of records and files.
 Will be required to learn to utilize various types of electronic
 and/or manual recording and information systems used by the agency,
 office or related units.
 REQUIREMENTS:
      EDUCATION:
      Graduation from an accredited college or university with a
 Bachelor's degree supplemented by a Master's degree in public 
 health, social work, sociology, psychology, nursing, health education,
 nutrition, epidemiology, biostatistics, one of the biologic sciences
 or any other discipline appropriate to the position.
      EXPERIENCE:
      Four (4) years of experience in the planning, development and/or
 implementation of health programs, public health administration,
 educational research in chronic or communicable disease prevention 
 and control, or health education, two (2) years of which must have been 
 in a supervisory capacity.
      NOTE: Applicants who do not possess the required Bachelor's
 degree may substitute additional non-supervisory experience as
 indicated on a year for year basis.
      NOTE: Applicants who do not possess the required Master's degree
 may substitute on additional year of non-supervisory experience as
 indicated.
      NOTE: A Doctoral degree in any of the above or related fields may
 be substituted for two (2) years of non-supervisory experience as
 indicated.
      LICENSE:
      Appointee will be required to possess a driver's license valid in
 New Jersey only if the operation of a vehicle, rather than employee
 mobility, is necessary to perform the essential duties of the
 position.
 KNOWLEDGES AND ABILITIES
 Knowledge of program planning, organization and implementation
 methods.
 Knowledge of public health practices.
 Knowledge of chronic and communicable disease detection, prevention,
 and control methods.
 Knowledge of the methods used in the design of research projects and
 studies.
 Knowledge of the methods used to analyze data.
 Ability to analyze and interpret research and findings studies.
 Ability to design research projects and studies.
 Ability to plan and develop educational and training programs.
 Ability to evaluate the delivery of program services.
 Ability to provide guidance and instruction to staff and supervise
 their work performance.
 Ability to plan, organize and implement disease prevention and control
 programs.
 Ability to read, interpret and apply laws, rules and regulations.
 Ability to collect, and interpret statistical data.
 Ability to establish and maintain cooperative working relationships
 with local health personnel, health professionals, and others involved
 in Departmental programs.
 Ability to prepare reports containing findings, conclusions and
 recommendations.
 Ability to maintain records and files.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the essential functions of the job after reasonable
 accommodation is made to their known limitations. If the accommodation
 cannot be made because it would cause the employer undue hardship,
 such persons may not be eligible.
</t>
  </si>
  <si>
    <t>System Support Research Assistant</t>
  </si>
  <si>
    <t xml:space="preserve">Under direction, conducts research and statistical studies to compile
 and report information on unit programs; does related work as
 required.
 NOTE: The examples of work for this title are for illustrative
 purposes only. A particular position using this title may not perform
 all duties listed in this job specification. Conversely, all duties
 performed on the job may not be listed.
EXAMPLES OF WORK:
 Performs the work involved to conduct specific research and
 statistical studies.
 Conducts surveys, researches literature and analyzes raw data.
 Participates in research conferences, meetings, and other activities
 to develop resources concerning research and statistics.
 Keeps current of research project studies, publications, developments,
 and trends, and maintains a reference library.
 Performs statistical analyses and interpretations with methods
 commonly used in the development of statistical and research data.
 Conducts searches, reads and prepares critical analyses, summaries,
 and reviews of literature concerned with the subject matter.
 Prepares reports containing findings, conclusions, and
 recommendations.
 Maintains essential records and files.
 Develops new reporting systems.
 Will be required to learn to utilize various types of electronic
 and/or manual recording and computerized information systems used by
 the agency, office, or related units.
 REQUIREMENTS:
           EDUCATION:
           Graduation from an accredited college or university with a
 Bachelor's degree.
           EXPERIENCE:
           One (1) year of experience conducting research and
 statistical studies.
      NOTE: Applicants who not possess the required education may
 substitute additional experience as indicated on a year-for-year basis
 with thirty (30) semester hour credits being equal to one (1) year of
 experience.
           LICENSE:
           Appointees will be required to possess a driver's license
 valid in New Jersey only if the operation of a vehicle, rather than
 employee mobility, is necessary to perform the essential duties of the
 position.
 KNOWLEDGE AND ABILITIES:
 Knowledge of the methods used to gather and analyze data.
 Knowledge of survey and data collection techniques.
 Ability to gather and analyze information.
 Ability to conduct research studies.
 Ability to prepare reports containing findings, conclusions and
 recommendations.
 Ability to establish and maintain essential records and files.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the essential functions of the job after reasonable
 accommodation is made to their known limitations. If the accommodation
 cannot be made because it would cause the employer undue hardship,
 such persons may not be eligible.
</t>
  </si>
  <si>
    <t>Claims Representitive</t>
  </si>
  <si>
    <t xml:space="preserve">Under direction, investigates general liability, property damage,
 and  personal  injury  insurance claims of a  noncomplex  nominal
 nature; does related work as required.
 NOTE: The definition and examples of work for this title are for
 illustrative  purposes only.  A particular  position  using  this
 title   may   not  perform  all  duties  listed   in   this   job
 specification.  Conversely, all duties performed on the  job  may
 not be listed.
EXAMPLES OF WORK:
 Investigates  routine  accident claims to authenticate  claim  as
 reported.
 Interviews,  telephones, or corresponds with victims,  witnesses,
 and claimants.
 Inspects and assesses damage to property.
 Takes photographs of accident scene.
 Reports  findings and analyzes other data such as police reports,
 witness accounts, hospital records, and so forth.
 Makes  recommendations to supervisor concerning claim consistency
 with information received.
 Aids claimants in completing claim forms.
 Answers questions concerning the processing of insurance claims.
 Maintains essential records and files.
 Will  be required to learn to utilize various types of electronic
 and/or manual recording and computerized information systems used
 by  the agency, office, or related units.
 REQUIREMENTS:
      EDUCATION:
       Graduation from an accredited college or university with  a
 Bachelor's degree.
       NOTE: Applicants  who do not meet the  above  educational
 requirement    may    substitute   experience    in    conducting
 investigations  which  involved  the  collection  of  facts   and
 obtaining information by observing conditions, examining records,
 interviewing individuals, and preparing investigative reports  of
 findings on a
 year-for-year basis with thirty (30) semester hour credits  being
 equal to one (1) year of experience.
      LICENSE:
       Appointee  will  be required to possess a driver's  license
 valid  in  New Jersey only if the operation of a vehicle,  rather
 than  employee  mobility, is necessary to  perform  in  essential
 duties of the position.
 KNOWLEDGE AND ABILITIES:
 Knowledge    of   principles   and   techniques   of   conducting
 investigations.
 Knowledge of methods of recording significant information  gained
 from various sources.
 Knowledge  of the preparation of reports containing findings  and
 recommendations.
 Ability  to  organize  assigned work and develop  effective  work
 methods.
 Ability to analyze, interpret, and evaluate information obtained.
 Ability  to  report facts accurately in a concise,  logical,  and
 objective manner.
 Ability to prepare essential reports.
 Ability to maintain accurate and accessible records and files.
 Ability to communicate effectively and gain peoples' respect  and
 cooperation.
 Ability to understand medical and legal terminology and insurance
 laws, regulations, and procedures.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the essential functions of the job after
 reasonable accommodation is made to their known limitations.   If
 the   accommodation  cannot be made because it  would  cause  the
 employer undue hardship, such persons may not be eligible.
</t>
  </si>
  <si>
    <t>Claimes Adjuster Sr</t>
  </si>
  <si>
    <t xml:space="preserve">Under  direction,  performs  varied  office  and  field  work  in
 adjusting property damage; does other related duties as required.
 NOTE: The  examples of work for this title are for illustrative
 purposes  only.  A particular position using this title  may  not
 perform all duties listed in this job specification.  Conversely,
 all duties performed on the job may not be listed.
EXAMPLES OF WORK:
 Adjusts property damage claims.
 Handles insurance matters pertinent to property damages.
 Investigates  property damages and makes settlement  or  prepares
 for suit.
 Makes  telephone  and personal contacts with defendants  and  /or
 their insurance carriers.
 Prepares correspondence.
 Collects monies and maintains an accounts receivable record.
 Maintains miscellaneous records to be used in making reports.
 Establishes and maintains records and files.
 Will  be required to learn to utilize various types of electronic
 and/or  manual  recording and information  systems  used  by  the
 agency, office, or related units.
 REQUIREMENTS:
      EXPERIENCE:
      Two   (2)  years  of  experience involving  the  collection,
 recording,  and  appraisal of facts and  data  and/or  conducting
 field  investigations which shall have involved the gathering  of
 facts and data from various types of persons.
      LICENSE:
      Appointees  will  be required to possess a driver=s  license
 valid  in  New Jersey only if the operation of a vehicle,  rather
 than  employee mobility, is necessary to perform essential duties
 of the position.
 KNOWLEDGE AND ABILITIES:
 Knowledge  of procedures and precautions to be taken in observing
 and collecting facts.
 Knowledge of methods for recording significant information gained
 from various sources.
 Knowledge   of   procedures  for  preparing  reports   containing
 findings, conclusions, and recommendations.
 Ability  to understand, remember, and carry out oral and  written
 directions.
 Ability to analyze claims and related problems.
 Ability to organize assigned claim work
 Ability to develop effective work methods.
 Ability  to  utilize  various types of electronic  and/or  manual
 recording and information systems used by the agency, office,  or
 related units.
 Ability  to  read, write, speak, understand, and  communicate  in
 English   sufficiently  to  perform  duties  of  this   position.
 American  Sign  Language or Braille may  also  be  considered  as
 acceptable forms of  communication.
 Persons with mental or physical disabilities are eligible as long
 as  they  can  perform  essential  functions  of  the  job  after
 reasonable accommodation is made to their known limitations.   If
 the  accommodation  cannot be made because  it  would  cause  the
 employer undue hardship, such persons may not be eligible.
</t>
  </si>
  <si>
    <t>Under the general supervision of a Construction Official or other 
supervisory official in a state department, institution, or agency, 
ensures conformance with the assigned subcode; may supervise 
inspectors; serves as a subcode official in assigned units performing 
duties in at least one of the following areas:
   i.  conducts plan review, inspection and compliance functions for high 
       rise and hazardous structures; Elevator Subcode Officials may conduct 
       operational amusement ride inspections in accordance with NJAC 5:23-5.5;
  ii.  conducts field accident investigation, conducts and/or supervises field 
       inspections and plan review work for amusement rides; Amusement Ride 
       Subcode Officials may conduct routine six-month elevator inspections in 
       accordance with NJAC 5:23-5.5;
  iii.  per N.J.A.C. 5:18, may supervise and/or conduct Liquefied Petroleum Gas 
       inspections and/or plan review;
Performs other related duties as required.
NOTE: The examples of work for this title are for illustrative purposes only. 
A particular position using this title may not perform all duties listed in this 
job specification. Conversely, all duties performed on the job may not be listed.
EXAMPLES OF WORK:
Serves as the chief enforcing authority of all matters regarding the 
assigned subcode in the unit.
Reviews plans and/or supervises the review of plans for code compliance 
of Class 1, 2 and 3 structures, or carnivals and amusement rides, or boilers 
and pressure vessels as provided in the regulations of the New Jersey
Uniform Construction Code.
Ensures that established inspections schedules are maintained, and 
establishes inspection schedules for field staff to ensure that all buildings, 
amusement rides and boiler and pressure vessels are inspected at critical 
points, as provided in the regulations and division procedures.
Inspects Liquefied Petroleum (LP) Gas installation; conducts plan review; 
conducts periodic audits of LP Gas facilities in accordance with N.J.A.C. 5:18 
et seq.
Ensures that all required inspections are performed within the time 
limitations established in the regulations.
Calculates the fees for permit applications, and/or reviews the calculations, 
and forwards to the construction official or other supervisory personnel for 
proper accounting.
Reviews requests for variations of the particular subcode as necessary to 
ensure that, where granted, the variation or exception will not jeopardize 
the health, safety, or welfare of intended occupants and of the public 
generally, and forwards to the construction official or other designated 
supervisor for release.
Checks and/or supervises the checking of materials to be used in the 
construction, and inspects and/or supervises the inspection of the 
placement for materials to ensure that they are of the type, quality, and 
grade specified in the approved plans and specifications, and that they 
meet the necessary performance standards established in the New Jersey 
Uniform Construction Code regulations and the particular subcode.
Prepares inspection reports showing the progress of work on each project 
relative to construction code compliance, weather conditions, and the 
percentage of work completed.
Supervises the work operations and/or functional programs and has 
responsibility for employee evaluations, and for effectively recommending 
the firing, hiring, promoting, demoting, and/or disciplining of employees.
Inspects unsafe or illegal Class 1 structures, and supervises inspection 
of Class 2 and 3 structures, carnivals and amusement rides or boiler and 
pressure vessels and makes a determination pursuant to the law, 
regulations and department policy as to actions to be taken.
Surveys the area of assigned jurisdiction or illegal construction or ride 
activity and takes appropriate action where necessary.
Issues on-site warning citations and stop work orders in cases of serious 
violation of the public or of building occupants.
Trains new inspecting personnel and conducts in-service training programs 
for new regulations, laws and standards.
Conducts investigations of carnival and amusement ride accidents 
and/or incidents.
Authorizes issuance of final approval for the components covered by the 
particular subcode for Class 1, 2, and 3 structures, or carnival and amusement 
rides or boiler and pressure vessels when all requirements of the particular
subcode and the regulations have been met.
Authorizes issuance of certificates of occupancy for Class 1, 2, and 3 
structures when all requirements of the particular subcode and the 
regulations have been met.
Within the Elevator Safety unit, conducts inspections and/or elevator plan 
review, in accordance with related rules and regulations.
Maintains required inspection records and files.
Prepares and/or supervises the preparation of inspection reports noting 
violations, and makes recommendations concerning the assessment of 
penalties.
Maintains the records, reports and files required to show the details of 
each project inspected.
Testifies at court and in administrative hearings and/or court proceedings.
As may be required, serves subpoenas and other legal process notices 
including notices of violations.
Acts as a witness for the State at informal hearings and/or court proceedings.
Prepares reports of program activities containing findings, conclusions 
and recommendations.
Elevator Subcode Official:
     -  Performs 6-month inspections of existing elevator devices. 
        Verifies proper operation of car doors, car and hall signals, 
        governor operation, suspension means, rails, buffers, hoisting 
        machines, and other equipment for compliance with applicable 
        codes.
     -  Conducts follow up inspections to ensure corrections are made.
Subcode Officials who possess a valid Elevator license may conduct 
operational amusement ride inspections in accordance with NJAC 5:14A-2.11(f)
     -  Inspect ride operations to ensure that the ride operator is operating 
        the ride safely and patrons are riding the ride in a safe manner.
     -  Operational ride inspection includes: making sure that operators are 
        checking that the riders meet the appropriate height requirement; 
        operators are attentive to the ride while it is in operation; and that the 
        ride attendants are checking to make sure that riders are properly 
        restrained.
Subcode Officials who possess a valid Amusement Ride license may 
conduct routine six-month elevator inspections, after successful completion 
of required elevator course work and training.
Prepares correspondence in the course of official duties.
Maintains records and files.
Will be required to learn to utilize various types of electronic and/or manual 
recording and information systems used by the agency, office, or related units.
REQUIREMENTS:
LICENSES:
Administrative License:
Applicants must also possess a valid Sub-Code Official license in building, 
electrical, fire protection, plumbing, elevator, amusement rides, or 
boiler/pressure vessel and refrigeration, issued by the New Jersey Department 
of Community Affairs, appropriate to the position.
NOTE: Appointees must continue to complete the continuing education 
requirements to maintain their Sub-Code Official license.
Technical License:
Applicants must possess a valid High Rise and Hazardous Specialist (HHS) 
construction code enforcement license in building, fire protection, electrical, 
plumbing, elevator, amusement rides, or boiler/pressure vessel and refrigeration, 
issued by the Department of Community Affairs, appropriate to the position.
NOTE: Appointees must continue to complete the continuing education 
requirements to maintain their HHS license.
Appointees will be required to possess a driver's license valid in 
New Jersey only if the operation of a vehicle, rather than employee 
mobility, is necessary to perform essential duties of the position.
SPECIAL NOTES:
Appointees to the Liquefied Petroleum Gas Unit will be required to 
complete specialized training.
Appointees to Amusement Ride Subcode Official positions will be 
required to successfully complete the approved 90-hour educational 
program for the elevator inspector H.H.S. as detailed at NJAC 5:23-5.202(n) 
to conduct routine six-month elevator inspections, as permitted by 
NJAC 5:23-5.5(d)4.
Appointees to Elevator Subcode Official positions who do not possess the 
National Association of Amusement Ride Safety Officials (NAARSO) 
Level I (Basic) certification will be required to complete an in-house training 
program to conduct operational ride inspections.
KNOWLEDGE AND ABILITIES:
Knowledge of the form, content, interpretation, and application of plans 
and specifications.
Knowledge of the subcode requirements of projects as expressed in the 
approved plans and specifications.
Knowledge of the qualities, limitations, and proper use of modern building 
construction materials, equipment, and methods.
Knowledge of materials, supplies, equipment, and methods and standards 
to be observed in conducting physical inspections of work compliance with 
approved plans, specifications, and the New Jersey Uniform Construction 
Code.
Knowledge of applicability of the construction code to alterations, 
replacements, and damages as specified in N.J.A.C. 5:23-2.6.
Knowledge of the requirements for granting exceptions or variations.
Knowledge of the regulations concerning violations notices and orders.
Knowledge of the various problems encountered by contractors in 
performing construction work and the respects in which deviations from 
plans, specifications, and standards are likely to occur.
Knowledge of the particular subcode for which the individual is responsible.
Knowledge of the basic classification to structures into class categories 
as defined by the building subcode adopted pursuant to N.J.A.C. 5:23-3.4.
Knowledge of field inspection and controlled inspections techniques 
needed to ensure that the materials installed at the site are of the same 
strength and quality as assumed by the design calculations, and that 
they are installed in a manner which will achieve and preserve that strength.
Ability to organize inspection work, analyze inspection problems, and 
develop appropriate work methods.
Ability to read and interpret preliminary and detailed construction 
blueprints, plans, and specifications.
Ability to establish and maintain cooperative working relationships with 
those interested or involved in the work of the program.
Ability to verify the materials installed are the same strength and quality 
as assumed in the design calculations.
Ability to resolve problems in the administrative or coordination of 
programs, plans, or projects.
Ability to ensure that the necessary information is shown on plans 
and conforms to the requirements of the particular subcode.
Ability to comprehend, analyze, and interpret complex laws, regulations, 
policies, standards, procedures, and apply them to specific situations.
Ability to prepare correspondence in the course of official duties.
Ability to supervise the maintenance of records, reports and titles.
Ability to prepare clear reports containing findings, conclusions, 
and recommendations.
Ability to utilize various types of electronic and/or manual recording 
and information systems used by the agency, office, or related units.
Ability to read, write, speak, understand, and communicate in English 
sufficiently to perform duties of this position. American Sign Language 
or Braille may also be considered as acceptable forms of communication.
Persons with mental or physical disabilities are eligible as long 
as they can perform essential functions of the job with or without 
reasonable accommodation.  If the accommodation cannot be 
made because it would cause the employer undue hardship, 
such persons may not be eligible.</t>
  </si>
  <si>
    <t xml:space="preserve"> Under  direction, performs varied types of field and office  work
 involved  in seeing that residents, businesses, and citizens
 comply  with  various municipal ordinances other than  the  State
 Sanitary  Code, State Uniform Construction Code or  any  of  its
 subcodes,  or  the  State Uniform Fire Code;  does  other  related
 duties as required.
 NOTE: The  examples of work for this title are for illustrative
 purposes  only.  A particular position using this title  may  not
 perform all duties listed in this job specification.  Conversely,
 all duties performed on the job may not be listed.
 EXAMPLES OF WORK:
 Conducts field inspections and special investigations to ensure
 compliance with various municipal ordinances.
 Initiates and enforces rules and regulations in relation to
 enforcement of various municipal ordinances.
 Initiates necessary legal action against violators of various
 municipal ordinances.
 Prepares needed reports.
 Establishes and maintains needed records and files.
 May assist in promulgation of municipal ordinances.
 Attends meetings of municipal agencies as requested.
 Appears and testifies in the municipal court or other appropriate
 boards and agencies to obtain compliance with all laws and
 ordinances.
 Establishes a schedule of proposed systematic inspection of
 all properties in the municipality, including interiors of businesses, 
 multifamily premises, schools and places of worship and assembly.
 Submits monthly reports of inspections made including names and
 addresses of owners, occupants, or lessees of premises, dates of
 inspection, code violations found, if any, notices of violation
 served,  complaints filed with courts or agencies, and dates of
 compliance or disposition of cases.
 Coordinates inspections of occupancies requiring joint inspection
 with  other  public  agencies,  such  as  the  health  department,
 building  department,  police department, and  other  appropriate
 bodies and agencies.
 Attends public meetings when required of the Board of Adjustment,
 Planning Board, and other appropriate boards and agencies.
 Prepares periodic reports of inspections and investigations.
 Establishes and maintains a complete and comprehensive
 record system of inspections.
 Inspects the interior and exterior of premises for safety hazards
 and unsightly or unsanitary conditions, such as loose and
 overhanging objects, accumulation of ice, excavations,
 projections, obstructions, and so forth.
 Inspects  exterior porches, elevated patios, landings, balconies,
 stairs, and fire escapes to see that they are in good condition.
 Inspects the exterior of structures to see that they are
 maintained in good repair and that they are free of broken 
 glass, loose shingles, peeling paint, or crumbling stone, brick,
 or cement.
 Inspects signs and outdoor light poles and stanchions for
 condition.
 Receives and responds to complaints of alleged violations
 of local zoning code.
 Conducts inspections of such sites, writes initial complaints
 and may refer matters to zoning officer.
 Advises owners or other persons of violations to the zoning code.
 Receives complaints and inspects business premises for display
 of proper license, checks license to see that it is valid, and if no
 license is displayed or license validation has expired, issues a
 written notice of violation.
 In  response to complaints, inspects sites where garbage, refuse,
 and/or  debris have accumulated and orders such matters abated,
 or issues notices of violation of local code pertaining to same.  
 Will  be required to learn to utilize various types of electronic and/or 
 manual recording and computerized information systems used by
 the agency, office, or related units.
 REQUIREMENTS:
  EXPERIENCE 
 One (1) year of experience in conducting inspections or investigations
 to detect violations of and ensure compliance with laws, rules, and 
 regulations.
 LICENSE:
 Appointees will be required to possess a driver's license valid in 
 New Jersey only if the operation of a vehicle, rather than employee
 mobility, is necessary to perform essential duties of the position.
 KNOWLEDGE AND ABILITIES:
 Knowledge of provisions of the municipal rules, regulations,
 policies, procedures, and ordinances.
 Knowledge of problems involved in organizing work and developing
 effective work methods both in the field and in the office.
 Knowledge of procedures to be followed and  precautions to be
 taken when observing and collecting facts which are significant
 in determining whether laws are being observed.
 Knowledge of inspection techniques and the writing of reports
 that substantiate findings and serve as a basis for legal
 proceedings.
 Ability to analyze, comprehend, and interpret municipal rules,
 regulations, policies, procedures, and ordinances, and apply 
 them to specific cases.
 Ability to note significant conditions and to take proper action,
 when action is called for, in accordance with prescribed
 procedures.
 Ability to make accurate observations and record conditions,
 and abstract, and note those things which are significant.
 Ability to make necessary inspections and investigations
 without giving unnecessary offense.
 Ability to take and maintain a firm, correct stand when
 controversial matters are considered.
 Ability to prepare clear, sound, accurate, and informative
 reports containing findings, conclusions, and recommendations.
 Ability to establish and maintain needed records and files.
 Ability to make evaluative judgments based on the application
 of statutory or regulatory provisions.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the essential functions of the job after
 reasonable accommodation is made to their known limitations.
 If the accommodation cannot be made because it would cause
 the employer undue  hardship, such persons may not be eligible.
</t>
  </si>
  <si>
    <t>Warehouse Worker</t>
  </si>
  <si>
    <t xml:space="preserve">• Performs the full range of warehouse functions.
• Receives, ships, issues, selects, inventories, orders, and stores supplies, merchandise and equipment in an agency or bailment warehouse or storeroom.
 Basic skills in the use of tools, equipment, and materials appropriate to area. 
• Knowledge of procedures and techniques appropriate to the area. 
• Entry level position will train.
• Must be able to perform physical requirements of job. </t>
  </si>
  <si>
    <t xml:space="preserve"> Under supervision of a Police Lieutenant during an assigned
   tour of duty, has charge of police activities intended to provide
   assistance and protection for persons, safeguard property, and assure
   observance of the laws, and apprehends lawbreakers; does related work
   as required.
   NOTE: The definition and examples of work for this title are for
   illustrative purposes only. A particular position using this title
   may not perform all duties listed in this job specification.
   Conversely, all duties performed on the job may not be listed.
   NOTE:  Appointments may be made to positions requiring bilingual skills.
   07586- Bilingual in Spanish and English.
   SPECIAL SKILL  
   Applicants must be able to read, write, speak, understand, or communicate in 
   Spanish and English sufficiently to perform the duties of this position. 
   EXAMPLES OF WORK:
   Visits and inspects beats, and notes and reports irregularities, 
   fires, and accidents as to their condition and operation.
   Receives complaints and makes needed investigations.
   Gives needed information to citizens and others.
   Notes conditions which are significant from a police standpoint, and
   takes appropriate action to assure that persons and property are
   safeguarded and good order is maintained and that police officers are
   doing their work properly.
   Sees that needed police protection is provided when large sums of
   money are in transit, when there are fires, outbreaks, and other
   conditions which may result in disorder, or when large numbers of
   people congregate for any reason.
   When necessary, apprehends, warns, or takes into custody violators 
   of the law.
   Gives testimony in court.
   Prepares and directs the preparation of reports.
   Keeps needed records and files.
   Will be required to learn to utilize various types of electronic and/or 
   manual recording and computerized information systems used by
   the agency, office, or related units.
   REQUIREMENTS:
   EDUCATION:
   Graduation from High School or Vocational High School, or possession
   of an approved High School Equivalent Certificate.
   EXPERIENCE:
   Three (3) years of experience in police activities intended to provide
   assistance and protection for persons and property.
   AGE:
   Minimum of eighteen (18) years of age.
   CITIZENSHIP
   Must be a citizen of the United States.
   MEDICAL EXAMINATION
   Appointees may be required to pass a thorough physical and
   psychological examination to be administered by the Appointing
   Authority. Any psychological, medical, or physical condition or
   defect which would prevent efficient performance of the duties of
   the position, cause appointees to be a hazard to themselves or other,
   or become aggravated as a result of performance of these duties,
   may be cause for rejection. Failure to demonstrate sufficient capacity 
   to perform the duties of this position may be cause for rejection.
   LICENSE:
   Appointees will be required to possess a driver's license valid in
   New Jersey only if the operation of a vehicle, rather than employee
   mobility, is necessary to perform the essential duties of the
   position.
  SPECIAL QUALIFICATIONS:
  NOTE:  Appointees to this position must successfully qualify
  semi-annually in the use of firearms.
   KNOWLEDGE AND ABILITIES:
   Knowledge of the laws and ordinances which are significant from
   the police point of view.
   Knowledge of the problems and procedures involved in working 
   out the internal organization and formulating rules and regulations 
   for the police department.
   Knowledge of local geography, traffic conditions, places of
   amusement, and local inhabitants prone to disregard police and 
   social requirements.
   Knowledge of the problems and procedures involved in providing 
   proper police protection for persons and property.
   Knowledge of the types of police communication that are useful 
   and feasible in the police department.
   Knowledge of detecting, apprehending, and preparing proper 
   charges against lawbreakers.
   Knowledge of the procedures followed in providing police protection
   at places where large sums of money are in transit or when other types 
   of valuable property may be endangered.
   Ability to analyze and interpret laws, ordinances, rules, regulations, 
   standards, and procedures and apply them to specific cases and 
   situations.
   Ability to organize police work during an assigned tour of duty,
   analyze the problems that arise, and develop effective work 
   methods and procedures.
   Ability to give suitable assignments and instructions to the police
   officers on duty all or part of the assigned tour of duty, provide
   them with advice and assistance when difficult and unusual 
   situations arise, and check their work to see that proper procedures 
   are followed, that reasonable standards of workmanship, conduct, 
   and output are maintained, and that desired police objectives are
   achieved.
   Ability to treat citizens and others with uniform courtesy and
   consideration.
   Ability to answer frequently repeated questions without loss of
   temper or equanimity.
   Ability to detect, apprehend, and place proper charges against
   lawbreakers.
   Ability to establish and maintain helpful and cooperative relations
   with civic and business organizations, school officers, recreation
   and other groups, court officers, and police authorities in other
   jurisdictions, and others interested in the maintenance of law and
   order.
   Ability to make the best use of available personnel and facilities in
   carrying on police work.
   Ability to provide needed police protection at places where people
   assemble in numbers, at places where traffic is heavy, and a tplaces
   where large sums of money in transit and when other types of valuable
   property may be endangered.
   Ability to take and maintain a firm and correct stand when
   controversies and differences of opinion arise.
   Ability to prepare and supervise the preparation of clear, sound,
   accurate, and informative reports and to keep and direct the keeping
   of needed police records and files.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essential functions of the job with or without 
   reasonable accommodation.  If the accommodation cannot be 
   made because it would cause the employer undue hardship, 
   such persons may not be eligible.
</t>
  </si>
  <si>
    <t xml:space="preserve">Under supervision of a Captain during an assigned tour of
  duty, has charge of a police platoon or performs specialized
  supervisory police duties; does related work as required.
  NOTE:  The examples of work for this title are for illustrative purposes
  only.  A particular position using this title may not perform all duties
  listed in this job specification.  Conversely, all duties performed on
  the job may not be listed.
  EXAMPLES OF WORK:
  Gives suitable police assignments and instructions to sergeants
  and police officers, provides them with needed advice and assistance
  when difficult problems of maneuvers arise, checks their work to see
  that proper procedures are followed, reasonable standards of
  workmanship, conduct, and output are maintained, and that desired
  police objectives are achieved.
  Directs criminal and noncriminal investigations and sees that
  appropriate police action is taken.
  Takes fingerprints for classified records and files.
  When on desk duty, keeps a desk blotter, arrest book, and a
  property book.
  When necessary apprehends, warns, or takes into custody violators
  of the law.
  Sees that needed police protection is provided when large sums of
  money are in transit, when there are fires, outbreaks, and other
  conditions which might result in disorder, and when large numbers of
  people congregate for any reason.
  Makes thorough investigations, prepares suitable reports and keeps
  needed records and files.
  Will be required to learn to utilize various types of electronic
  and/or manual recording and computerized information systems
  used by the agency, office, or related units.
  REQUIREMENTS:
  EDUCATION:
  Graduation from high school, vocational high school, or
  possession of an approved high school equivalent certificate.
  EXPERIENCE:
  Two (2) years of supervisory police experience involving the
  providing of assistance and protection of persons, the safeguarding of
  property, the observance of the law, and the apprehension of
  lawbreakers.
  AGE:
  Minimum of eighteen (18) years of age.
  CITIZENSHIP
  Must be a citizen of the United States.
  MEDICAL EXAMINATION
  As a prerequisite for appointment, appointees may be required
  to pass a thorough medical and psychological examination to be
  administered by the appointing authority.  Any psychological, medical,
  or physical condition or defect which would prevent efficient
  performance of the duties of the position, cause the appointee to be a
  hazard to himself/herself, or others, or become aggravated as a result
  of performance of these duties, will be cause for rejection.  Failure
  to demonstrate sufficient capacity to perform the duties of this
  position may be cause for rejection.
  LICENSE:
  Appointees will be required to possess a driver's license
  valid in New Jersey only if the operation of a vehicle, rather than
  employee mobility, is necessary to perform the essential duties 
  of the position.
  KNOWLEDGE AND ABILITIES:
  Knowledge of the laws and ordinances which are significant from
  the police point of view.
  Knowledge of the problems and procedures involved in working out
  the internal organization and formulating rules and regulations for the
  police department.
  Knowledge of the methods likely to be useful in providing citizens
  and others with proper police information, service, and protection.
  Knowledge of the methods useful in getting people individually OR
  in groups to conform to legal and social requirements.
  Knowledge of the types of police communication that are useful and
  feasible in the police department.
  Knowledge of the methods of detecting, apprehending, placing
  charges against, safeguarding, and prosecuting lawbreakers.
  Knowledge of providing police protection at places and times 
  when needed and of the measures likely to be useful in dealing 
  with juveniles in such a manner as to enlist their support and 
  minimize the types of behavior that lead to juvenile delinquency.
  Ability to analyze and interpret laws, ordinances, rules,
  regulations, standards, and procedures, and apply them to specific
  situations and cases.
  Ability to organize the local police work in such a manner as to
  provide needed services and protection.
  Ability to formulate police rules and regulations.
  Ability to obtain and make effective use of needed funds,
  personnel, equipment, and quarters.
  Ability to give suitable assignments and instructions to members
  of the Police Department, provide them with needed advice and
  assistance when difficult and unusual problems arise, and check
  their work to see that proper procedures are followed, that reasonable
  standards of workmanship, conduct, and output are maintained, and 
  that desired police objectives are achieved.
  Ability to take the lead in establishing and maintaining helpful and 
  cooperative relationships with individuals and groups interested in
  the maintenance of law and order.
  Ability to see that members of the force treat citizens and others
  with uniform courtesy and consideration and provide them with proper
  information and police services.
  Ability to provide the police officer with proper information and
  police services.
  Ability to provide police officer with direction and assistance
  necessary to assure the orderly handling of traffic.
  Ability to supervise the investigation and disposition of
  complaints.
  Ability to direct police activities necessary in keeping good
  order at places where people assemble in large numbers.
  Ability to see that children are provided with the assistance and
  protection they need.
  Ability to take and maintain a firm and correct stand when
  controversies and differences of opinion arise.
  Ability to prepare and supervise the preparation of clear, sound,
  accurate, and informative reports, and to direct the establishment 
  and maintenance of needed police records and files.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the essential functions of the job after reasonable
  accommodation is made to their known limitations.  If the accommodation
  cannot be made because it would cause the employer undue hardship, 
  such persons may not be eligible.
</t>
  </si>
  <si>
    <t xml:space="preserve">Under supervision of the Chief or Deputy Chief during
 an assigned tour of duty, has charge of subordinates engaged in
 activities intended to provide assistance and protection for persons,
 safeguard property, assure observance of the laws, and apprehend
 lawbreakers; does related work as required.
 EXAMPLES OF WORK:
 Assigns subordinates to their posts and supervises them in the
 prevention of crime, the protection of life and property, and the
 enforcement of laws.
 Disciplines subordinates for neglect of duty.
 Assigns subordinates to duty at public gatherings.
 Has charge of a police station.
 Is responsible for seeing that any problems that arise are handled
 properly.
 Prepares reports and keeps records.
 Supervises the cleaning and maintenance of headquarters.
 When not needed at the headquarters office, patrols area to
 observe subordinates on duty and to assist in police activities.
 Reviews arrest books, police blotter, rounds books, and property
 books daily.
 Reviews evidence in cases and the marking of same and supervises
 the preparation of reports.
 Has responsibility for the safeguarding of prisoners.
 Inspects police equipment, materials, and supplies.
 Supervises the establishment and maintenance of needed records 
 and files.
 Will be required to learn to utilize various types of electronic and/or 
 manual recording and computerized information systems used by
 the agency, office, or related units.
 REQUIREMENTS:
 EDUCATION:
 Graduation from High School or Vocational High School, or
 possession of an approved High School Equivalent Certificate.
 EXPERIENCE:
 Three (3) years of supervisory police experience involving the
 providing of assistance and protection of persons, the safeguarding 
 of property, the observance of the law, and the apprehension of
 lawbreakers.
 AGE:
 Minimum of eighteen (18) years of age.
 CITIZENSHIP
 Must be a citizen of the United States.
 MEDICAL EXAMINATION
 As a prerequisite for appointment, appointees may be required
 to pass a thorough medical and psychiatric examination to be
 administered by the appointing authority. Any psychological, medical,
 or physical condition or defect which would prevent efficient
 performance of the duties of the position, cause the appointee to be a
 hazard to himself/herself or others, or become aggravated as a result
 of performance of these duties, will be cause for rejection. Failure
 to demonstrate sufficient capacity to perform the duties of this
 position may be cause for rejection.
 LICENSE:
 Appointees will be required to possess a driver's license valid 
 in New Jersey only if the operation of a vehicle, rather than
 employee mobility, is necessary to perform the essential duties 
 of the position.
 SPECIAL QUALIFICATIONS:
 NOTE:  Appointees to this position must successfully qualify
 semi-annually in the use of firearms.
  KNOWLEDGE AND ABILITIES:
 Knowledge of the laws and ordinances which are significant
 from the police point of view.
 Knowledge of the problems and procedures involved in working
 out the internal organization and formulating rules and regulations 
 for the police department.
 Knowledge of the methods likely to be useful in providing
 citizens and others with proper police information, service, 
 and protection.
 Knowledge of the methods useful in getting people,
 individually and in groups, to conform to legal and social
 requirements.
 Knowledge of the types of police communication that are useful
 and feasible in the police department.
 Knowledge of the methods of detecting, apprehending, placing
 charges against, safeguarding, and prosecuting of lawbreakers.
 Knowledge of providing police protection at places and times
 when needed, and of the measures likely to be useful in dealing 
 with juveniles in such a manner as to enlist their support and 
 minimize the types of behavior that lead to juvenile delinquency.
 Ability to analyze and interpret the laws, ordinances, rules,
 regulations, standards, and procedures and apply them to 
 specific situations and cases.
 Ability to organize the local police work in such a manner as
 to provide needed service and protection.
 Ability to formulate police rules and regulations.
 Ability to obtain and make effective use of needed funds,
 personnel, equipment, and quarters.
 Ability to give suitable assignments and instruction to members 
 of the police department, provide them with needed advice and
 assistance when difficult and unusual problems arise, and check 
 their work to see that proper procedures are followed, that 
 reasonable standards of workmanship, conduct, and output are 
 maintained, and that desired police objectives are achieved.
 Ability to take the lead in establishing and maintaining helpful 
 and cooperative relationships with individuals and groups
 interested in the maintenance of law and order.
 Ability to see that members of the force treat citizens and others 
 with uniform courtesy and consideration and provide them with
 proper information and police services.
 Ability to provide police officers direction and assistance
 necessary to assure the orderly handling of traffic.
 Ability to supervise activities necessary in keeping good
 order at places where people assemble in large numbers.
 Ability to see that children are provided with the assistance
 and protection they need.
 Ability to take and maintain a firm and correct stand when
 controversies and differences of opinion arise.
 Ability to prepare and supervise the preparation of clear,
 sound, accurate, and informative reports and to direct the
 establishment and maintenance of needed police records 
 and files.
 Ability to learn to utilize various types of electronic and/or
 manual recording and information systems used by the 
 agency, office, or related units.
 Ability to read, write, speak, understand, or communicate 
 in English sufficiently to perform the duties of this position. 
 American Sign Language or Braille may also be considered 
 as acceptable forms of communication.
 Persons with mental or physical disabilities are eligible as long
 as they can perform essential functions of the job with or without 
 reasonable accommodation.  If the accommodation cannot be 
 made because it would cause the employer undue hardship, 
 such persons may not be eligible.
</t>
  </si>
  <si>
    <t xml:space="preserve">Under direction, monitors, controls, and operates a computer console
 according to instructions; does other related duties as required.
 NOTE: The definition and examples of work for this title are for
 illustrative purposes only. A particular position using this title may
 not perform all duties listed in this job specification. Conversely,
 all duties performed on the job may not be listed.
EXAMPLES OF WORK:
 Operates a console using operating system command set or programmers'
 command to enter run time parameters and other job control
 instructions and information.
 Sets control switches on computer and peripheral equipment such as
 external memory, data communicating, synchronizing, and input and
 output recording or display devices to integrate and operate equipment
 according to program, routines, subroutines, and data requirements
 specified in written operating instructions.
 Loads input and output units with materials such as tapes, punch
 cards, or printout forms for operating runs or oversees operators of
 peripheral equipment who perform these functions.
 Moves switches to clear system and start operation of equipment.
 Observes machines and control panel on computer console for error
 lights, verification printouts, error messages, machine stoppage, or
 faulty output.
 Type alternate commands into computer console according to
 predetermined instructions to correct error or failure and resume
 operations.
 Notifies supervisor of errors or equipment stoppage.
 Clears unit at end of operating run and reviews schedule to determine
 next assignment.
 Records operating and down time.
 May control computer to provide input or output service for another
 computer under instructions from operator of that unit.
 Identifies causes of computer malfunctioning and confers with a
 supervisor for necessary corrective action.
 Determines correct procedure when program stoppage occurs and attempts
 to ensure completion of program operation according to directions or
 operations manual.
 Maintains operating records such as machine performance, production
 reports, data processing supplies, and inventories, and disk/tape
 library records.
 Operates related auxiliary equipment directly associated with the
 computer.
 Advises programmers of nature of operating malfunctions and corrective
 action taken.
 Will be required to learn to utilize various types of electronic
 and/or manual recording and information systems used by the agency,
 office, or related units.
 REQUIREMENTS:
      EXPERIENCE:
                                 One (1) year of experience in the
 operation of a mainframe/departmental sized computer console in a
 computer room. (Experience in the operation of a personal computer or
 LAN system will not be accepted.)
                                 NOTE: Satisfactory completion of a
 course of study in computer operations at an accredited college,
 university, technical, or vocational school may be substituted for one
 (1) year of work experience. (Training in the operation of a personal
 computer will not be accepted).
      LICENSE:
      Appointees will be required to possess a driver's license valid
 in New Jersey only if the operation of a vehicle, rather than employee
 mobility, is necessary to perform the essential duties of the
 position.
 KNOWLEDGE AND ABILITIES:
 Knowledge of office procedures and functions.
 Knowledge of digital computer equipment capabilities and functions.
 Knowledge of the operation of a computer and related peripheral
 equipment.
 Ability to analyze data.
 Ability to reason logically and to draw sound conclusions in
 recommending courses of action.
 Ability to review and comprehend agency programs, processes, and
 methods.
 Ability to utilize accepted data processing procedures, methods, and
 techniques.
 Ability to work harmoniously with staff members and others.
 Ability to prepare clear, concise, and accurate reports.
 Ability to operate the control console of a digital computer system.
 Ability to read, interpret, and correctly respond to information in
 the form in which it is transmitted through the computer system.
 Ability to utilize various types of electronic and/or manual recording
 and information systems used by the agency, office, or related units.
 Ability to read, write, speak, understand, and communicate in English
 sufficiently to perform the duties of this position. American Sign
 Language or Braille may also be considered as acceptable forms of
 communication.
</t>
  </si>
  <si>
    <t xml:space="preserve">
Provide technical assistance and support for incoming queries and issues related to computer systems, software, and hardware.
 Respond to queries either in person or over the phone.
 Write training manuals.
 Train computer users.
 Maintain daily performance of computer systems.
 Respond to email messages for customers seeking help.
 Ask questions to determine nature of problem.
 Walk customer through problem-solving process.
 Install, modify, and repair computer hardware and software.
 Clean up computers.
 Run diagnostic programs to resolve problems.
 Resolve technical problems with Local Area Networks (LAN), Wide Area Networks (WAN), and other systems.
 Install computer peripherals for users.
 Follow up with customers to ensure issue has been resolved.
 Gain feedback from customers about computer usage.
 Run reports to determine malfunctions that continue to occur.
Companies with Similar Jobs
CGI
AppleOne
Modis
GROVE RESOURCE SOLUTIONS, INC. GRSi
COMSO, Inc.
Education Programs
Find Education Programs for Help Desk Specialist
Related Jobs
View all related jobs &gt;&gt;  
Help Desk Support Specialist
Sep. 12, 2016 AppleOne Winter Park, FL 
A bustling, growing technology company is looking for a passionate Help Desk Support Specialist to add to their team! This wonderful opportunity celebrates those who love to help o...
Help Desk Specialist
May. 24, 2016 Newberry Group, Inc. Linthicum Heights, MD 
Newberry Group is seeking a Tier1/Tier 2 Help Desk Specialist with an active Secret Clearance. This role is a Tier1/Tier2 Help Desk specialist and will provide technical soft...
Help Desk Support Specialist
Aug. 14, 2016 AppleOne Orlando, FL 
Immediate need for help desk support specialist for a world leading provider of software services.Recommends or performs complex actions to correct problems using remote diagnostic...
View More
Job Categories View All   
Accounting &amp; Finance Arts, Entertainment &amp; Gaming Clerical &amp; Administrative Construction &amp; Extraction Customer Service Education, Training, &amp; Library Engineering &amp; Architecture Healthcare &amp; Medical Human Resources Information Technology Insurance Legal Services Management &amp; Business Manufacturing &amp; Production Marketing &amp; Advertising Media &amp; Communication Personal &amp; Home Services Protective Services Public Relations Public Utilities &amp; Services Real Estate &amp; Building Maintenance Sales &amp; Sales Management Science &amp; Biotech Transportation &amp; Logistics  
Job Titles 
Select a Job Title Business Analyst Business-to-Business Marketer Computer Operator Computer Programmer Database Administrator Database Designer Datawarehouse Designer ERP Help Desk Specialist Network Administrator Network Architect Network Engineer Network Installer Project Manager Quality Assurance Specialist Software Engineer System Administrator System Engineer Technical Recruiter Technical Recruiter Consultant Technical Trainer Tech Writers Telecomm Specialist Tester Web Developer Webmaster   
&lt;a href='http://ads3.americasjobexchange.com/ads/delivery/ck.php?zoneid=823&amp;amp;n=ac62946c&amp;amp;cb=3803585456895140196' rel="nofollow" target='_blank'&gt; &lt;img src='http://ads3.americasjobexchange.com/ads/delivery/avw.php?zoneid=823&amp;amp;cb=3803585456895140196&amp;amp;n=ac62946c' border='0' width='300' height='250' alt='Advertisement' /&gt; &lt;/a&gt;  
</t>
  </si>
  <si>
    <t xml:space="preserve"> Under direction, assumes full or partial responsibility for
 maintaining the normal functioning and management of the home, for
 child and/or adult care, other than nursing care; does other related
 work.
 NOTE: The examples of work for this title are for illustrative
 purposes only. A particular title may not perform all duties listed in
 this job specification. Conversely, all duties performed on the job
 may not be listed.
 EXAMPLES OF WORK:
 Teaches and helps in personal adjustment with the goal of making the
 person and family as self-sufficient as possible.
 Supervises and assists in carrying out recommendations of physician,
 nurse, social worker, physical therapist or nutritionist.
 Teaches the unskilled mother the basic skills and responsibilities in
 all areas of home and money management including childrearing.
 Helps with the care and social development (other than nursing care)
 of aged, ill, or disabled persons, encouraging self-care; teaches other
 members of the family to carry out household tasks within their
 capabilities.
 Assumes responsibility for physical, mental, and emotional wellbeing
 of assigned clients.
 Provides for the physical and emotional care and social development 
 of children.
 Dresses, combs hair, and provides whatever other assistance is
 required by the children or adults to ensure adequate standards of
 personal hygiene and self-help skills training.
 Performs and teaches such homemaking duties as household
 management and some routine household tasks, such as daily 
 cleaning, bed making, washing up after meals, laundry and ironing.
 Purchases and prepares food for the family.
 Plans and teaches the family how to plan future meals, in accordance
 with income of family.
 Encourages family members to participate in appropriate recreational
 and cultural activities suitable to their ages and needs.
 REQUIREMENTS:
 LICENSE:
 Appointees will be required to possess a driver's license valid
 in New Jersey only if the operation of a vehicle, rather than employee
 mobility is necessary to perform the essential duties of the position.
 KNOWLEDGE AND ABILITIES:
 Knowledge of the materials, methods and practices followed in
 maintaining a household, including the planning of meals, food
 marketing, food preparation, house care, and laundering.
 Ability to learn from training how to function in the areas of home
 management and child care.
 Ability to demonstrate approved methods of housekeeping, food
 preparation, marketing and child and self care.
 Ability to accept direction and assistance from appropriate staff
 members and to share observations and problems with the agency, in
 order to provide appropriate help to the families and individuals seen.
 Ability to provide for the physical needs of infants, children, senior
 citizens and disabled persons at home.
 Ability to assist in bathing, dressing, and feeding of clients with
 the goal of making them as self-sufficient as possible.
 Ability to communicate effective both orally and in writing.
 Ability to exercise initiative and judgement in the performance of
 duties.
 Ability to work cooperatively with others.
 Ability to gain and maintain the confidence, trust and respect of 
 the families and individuals being served.
 Ability to demonstrate concern for the welfare of other people.
 Ability to be objective toward work.
 Ability to utilize various types of electronic and/or manual recording
 and information systems used by the agency, office, or related units.
 Ability to read, write, speak, understand, and communicate in English
 sufficiently to perform duties of this position. American Sign
 Language or Braille may also be considered as acceptable forms of
 communication.
</t>
  </si>
  <si>
    <t>Barista</t>
  </si>
  <si>
    <t>Prepares specialty beverages including coffee based drinks, bake and prepare pastries, stock shelves, clean, operate cash register,  Must have experience with Espresso Machines, coffee and tea brewing equipment, blenders, and other equipment, typical of a coffee shop operations.  Basic knowledge of food sanitation and food handlers permit is required.  Must comlete DHFS Cash Handler training course.</t>
  </si>
  <si>
    <t>Busser</t>
  </si>
  <si>
    <t>Responsible for clearing dishes and trash from tables and eatnig area.  Takes disches to the dissh washing area.  Maintains clean counters and tables at all time.  Assists dishwasher as needed</t>
  </si>
  <si>
    <t>Building Attendant</t>
  </si>
  <si>
    <t xml:space="preserve"> Under direction performs varied simple and routine tasks involved in
 the cleaning of buildings; does other related duties as required.
 NOTE: The examples of work for this title are for illustrative
 purposes only. A particular position using this title may not perform
 all duties listed in this job specification. Conversely, all duties
 performed on the job may not be listed.
EXAMPLES OF WORK:
 Cleans offices, storerooms, corridors, stairways, dormitories,
 hospital rooms/wards, and other areas.
 Sweeps, dry mops, scrubs, waxes, and polishes floors using brooms,
 mops, lightweight vacuum cleaners, and lightweight floor
 scrubbers/buffers.
 Dusts, waxes, and polishes furniture.
 Empties wastebaskets.
 Polishes door knobs and other metal fixtures.
 Washes walls, windows, and blinds that can be reached without climbing
 ladders or scaffolds.
  May receive clean linen and deliver it where directed using a hand
 truck.
 Keeps restrooms in clean, orderly, and sanitary condition.
 May lift and carry items weighing up to about 20 pounds.
 Cleans, disinfects, and deodorizes lavatories, urinals, and toilet
 bowls.
 Cleans mirrors, sinks, and water fountains.
 Dusts ledges and woodwork.
 Replaces deodorizers, toilet tissue, hand towels, and soap.
 Notes condition of restroom and reports to supervisor broken windows,
 water leaks, clogged drains, and other conditions requiring
 maintenance.
 Keeps a stock of cleaning materials/equipment needed to do the work.
 Tells supervisor when more materials are needed or when equipment is
 in need of repair or replacement.
 Will be required to learn to utilize various types of electronic
 and/or manual recording and information systems used by the agency,
 office, or related units.
 REQUIREMENTS:
      LICENSE:
      Appointees will be required to possess a driver's license valid
 in New Jersey only if the operation of a vehicle, rather than employee
 mobility, is necessary to perform essential duties of the position.
 KNOWLEDGE AND ABILITIES:
 Ability to utilize various types of electronic and/or manual recording
 and information systems used by the agency, office, or related units.
 Ability to read, write, speak, understand, and communicate in English
 sufficiently to perform duties of this position. American Sign
 Language or Braille may also be considered as acceptable forms of
 communication.
</t>
  </si>
  <si>
    <t>Cashier will utilize cash registers to register purchases, make change, and issue reciepts to customeres:  provide excellent customer service when interacting with customers; reconcile cash reciepts; keep register area clean and neat; and other duties as assigned by floor superevisor.  Cashier must complete DHFS Cash handler course.</t>
  </si>
  <si>
    <t>Sou Chef</t>
  </si>
  <si>
    <t>Dishwasher</t>
  </si>
  <si>
    <t>Performs and combination of the following duties to maintain kitchen work areas and restaurant equipment and utensils in clean and orderly condition.  Sweeps anmd mops floors, washes worktables , walls refridgerators and othe surfaces; steam cleans or hoses out garbage cans scrapes food fromn dirty disches and washes them by hand or in dishwasher, stacks and puts clean dishes in designated area.  Transfers supplies as need from storage.  Must be able to reach, lift and bend, and carry 50LBS</t>
  </si>
  <si>
    <t>Server Sr</t>
  </si>
  <si>
    <t>Pastry Cook Baker</t>
  </si>
  <si>
    <t>Prep Cook</t>
  </si>
  <si>
    <t>Experience in baking pasteries of many forms.  Must have experience in baking for large quantiy of items.</t>
  </si>
  <si>
    <t>high pay rate comparison</t>
  </si>
  <si>
    <t>high bill sanjeev</t>
  </si>
  <si>
    <t>Note: The bill rates and markups implied therefrom presented above include costs related to the “Affordable Care Act”, but exclude certain statutory business and payroll costs that are imposed by some states and local government entities.  Such costs include, for example, but are not limited to, Sales Taxes, WA Business and Occupational Tax, Ohio Commercial Activity Tax, San Francisco Payroll Expense Tax, Mandatory Paid Time Off for Illness ("Sick Time"), and other levies on business activity.  These costs will be billed separately as incurred, based on actual costs, with no markup.  Should any current statutory costs increase substantially or should new statutory costs be mandated, Acro reserves the right to pass the burden of such cost increases through to clients as incurred, based on actual costs, with no markup.</t>
  </si>
  <si>
    <t>Temporary Staffing and Related Services</t>
  </si>
  <si>
    <t>Trades Utilities Worker Senior</t>
  </si>
  <si>
    <t>Attachment A-1</t>
  </si>
  <si>
    <t>TOTAL</t>
  </si>
  <si>
    <t>Proposed 1/14 Rates = 1/11 Rates with 1/13 Revisions (Does Not Incorporate Minimum Wage)</t>
  </si>
  <si>
    <t>&lt;-- Inflation Factor (from pricing workbook)</t>
  </si>
  <si>
    <t>CLASSIFICATION OF DISCREPANCIES VS. STEVE DAHLE'S 10/6 SHEET</t>
  </si>
  <si>
    <t># of 1's</t>
  </si>
  <si>
    <t>2: PROPOSED 1/14 PAY RATE = Original Proposal Rate(s) Submitted in July 2016 (Green Shading in Columns B-D)</t>
  </si>
  <si>
    <t># of 2's</t>
  </si>
  <si>
    <t>3: PROPOSED 1/14 PAY RATE = UT Austin Rate (Blue Shading in Columns B-D)</t>
  </si>
  <si>
    <t># of 3's</t>
  </si>
  <si>
    <t>Note: The classifications denoted as numbers 1, 2 and 3 above are shown in column A next to the applicable positions.</t>
  </si>
  <si>
    <t>Total</t>
  </si>
  <si>
    <t># of Differences between 1/14 and 10/6 Rates</t>
  </si>
  <si>
    <t>&lt;--- CHECK</t>
  </si>
  <si>
    <t>Kent's Numbers</t>
  </si>
  <si>
    <t>For Reference:</t>
  </si>
  <si>
    <t>#</t>
  </si>
  <si>
    <t>POSITION CATEGORY</t>
  </si>
  <si>
    <t>Proposed 1/14 Rates</t>
  </si>
  <si>
    <t>10/6/2017 Submission</t>
  </si>
  <si>
    <t>Current (2015) Rates</t>
  </si>
  <si>
    <t>Original Proposal #s (7/16)</t>
  </si>
  <si>
    <t>10/6 Pay Rates (from Steve)</t>
  </si>
  <si>
    <t>1/14 Rates Minus 10/6 Rates</t>
  </si>
  <si>
    <t>1/11 #'s (no minimum wage)</t>
  </si>
  <si>
    <t/>
  </si>
  <si>
    <t>Difference b/w Mine &amp; Kent's</t>
  </si>
  <si>
    <t>Check</t>
  </si>
  <si>
    <t>1: PROPOSED 1/14 PAY RATE = Current (2015) Contract Rate + 7% Inflation Adjustment (Tan Shading in Columns B-D)</t>
  </si>
  <si>
    <t>18 Month Position</t>
  </si>
  <si>
    <t>X</t>
  </si>
  <si>
    <t>Pay Rate  
Low</t>
  </si>
  <si>
    <t>Pay Rate 
 High</t>
  </si>
  <si>
    <t>Regular Bill Rate  Low</t>
  </si>
  <si>
    <t>Regular Bill Rate  
High</t>
  </si>
  <si>
    <t>Overtime Bill Rate  Low</t>
  </si>
  <si>
    <t>Overtime Bill Rate High</t>
  </si>
  <si>
    <t>Licensed Practical Nurse I</t>
  </si>
  <si>
    <t>Licensed Practical Nurse II</t>
  </si>
  <si>
    <t>Registered Nurse I</t>
  </si>
  <si>
    <t>Registered Nurse II</t>
  </si>
  <si>
    <t>Registered Nurse III</t>
  </si>
  <si>
    <t>Registered Nurse Manager I</t>
  </si>
  <si>
    <t>Nurse Practitioner</t>
  </si>
  <si>
    <t>Nurse Practitioner II</t>
  </si>
  <si>
    <t>Physician Assistant</t>
  </si>
  <si>
    <t>Registered Nurse Manager II</t>
  </si>
  <si>
    <t>Certified Nurses Aide I</t>
  </si>
  <si>
    <t>Certified Nurses Aide II</t>
  </si>
  <si>
    <t>Counselor I</t>
  </si>
  <si>
    <t>Counselor II</t>
  </si>
  <si>
    <t>Counselor II - Lead Supervisory</t>
  </si>
  <si>
    <t>Counselor Manager</t>
  </si>
  <si>
    <t>Direct Service Associate I</t>
  </si>
  <si>
    <t>Direct Service Associate II</t>
  </si>
  <si>
    <t>Direct Service Associate III</t>
  </si>
  <si>
    <t>Direct Service Associate III (Supervisor)</t>
  </si>
  <si>
    <t>Direct Service Associate IV</t>
  </si>
  <si>
    <t>Health Care Compliance Specialist I</t>
  </si>
  <si>
    <t>Health Care Compliance Specialist II</t>
  </si>
  <si>
    <t>Health Care Compliance Manager</t>
  </si>
  <si>
    <t>Health Care Technician</t>
  </si>
  <si>
    <t>Health Care Technologist I</t>
  </si>
  <si>
    <t>Health Care Technologist II</t>
  </si>
  <si>
    <t>Health Care Technologist III</t>
  </si>
  <si>
    <t>Health Care Manager</t>
  </si>
  <si>
    <t>Laboratory and Research Aide</t>
  </si>
  <si>
    <t>Laboratory and Research Technician</t>
  </si>
  <si>
    <t>Laboratory and Research Specialist I</t>
  </si>
  <si>
    <t>Laboratory and Research Specialist II (Advance-Expert)</t>
  </si>
  <si>
    <t>Laboratory and Research Specialist II (Supervisor)</t>
  </si>
  <si>
    <t>Laboratory and Research Manager</t>
  </si>
  <si>
    <t>Physical Therapist</t>
  </si>
  <si>
    <t>Psychologist I / Psychology Associate I</t>
  </si>
  <si>
    <t>Psychologist II / Psychology Associate II</t>
  </si>
  <si>
    <t>Psychologist III / Psychology Associate III</t>
  </si>
  <si>
    <t>Psychology Manager</t>
  </si>
  <si>
    <t>Therapist Assistant / Therapist I</t>
  </si>
  <si>
    <t>Therapist I</t>
  </si>
  <si>
    <t>Therapist II</t>
  </si>
  <si>
    <t>Therapist II (SLP/Aud)</t>
  </si>
  <si>
    <t>Therapist III</t>
  </si>
  <si>
    <t>Therapist Manager I</t>
  </si>
  <si>
    <t>Therapist Manager II</t>
  </si>
  <si>
    <t>Program Administration Specialist I - Nutritionist &amp; Dietitian</t>
  </si>
  <si>
    <t>Dentist</t>
  </si>
  <si>
    <t>Dental Hygienist</t>
  </si>
  <si>
    <t>Dental Assistant</t>
  </si>
  <si>
    <t>Pharmacist</t>
  </si>
  <si>
    <t>Pharmacy Technician</t>
  </si>
  <si>
    <t>Medical Doctor</t>
  </si>
  <si>
    <t>Misc - Positions not listed elsewhere</t>
  </si>
  <si>
    <t>NA</t>
  </si>
  <si>
    <t xml:space="preserve">Revised Pricing Sheet for State of Iowa </t>
  </si>
  <si>
    <t>All job titles are eligible for 780 hour positions. Those job titles eligible for an 18 month position are indicated with an "X" in column M. These rules apply to state entities only.</t>
  </si>
  <si>
    <t>Bank Examiner</t>
  </si>
  <si>
    <t>Iowa (2019 HOURLY MINIMUM WAGE = $7.25)</t>
  </si>
  <si>
    <t>Law Enforcement Support</t>
  </si>
  <si>
    <t>Confidential Informant</t>
  </si>
  <si>
    <t>Last Revised: 5/22/19</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</si>
</sst>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 formatCode="&quot;$&quot;#,##0.00_);[Red]\(&quot;$&quot;#,##0.00\)"/>
    <numFmt numFmtId="44" formatCode="_(&quot;$&quot;* #,##0.00_);_(&quot;$&quot;* \(#,##0.00\);_(&quot;$&quot;* &quot;-&quot;??_);_(@_)"/>
    <numFmt numFmtId="164" formatCode="&quot;$&quot;#,##0.00"/>
    <numFmt numFmtId="165" formatCode="0.00%_);\(0.00%\);&quot;-&quot;_)"/>
    <numFmt numFmtId="166" formatCode="#,##0_);\(#,##0\);&quot;-&quot;_)"/>
    <numFmt numFmtId="167" formatCode="_(&quot;$&quot;* #,##0.00_);_(&quot;$&quot;* \(#,##0.00\);&quot;-&quot;_)"/>
    <numFmt numFmtId="168" formatCode="#,##0.00_);\(#,##0.00\);&quot;-&quot;_)"/>
    <numFmt numFmtId="169" formatCode=";;;[Cyan]General"/>
  </numFmts>
  <fonts count="5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9"/>
      <name val="Arial"/>
      <family val="2"/>
    </font>
    <font>
      <b/>
      <sz val="12"/>
      <name val="Times New Roman"/>
      <family val="1"/>
    </font>
    <font>
      <b/>
      <sz val="12"/>
      <name val="Arial"/>
      <family val="2"/>
    </font>
    <font>
      <b/>
      <sz val="11"/>
      <color theme="0"/>
      <name val="Arial"/>
      <family val="2"/>
    </font>
    <font>
      <b/>
      <sz val="10"/>
      <color theme="0"/>
      <name val="Arial"/>
      <family val="2"/>
    </font>
    <font>
      <b/>
      <sz val="12"/>
      <color theme="0"/>
      <name val="Arial"/>
      <family val="2"/>
    </font>
    <font>
      <b/>
      <sz val="9"/>
      <color theme="0"/>
      <name val="Arial"/>
      <family val="2"/>
    </font>
    <font>
      <b/>
      <sz val="9"/>
      <name val="Arial"/>
      <family val="2"/>
    </font>
    <font>
      <sz val="9"/>
      <color indexed="10"/>
      <name val="Arial"/>
      <family val="2"/>
    </font>
    <font>
      <sz val="10"/>
      <color theme="1"/>
      <name val="Arial"/>
      <family val="2"/>
    </font>
    <font>
      <sz val="10"/>
      <color indexed="8"/>
      <name val="Calibri"/>
      <family val="2"/>
    </font>
    <font>
      <sz val="10"/>
      <color rgb="FF000000"/>
      <name val="Arial"/>
      <family val="2"/>
    </font>
    <font>
      <sz val="11"/>
      <color theme="1"/>
      <name val="Arial"/>
      <family val="2"/>
    </font>
    <font>
      <sz val="11"/>
      <name val="Calibri"/>
      <family val="2"/>
      <scheme val="minor"/>
    </font>
    <font>
      <b/>
      <sz val="11"/>
      <name val="Arial"/>
      <family val="2"/>
    </font>
    <font>
      <b/>
      <sz val="11"/>
      <color theme="1"/>
      <name val="Calibri"/>
      <family val="2"/>
      <scheme val="minor"/>
    </font>
    <font>
      <b/>
      <u/>
      <sz val="11"/>
      <color indexed="12"/>
      <name val="Calibri"/>
      <family val="2"/>
      <scheme val="minor"/>
    </font>
    <font>
      <b/>
      <u/>
      <sz val="12"/>
      <color theme="1"/>
      <name val="Calibri"/>
      <family val="2"/>
      <scheme val="minor"/>
    </font>
    <font>
      <b/>
      <sz val="11"/>
      <color indexed="12"/>
      <name val="Calibri"/>
      <family val="2"/>
      <scheme val="minor"/>
    </font>
    <font>
      <sz val="11"/>
      <color indexed="12"/>
      <name val="Calibri"/>
      <family val="2"/>
      <scheme val="minor"/>
    </font>
    <font>
      <b/>
      <sz val="11"/>
      <name val="Calibri"/>
      <family val="2"/>
      <scheme val="minor"/>
    </font>
    <font>
      <b/>
      <u/>
      <sz val="11"/>
      <color theme="1"/>
      <name val="Calibri"/>
      <family val="2"/>
      <scheme val="minor"/>
    </font>
    <font>
      <i/>
      <sz val="9"/>
      <color theme="1"/>
      <name val="Calibri"/>
      <family val="2"/>
      <scheme val="minor"/>
    </font>
    <font>
      <b/>
      <sz val="12"/>
      <color theme="1"/>
      <name val="Calibri"/>
      <family val="2"/>
      <scheme val="minor"/>
    </font>
    <font>
      <b/>
      <u/>
      <sz val="11"/>
      <name val="Calibri"/>
      <family val="2"/>
      <scheme val="minor"/>
    </font>
    <font>
      <sz val="10"/>
      <name val="Calibri"/>
      <family val="2"/>
      <scheme val="minor"/>
    </font>
    <font>
      <sz val="10"/>
      <color rgb="FF000000"/>
      <name val="Calibri"/>
      <family val="2"/>
      <scheme val="minor"/>
    </font>
    <font>
      <sz val="10"/>
      <color theme="1"/>
      <name val="Calibri"/>
      <family val="2"/>
      <scheme val="minor"/>
    </font>
    <font>
      <sz val="9"/>
      <name val="Calibri"/>
      <family val="2"/>
      <scheme val="minor"/>
    </font>
    <font>
      <b/>
      <sz val="9"/>
      <color indexed="81"/>
      <name val="Tahoma"/>
      <family val="2"/>
    </font>
    <font>
      <sz val="9"/>
      <color indexed="81"/>
      <name val="Tahoma"/>
      <family val="2"/>
    </font>
    <font>
      <b/>
      <sz val="12"/>
      <color rgb="FFFFFFFF"/>
      <name val="Arial"/>
      <family val="2"/>
    </font>
    <font>
      <b/>
      <sz val="10"/>
      <color rgb="FFFFFFFF"/>
      <name val="Arial"/>
      <family val="2"/>
    </font>
    <font>
      <b/>
      <sz val="10"/>
      <color rgb="FFFFFFFF"/>
      <name val="Calibri"/>
      <family val="2"/>
      <scheme val="minor"/>
    </font>
    <font>
      <b/>
      <sz val="10"/>
      <color rgb="FFFFFFFF"/>
      <name val="Calibri"/>
      <family val="2"/>
    </font>
    <font>
      <i/>
      <sz val="8"/>
      <name val="Calibri"/>
      <family val="2"/>
      <scheme val="minor"/>
    </font>
    <font>
      <b/>
      <sz val="11"/>
      <color rgb="FFFF0000"/>
      <name val="Calibri"/>
      <family val="2"/>
      <scheme val="minor"/>
    </font>
    <font>
      <b/>
      <sz val="10"/>
      <color rgb="FFFF0000"/>
      <name val="Arial"/>
      <family val="2"/>
    </font>
    <font>
      <sz val="7"/>
      <name val="Arial"/>
      <family val="2"/>
    </font>
  </fonts>
  <fills count="25">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rgb="FFFFFF00"/>
        <bgColor rgb="FF000000"/>
      </patternFill>
    </fill>
    <fill>
      <patternFill patternType="solid">
        <fgColor indexed="13"/>
        <bgColor indexed="64"/>
      </patternFill>
    </fill>
    <fill>
      <patternFill patternType="solid">
        <fgColor rgb="FF92D050"/>
        <bgColor indexed="64"/>
      </patternFill>
    </fill>
    <fill>
      <patternFill patternType="solid">
        <fgColor rgb="FFFFFF00"/>
      </patternFill>
    </fill>
    <fill>
      <patternFill patternType="solid">
        <fgColor theme="5" tint="0.79998168889431442"/>
        <bgColor indexed="64"/>
      </patternFill>
    </fill>
    <fill>
      <patternFill patternType="solid">
        <fgColor rgb="FFFFC000"/>
        <bgColor indexed="64"/>
      </patternFill>
    </fill>
    <fill>
      <patternFill patternType="solid">
        <fgColor rgb="FF002060"/>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2" tint="-0.249977111117893"/>
        <bgColor indexed="64"/>
      </patternFill>
    </fill>
    <fill>
      <patternFill patternType="solid">
        <fgColor theme="2" tint="-0.249977111117893"/>
        <bgColor rgb="FF000000"/>
      </patternFill>
    </fill>
    <fill>
      <patternFill patternType="solid">
        <fgColor rgb="FFD9D9D9"/>
        <bgColor rgb="FF000000"/>
      </patternFill>
    </fill>
    <fill>
      <patternFill patternType="solid">
        <fgColor rgb="FF8DB4E2"/>
        <bgColor rgb="FF000000"/>
      </patternFill>
    </fill>
    <fill>
      <patternFill patternType="solid">
        <fgColor rgb="FF16365C"/>
        <bgColor rgb="FF000000"/>
      </patternFill>
    </fill>
    <fill>
      <patternFill patternType="solid">
        <fgColor rgb="FFFFFF00"/>
        <bgColor rgb="FFFFFFFF"/>
      </patternFill>
    </fill>
    <fill>
      <patternFill patternType="solid">
        <fgColor rgb="FFFFFFFF"/>
        <bgColor rgb="FF000000"/>
      </patternFill>
    </fill>
    <fill>
      <patternFill patternType="solid">
        <fgColor theme="4" tint="-0.249977111117893"/>
        <bgColor rgb="FF000000"/>
      </patternFill>
    </fill>
  </fills>
  <borders count="7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ck">
        <color indexed="64"/>
      </left>
      <right/>
      <top style="thick">
        <color indexed="64"/>
      </top>
      <bottom style="double">
        <color indexed="64"/>
      </bottom>
      <diagonal/>
    </border>
    <border>
      <left style="thin">
        <color indexed="64"/>
      </left>
      <right/>
      <top style="thick">
        <color indexed="64"/>
      </top>
      <bottom style="double">
        <color indexed="64"/>
      </bottom>
      <diagonal/>
    </border>
    <border>
      <left/>
      <right style="thin">
        <color indexed="64"/>
      </right>
      <top style="thick">
        <color indexed="64"/>
      </top>
      <bottom style="double">
        <color indexed="64"/>
      </bottom>
      <diagonal/>
    </border>
    <border>
      <left style="medium">
        <color indexed="64"/>
      </left>
      <right/>
      <top style="thick">
        <color indexed="64"/>
      </top>
      <bottom style="double">
        <color indexed="64"/>
      </bottom>
      <diagonal/>
    </border>
    <border>
      <left/>
      <right style="medium">
        <color indexed="64"/>
      </right>
      <top style="thick">
        <color indexed="64"/>
      </top>
      <bottom style="double">
        <color indexed="64"/>
      </bottom>
      <diagonal/>
    </border>
    <border>
      <left style="thin">
        <color indexed="64"/>
      </left>
      <right style="thin">
        <color indexed="64"/>
      </right>
      <top style="thick">
        <color indexed="64"/>
      </top>
      <bottom style="double">
        <color indexed="64"/>
      </bottom>
      <diagonal/>
    </border>
    <border>
      <left style="thin">
        <color indexed="64"/>
      </left>
      <right style="mediumDashed">
        <color indexed="64"/>
      </right>
      <top style="thick">
        <color indexed="64"/>
      </top>
      <bottom style="double">
        <color indexed="64"/>
      </bottom>
      <diagonal/>
    </border>
    <border>
      <left style="mediumDashed">
        <color indexed="64"/>
      </left>
      <right style="thin">
        <color indexed="64"/>
      </right>
      <top style="thick">
        <color indexed="64"/>
      </top>
      <bottom style="double">
        <color indexed="64"/>
      </bottom>
      <diagonal/>
    </border>
    <border>
      <left/>
      <right style="thick">
        <color indexed="64"/>
      </right>
      <top style="thick">
        <color indexed="64"/>
      </top>
      <bottom style="double">
        <color indexed="64"/>
      </bottom>
      <diagonal/>
    </border>
    <border>
      <left/>
      <right/>
      <top/>
      <bottom style="double">
        <color indexed="64"/>
      </bottom>
      <diagonal/>
    </border>
    <border>
      <left style="thick">
        <color indexed="64"/>
      </left>
      <right style="thin">
        <color indexed="64"/>
      </right>
      <top/>
      <bottom style="thin">
        <color indexed="64"/>
      </bottom>
      <diagonal/>
    </border>
    <border>
      <left style="thin">
        <color indexed="64"/>
      </left>
      <right style="mediumDashed">
        <color indexed="64"/>
      </right>
      <top/>
      <bottom/>
      <diagonal/>
    </border>
    <border>
      <left style="mediumDashed">
        <color indexed="64"/>
      </left>
      <right style="thin">
        <color indexed="64"/>
      </right>
      <top/>
      <bottom/>
      <diagonal/>
    </border>
    <border>
      <left style="thin">
        <color indexed="64"/>
      </left>
      <right style="dashDot">
        <color indexed="64"/>
      </right>
      <top style="double">
        <color indexed="64"/>
      </top>
      <bottom style="thin">
        <color indexed="64"/>
      </bottom>
      <diagonal/>
    </border>
    <border>
      <left style="dashDot">
        <color indexed="64"/>
      </left>
      <right style="thin">
        <color indexed="64"/>
      </right>
      <top style="double">
        <color indexed="64"/>
      </top>
      <bottom style="thin">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mediumDashed">
        <color indexed="64"/>
      </right>
      <top style="thin">
        <color indexed="64"/>
      </top>
      <bottom style="thin">
        <color indexed="64"/>
      </bottom>
      <diagonal/>
    </border>
    <border>
      <left style="mediumDashed">
        <color indexed="64"/>
      </left>
      <right style="thin">
        <color indexed="64"/>
      </right>
      <top style="thin">
        <color indexed="64"/>
      </top>
      <bottom style="thin">
        <color indexed="64"/>
      </bottom>
      <diagonal/>
    </border>
    <border>
      <left style="thin">
        <color indexed="64"/>
      </left>
      <right style="dashDot">
        <color indexed="64"/>
      </right>
      <top style="thin">
        <color indexed="64"/>
      </top>
      <bottom style="thin">
        <color indexed="64"/>
      </bottom>
      <diagonal/>
    </border>
    <border>
      <left style="dashDot">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Dashed">
        <color indexed="64"/>
      </right>
      <top/>
      <bottom style="thick">
        <color indexed="64"/>
      </bottom>
      <diagonal/>
    </border>
    <border>
      <left style="mediumDashed">
        <color indexed="64"/>
      </left>
      <right style="thin">
        <color indexed="64"/>
      </right>
      <top/>
      <bottom style="thick">
        <color indexed="64"/>
      </bottom>
      <diagonal/>
    </border>
    <border>
      <left style="thin">
        <color indexed="64"/>
      </left>
      <right style="mediumDashed">
        <color indexed="64"/>
      </right>
      <top style="thin">
        <color indexed="64"/>
      </top>
      <bottom style="thick">
        <color indexed="64"/>
      </bottom>
      <diagonal/>
    </border>
    <border>
      <left style="mediumDashed">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30">
    <xf numFmtId="0" fontId="0" fillId="0" borderId="0"/>
    <xf numFmtId="44" fontId="9" fillId="0" borderId="0" applyFont="0" applyFill="0" applyBorder="0" applyAlignment="0" applyProtection="0"/>
    <xf numFmtId="0" fontId="11" fillId="0" borderId="0"/>
    <xf numFmtId="9" fontId="9" fillId="0" borderId="0" applyFont="0" applyFill="0" applyBorder="0" applyAlignment="0" applyProtection="0"/>
    <xf numFmtId="0" fontId="8" fillId="0" borderId="0"/>
    <xf numFmtId="44" fontId="8" fillId="0" borderId="0" applyFont="0" applyFill="0" applyBorder="0" applyAlignment="0" applyProtection="0"/>
    <xf numFmtId="9" fontId="8" fillId="0" borderId="0" applyFont="0" applyFill="0" applyBorder="0" applyAlignment="0" applyProtection="0"/>
    <xf numFmtId="0" fontId="9" fillId="0" borderId="0"/>
    <xf numFmtId="44" fontId="7" fillId="0" borderId="0" applyFont="0" applyFill="0" applyBorder="0" applyAlignment="0" applyProtection="0"/>
    <xf numFmtId="0" fontId="7" fillId="0" borderId="0"/>
    <xf numFmtId="0" fontId="24" fillId="0" borderId="0"/>
    <xf numFmtId="9" fontId="9" fillId="0" borderId="0" applyFont="0" applyFill="0" applyBorder="0" applyAlignment="0" applyProtection="0"/>
    <xf numFmtId="0" fontId="6" fillId="0" borderId="0"/>
    <xf numFmtId="44" fontId="6" fillId="0" borderId="0" applyFont="0" applyFill="0" applyBorder="0" applyAlignment="0" applyProtection="0"/>
    <xf numFmtId="9" fontId="6" fillId="0" borderId="0" applyFont="0" applyFill="0" applyBorder="0" applyAlignment="0" applyProtection="0"/>
    <xf numFmtId="44" fontId="6" fillId="0" borderId="0" applyFont="0" applyFill="0" applyBorder="0" applyAlignment="0" applyProtection="0"/>
    <xf numFmtId="0" fontId="6" fillId="0" borderId="0"/>
    <xf numFmtId="44" fontId="5" fillId="0" borderId="0" applyFont="0" applyFill="0" applyBorder="0" applyAlignment="0" applyProtection="0"/>
    <xf numFmtId="0" fontId="5" fillId="0" borderId="0"/>
    <xf numFmtId="44" fontId="4" fillId="0" borderId="0" applyFont="0" applyFill="0" applyBorder="0" applyAlignment="0" applyProtection="0"/>
    <xf numFmtId="0" fontId="4" fillId="0" borderId="0"/>
    <xf numFmtId="44" fontId="3" fillId="0" borderId="0" applyFont="0" applyFill="0" applyBorder="0" applyAlignment="0" applyProtection="0"/>
    <xf numFmtId="0" fontId="3" fillId="0" borderId="0"/>
    <xf numFmtId="0" fontId="2" fillId="0" borderId="0"/>
    <xf numFmtId="0" fontId="9" fillId="0" borderId="0"/>
    <xf numFmtId="44" fontId="2" fillId="0" borderId="0" applyFont="0" applyFill="0" applyBorder="0" applyAlignment="0" applyProtection="0"/>
    <xf numFmtId="44" fontId="9"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cellStyleXfs>
  <cellXfs count="570">
    <xf numFmtId="0" fontId="0" fillId="0" borderId="0" xfId="0"/>
    <xf numFmtId="0" fontId="10" fillId="0" borderId="2" xfId="0" applyFont="1" applyBorder="1" applyAlignment="1" applyProtection="1"/>
    <xf numFmtId="0" fontId="10" fillId="0" borderId="2" xfId="0" applyFont="1" applyBorder="1" applyAlignment="1" applyProtection="1">
      <alignment wrapText="1"/>
    </xf>
    <xf numFmtId="0" fontId="10" fillId="0" borderId="2" xfId="0" applyFont="1" applyFill="1" applyBorder="1" applyAlignment="1" applyProtection="1">
      <alignment horizontal="left" vertical="center"/>
    </xf>
    <xf numFmtId="0" fontId="10" fillId="0" borderId="2" xfId="0" applyFont="1" applyFill="1" applyBorder="1" applyAlignment="1" applyProtection="1"/>
    <xf numFmtId="49" fontId="15" fillId="3" borderId="3" xfId="0" applyNumberFormat="1" applyFont="1" applyFill="1" applyBorder="1" applyAlignment="1" applyProtection="1">
      <alignment horizontal="center" vertical="center" wrapText="1"/>
    </xf>
    <xf numFmtId="0" fontId="0" fillId="4" borderId="1" xfId="0" applyFill="1" applyBorder="1"/>
    <xf numFmtId="0" fontId="0" fillId="4" borderId="4" xfId="0" applyFill="1" applyBorder="1"/>
    <xf numFmtId="0" fontId="0" fillId="4" borderId="2" xfId="0" applyFill="1" applyBorder="1"/>
    <xf numFmtId="0" fontId="10" fillId="4" borderId="2" xfId="0" applyFont="1" applyFill="1" applyBorder="1" applyAlignment="1" applyProtection="1"/>
    <xf numFmtId="0" fontId="10" fillId="4" borderId="2" xfId="0" applyFont="1" applyFill="1" applyBorder="1" applyAlignment="1" applyProtection="1">
      <alignment wrapText="1"/>
    </xf>
    <xf numFmtId="0" fontId="0" fillId="4" borderId="5" xfId="0" applyFill="1" applyBorder="1"/>
    <xf numFmtId="0" fontId="0" fillId="4" borderId="6" xfId="0" applyFill="1" applyBorder="1"/>
    <xf numFmtId="0" fontId="0" fillId="4" borderId="7" xfId="0" applyFill="1" applyBorder="1"/>
    <xf numFmtId="0" fontId="15" fillId="3" borderId="8" xfId="0" applyFont="1" applyFill="1" applyBorder="1" applyAlignment="1" applyProtection="1">
      <alignment horizontal="center" vertical="center"/>
    </xf>
    <xf numFmtId="44" fontId="0" fillId="0" borderId="0" xfId="1" applyFont="1"/>
    <xf numFmtId="10" fontId="0" fillId="0" borderId="0" xfId="3" applyNumberFormat="1" applyFont="1"/>
    <xf numFmtId="0" fontId="10" fillId="0" borderId="8" xfId="0" applyFont="1" applyBorder="1"/>
    <xf numFmtId="44" fontId="0" fillId="0" borderId="3" xfId="1" applyFont="1" applyBorder="1"/>
    <xf numFmtId="0" fontId="0" fillId="0" borderId="3" xfId="0" applyBorder="1"/>
    <xf numFmtId="44" fontId="0" fillId="0" borderId="9" xfId="1" applyFont="1" applyBorder="1"/>
    <xf numFmtId="0" fontId="0" fillId="0" borderId="0" xfId="0" applyBorder="1"/>
    <xf numFmtId="0" fontId="19" fillId="5" borderId="8" xfId="0" applyFont="1" applyFill="1" applyBorder="1" applyAlignment="1">
      <alignment horizontal="center" vertical="center" wrapText="1"/>
    </xf>
    <xf numFmtId="0" fontId="19" fillId="5" borderId="3" xfId="0" applyFont="1" applyFill="1" applyBorder="1" applyAlignment="1">
      <alignment horizontal="center" vertical="center" wrapText="1"/>
    </xf>
    <xf numFmtId="0" fontId="19" fillId="5" borderId="9" xfId="0" applyFont="1" applyFill="1" applyBorder="1" applyAlignment="1">
      <alignment horizontal="center" vertical="center" wrapText="1"/>
    </xf>
    <xf numFmtId="0" fontId="19" fillId="0" borderId="2" xfId="0" applyFont="1" applyBorder="1" applyAlignment="1">
      <alignment horizontal="center" vertical="center" wrapText="1"/>
    </xf>
    <xf numFmtId="0" fontId="12" fillId="0" borderId="4" xfId="0" applyFont="1" applyBorder="1" applyAlignment="1">
      <alignment vertical="top" wrapText="1"/>
    </xf>
    <xf numFmtId="0" fontId="12" fillId="0" borderId="0" xfId="0" applyFont="1" applyBorder="1" applyAlignment="1">
      <alignment vertical="top" wrapText="1"/>
    </xf>
    <xf numFmtId="0" fontId="12" fillId="0" borderId="4"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vertical="center" wrapText="1"/>
    </xf>
    <xf numFmtId="0" fontId="10" fillId="0" borderId="2" xfId="0" applyFont="1" applyBorder="1" applyAlignment="1">
      <alignment horizontal="center" vertical="center" wrapText="1"/>
    </xf>
    <xf numFmtId="0" fontId="12" fillId="0" borderId="1" xfId="0" applyFont="1" applyFill="1" applyBorder="1" applyAlignment="1">
      <alignment horizontal="center" vertical="center" wrapText="1"/>
    </xf>
    <xf numFmtId="0" fontId="12" fillId="0" borderId="4" xfId="0" applyFont="1" applyBorder="1" applyAlignment="1">
      <alignment wrapText="1"/>
    </xf>
    <xf numFmtId="0" fontId="12" fillId="0" borderId="4" xfId="0" applyFont="1" applyFill="1" applyBorder="1" applyAlignment="1">
      <alignment vertical="top" wrapText="1"/>
    </xf>
    <xf numFmtId="0" fontId="12" fillId="0" borderId="4" xfId="0" applyFont="1" applyBorder="1" applyAlignment="1">
      <alignment horizontal="left" vertical="top" wrapText="1"/>
    </xf>
    <xf numFmtId="0" fontId="12" fillId="0" borderId="0" xfId="0" applyFont="1" applyFill="1" applyBorder="1" applyAlignment="1">
      <alignment vertical="top" wrapText="1"/>
    </xf>
    <xf numFmtId="0" fontId="12" fillId="0" borderId="0" xfId="0" applyFont="1" applyFill="1" applyBorder="1" applyAlignment="1">
      <alignment horizontal="center" vertical="top" wrapText="1"/>
    </xf>
    <xf numFmtId="0" fontId="0" fillId="0" borderId="0" xfId="0" applyBorder="1" applyAlignment="1">
      <alignment horizontal="center" vertical="center" wrapText="1"/>
    </xf>
    <xf numFmtId="0" fontId="0" fillId="0" borderId="0" xfId="0" applyAlignment="1">
      <alignment vertical="center" wrapText="1"/>
    </xf>
    <xf numFmtId="0" fontId="0" fillId="0" borderId="0" xfId="0" applyBorder="1" applyAlignment="1">
      <alignment vertical="center" wrapText="1"/>
    </xf>
    <xf numFmtId="0" fontId="9" fillId="0" borderId="0" xfId="0" applyFont="1" applyBorder="1" applyAlignment="1">
      <alignment horizontal="center" vertical="center" wrapText="1"/>
    </xf>
    <xf numFmtId="0" fontId="12" fillId="2" borderId="4" xfId="0" applyFont="1" applyFill="1" applyBorder="1" applyAlignment="1">
      <alignment wrapText="1"/>
    </xf>
    <xf numFmtId="0" fontId="9" fillId="0" borderId="0" xfId="0" applyFont="1" applyAlignment="1">
      <alignment horizontal="center" vertical="center" wrapText="1"/>
    </xf>
    <xf numFmtId="0" fontId="0" fillId="0" borderId="0" xfId="0" applyAlignment="1">
      <alignment horizontal="center" vertical="center" wrapText="1"/>
    </xf>
    <xf numFmtId="0" fontId="19" fillId="0" borderId="5" xfId="0" applyFont="1" applyBorder="1" applyAlignment="1">
      <alignment horizontal="center" vertical="center" wrapText="1"/>
    </xf>
    <xf numFmtId="0" fontId="12" fillId="0" borderId="6" xfId="0" applyFont="1" applyFill="1" applyBorder="1" applyAlignment="1">
      <alignment horizontal="center" vertical="center" wrapText="1"/>
    </xf>
    <xf numFmtId="0" fontId="12" fillId="2" borderId="7" xfId="0" applyFont="1" applyFill="1" applyBorder="1" applyAlignment="1">
      <alignment wrapText="1"/>
    </xf>
    <xf numFmtId="0" fontId="19" fillId="2" borderId="3" xfId="0" applyFont="1" applyFill="1" applyBorder="1" applyAlignment="1">
      <alignment horizontal="center" vertical="center" wrapText="1"/>
    </xf>
    <xf numFmtId="0" fontId="19" fillId="2" borderId="9"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4" xfId="0" applyFont="1" applyFill="1" applyBorder="1" applyAlignment="1">
      <alignment vertical="top" wrapText="1"/>
    </xf>
    <xf numFmtId="0" fontId="0" fillId="0" borderId="0" xfId="0" applyBorder="1" applyAlignment="1">
      <alignment horizontal="center" vertical="top"/>
    </xf>
    <xf numFmtId="0" fontId="9" fillId="0" borderId="0" xfId="0" applyFont="1" applyBorder="1" applyAlignment="1">
      <alignment horizontal="center" vertical="top" wrapText="1"/>
    </xf>
    <xf numFmtId="0" fontId="12" fillId="2" borderId="6" xfId="0" applyFont="1" applyFill="1" applyBorder="1" applyAlignment="1">
      <alignment horizontal="center" vertical="center" wrapText="1"/>
    </xf>
    <xf numFmtId="0" fontId="12" fillId="2" borderId="7" xfId="0" applyFont="1" applyFill="1" applyBorder="1" applyAlignment="1">
      <alignment vertical="top" wrapText="1"/>
    </xf>
    <xf numFmtId="0" fontId="0" fillId="0" borderId="0" xfId="0" applyAlignment="1">
      <alignment wrapText="1"/>
    </xf>
    <xf numFmtId="0" fontId="12" fillId="0" borderId="4" xfId="0" applyNumberFormat="1" applyFont="1" applyFill="1" applyBorder="1" applyAlignment="1">
      <alignment vertical="top" wrapText="1"/>
    </xf>
    <xf numFmtId="0" fontId="12" fillId="0" borderId="6" xfId="0" applyFont="1" applyBorder="1" applyAlignment="1">
      <alignment horizontal="center" vertical="center" wrapText="1"/>
    </xf>
    <xf numFmtId="0" fontId="12" fillId="0" borderId="7" xfId="0" applyFont="1" applyBorder="1" applyAlignment="1">
      <alignment vertical="top" wrapText="1"/>
    </xf>
    <xf numFmtId="0" fontId="12" fillId="0" borderId="0" xfId="0" applyFont="1" applyFill="1" applyBorder="1" applyAlignment="1">
      <alignment horizontal="left" vertical="top" wrapText="1"/>
    </xf>
    <xf numFmtId="0" fontId="12" fillId="0" borderId="0" xfId="0" applyNumberFormat="1" applyFont="1" applyBorder="1" applyAlignment="1">
      <alignment vertical="top" wrapText="1"/>
    </xf>
    <xf numFmtId="0" fontId="12" fillId="0" borderId="0" xfId="0" applyNumberFormat="1" applyFont="1" applyBorder="1" applyAlignment="1">
      <alignment horizontal="center" vertical="top" wrapText="1"/>
    </xf>
    <xf numFmtId="0" fontId="12" fillId="0" borderId="0" xfId="0" applyNumberFormat="1" applyFont="1" applyBorder="1" applyAlignment="1">
      <alignment horizontal="left" vertical="top" wrapText="1"/>
    </xf>
    <xf numFmtId="0" fontId="12" fillId="0" borderId="1" xfId="0" applyNumberFormat="1" applyFont="1" applyBorder="1" applyAlignment="1">
      <alignment horizontal="center" vertical="center" wrapText="1"/>
    </xf>
    <xf numFmtId="0" fontId="12" fillId="0" borderId="4" xfId="0" applyNumberFormat="1" applyFont="1" applyBorder="1" applyAlignment="1">
      <alignment vertical="top" wrapText="1"/>
    </xf>
    <xf numFmtId="0" fontId="0" fillId="0" borderId="0" xfId="0" applyAlignment="1">
      <alignment horizontal="center" vertical="center"/>
    </xf>
    <xf numFmtId="0" fontId="9" fillId="0" borderId="1" xfId="0" applyFont="1" applyBorder="1"/>
    <xf numFmtId="10" fontId="9" fillId="4" borderId="3" xfId="3" applyNumberFormat="1" applyFont="1" applyFill="1" applyBorder="1"/>
    <xf numFmtId="44" fontId="21" fillId="4" borderId="1" xfId="7" applyNumberFormat="1" applyFont="1" applyFill="1" applyBorder="1"/>
    <xf numFmtId="0" fontId="9" fillId="0" borderId="1" xfId="0" applyFont="1" applyFill="1" applyBorder="1"/>
    <xf numFmtId="0" fontId="9" fillId="0" borderId="1" xfId="7" applyFont="1" applyFill="1" applyBorder="1"/>
    <xf numFmtId="0" fontId="9" fillId="0" borderId="1" xfId="7" applyFont="1" applyBorder="1"/>
    <xf numFmtId="44" fontId="9" fillId="0" borderId="1" xfId="7" applyNumberFormat="1" applyFont="1" applyBorder="1"/>
    <xf numFmtId="0" fontId="9" fillId="0" borderId="0" xfId="7" applyFont="1"/>
    <xf numFmtId="0" fontId="9" fillId="0" borderId="0" xfId="7"/>
    <xf numFmtId="44" fontId="16" fillId="3" borderId="30" xfId="1" applyFont="1" applyFill="1" applyBorder="1" applyAlignment="1" applyProtection="1">
      <alignment horizontal="center" vertical="center" wrapText="1"/>
    </xf>
    <xf numFmtId="164" fontId="16" fillId="3" borderId="30" xfId="0" applyNumberFormat="1" applyFont="1" applyFill="1" applyBorder="1" applyAlignment="1" applyProtection="1">
      <alignment horizontal="center" vertical="center"/>
    </xf>
    <xf numFmtId="10" fontId="16" fillId="3" borderId="30" xfId="3" applyNumberFormat="1" applyFont="1" applyFill="1" applyBorder="1" applyAlignment="1" applyProtection="1">
      <alignment horizontal="center" vertical="center" wrapText="1"/>
    </xf>
    <xf numFmtId="44" fontId="16" fillId="3" borderId="31" xfId="1" applyFont="1" applyFill="1" applyBorder="1" applyAlignment="1" applyProtection="1">
      <alignment horizontal="center" vertical="center" wrapText="1"/>
    </xf>
    <xf numFmtId="0" fontId="19" fillId="0" borderId="2"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0" xfId="0" applyFont="1" applyBorder="1" applyAlignment="1">
      <alignment horizontal="left" vertical="top" wrapText="1"/>
    </xf>
    <xf numFmtId="0" fontId="12" fillId="0" borderId="0" xfId="0" applyFont="1" applyBorder="1" applyAlignment="1">
      <alignment horizontal="center" vertical="top" wrapText="1"/>
    </xf>
    <xf numFmtId="0" fontId="21" fillId="0" borderId="1" xfId="7" applyFont="1" applyFill="1" applyBorder="1"/>
    <xf numFmtId="0" fontId="12" fillId="0" borderId="1" xfId="0" applyFont="1" applyFill="1" applyBorder="1"/>
    <xf numFmtId="0" fontId="9" fillId="0" borderId="3" xfId="0" applyFont="1" applyFill="1" applyBorder="1"/>
    <xf numFmtId="44" fontId="9" fillId="4" borderId="3" xfId="1" applyNumberFormat="1" applyFont="1" applyFill="1" applyBorder="1"/>
    <xf numFmtId="44" fontId="9" fillId="4" borderId="1" xfId="1" applyNumberFormat="1" applyFont="1" applyFill="1" applyBorder="1"/>
    <xf numFmtId="49" fontId="15" fillId="3" borderId="9" xfId="0" applyNumberFormat="1" applyFont="1" applyFill="1" applyBorder="1" applyAlignment="1" applyProtection="1">
      <alignment horizontal="center" vertical="center" wrapText="1"/>
    </xf>
    <xf numFmtId="0" fontId="9" fillId="2" borderId="1" xfId="0" applyFont="1" applyFill="1" applyBorder="1" applyAlignment="1" applyProtection="1">
      <alignment wrapText="1"/>
    </xf>
    <xf numFmtId="0" fontId="9" fillId="8" borderId="1" xfId="1" applyNumberFormat="1" applyFont="1" applyFill="1" applyBorder="1" applyAlignment="1" applyProtection="1">
      <alignment horizontal="center" wrapText="1"/>
    </xf>
    <xf numFmtId="44" fontId="9" fillId="8" borderId="4" xfId="1" applyFont="1" applyFill="1" applyBorder="1" applyAlignment="1" applyProtection="1">
      <alignment horizontal="center" wrapText="1"/>
    </xf>
    <xf numFmtId="0" fontId="9" fillId="2" borderId="1" xfId="0" applyFont="1" applyFill="1" applyBorder="1"/>
    <xf numFmtId="0" fontId="22" fillId="8" borderId="4" xfId="0" applyFont="1" applyFill="1" applyBorder="1" applyAlignment="1">
      <alignment horizontal="center" wrapText="1"/>
    </xf>
    <xf numFmtId="0" fontId="22" fillId="8" borderId="4" xfId="0" applyFont="1" applyFill="1" applyBorder="1" applyAlignment="1">
      <alignment horizontal="center"/>
    </xf>
    <xf numFmtId="0" fontId="22" fillId="8" borderId="1" xfId="0" applyNumberFormat="1" applyFont="1" applyFill="1" applyBorder="1" applyAlignment="1">
      <alignment horizontal="center"/>
    </xf>
    <xf numFmtId="8" fontId="9" fillId="8" borderId="4" xfId="1" applyNumberFormat="1" applyFont="1" applyFill="1" applyBorder="1" applyAlignment="1" applyProtection="1">
      <alignment horizontal="center" wrapText="1"/>
    </xf>
    <xf numFmtId="49" fontId="9" fillId="2" borderId="1" xfId="0" applyNumberFormat="1" applyFont="1" applyFill="1" applyBorder="1" applyAlignment="1" applyProtection="1">
      <alignment horizontal="left" vertical="center" wrapText="1"/>
    </xf>
    <xf numFmtId="0" fontId="9" fillId="8" borderId="1" xfId="1" applyNumberFormat="1" applyFont="1" applyFill="1" applyBorder="1" applyAlignment="1" applyProtection="1">
      <alignment horizontal="center" vertical="center" wrapText="1"/>
    </xf>
    <xf numFmtId="44" fontId="9" fillId="8" borderId="4" xfId="1" applyFont="1" applyFill="1" applyBorder="1" applyAlignment="1" applyProtection="1">
      <alignment horizontal="center" vertical="center" wrapText="1"/>
    </xf>
    <xf numFmtId="0" fontId="22" fillId="8" borderId="4" xfId="0" applyFont="1" applyFill="1" applyBorder="1"/>
    <xf numFmtId="0" fontId="9" fillId="4" borderId="1" xfId="0" applyFont="1" applyFill="1" applyBorder="1" applyAlignment="1" applyProtection="1">
      <alignment wrapText="1"/>
    </xf>
    <xf numFmtId="44" fontId="9" fillId="4" borderId="1" xfId="1" applyFont="1" applyFill="1" applyBorder="1" applyAlignment="1" applyProtection="1">
      <alignment horizontal="center" wrapText="1"/>
    </xf>
    <xf numFmtId="44" fontId="9" fillId="4" borderId="4" xfId="1" applyFont="1" applyFill="1" applyBorder="1" applyAlignment="1" applyProtection="1">
      <alignment horizontal="center" wrapText="1"/>
    </xf>
    <xf numFmtId="0" fontId="10" fillId="0" borderId="2" xfId="0" applyFont="1" applyBorder="1"/>
    <xf numFmtId="0" fontId="10" fillId="0" borderId="5" xfId="0" applyFont="1" applyBorder="1"/>
    <xf numFmtId="0" fontId="12" fillId="0" borderId="1" xfId="0" applyFont="1" applyBorder="1" applyAlignment="1">
      <alignment horizontal="center" vertical="center" wrapText="1"/>
    </xf>
    <xf numFmtId="0" fontId="12" fillId="0" borderId="0" xfId="0" applyFont="1" applyBorder="1" applyAlignment="1">
      <alignment horizontal="center" vertical="top" wrapText="1"/>
    </xf>
    <xf numFmtId="0" fontId="14" fillId="0" borderId="2" xfId="0" applyFont="1" applyFill="1" applyBorder="1" applyAlignment="1">
      <alignment horizontal="left" vertical="center"/>
    </xf>
    <xf numFmtId="0" fontId="14" fillId="0" borderId="1" xfId="0" applyFont="1" applyFill="1" applyBorder="1" applyAlignment="1">
      <alignment horizontal="left" vertical="center"/>
    </xf>
    <xf numFmtId="0" fontId="0" fillId="0" borderId="0" xfId="0" applyFill="1"/>
    <xf numFmtId="0" fontId="0" fillId="0" borderId="0" xfId="0" applyAlignment="1">
      <alignment vertical="center"/>
    </xf>
    <xf numFmtId="0" fontId="21" fillId="0" borderId="1" xfId="7" applyFont="1" applyFill="1" applyBorder="1" applyAlignment="1">
      <alignment horizontal="center" vertical="center"/>
    </xf>
    <xf numFmtId="0" fontId="21" fillId="0" borderId="1" xfId="7" applyFont="1" applyFill="1" applyBorder="1" applyAlignment="1">
      <alignment vertical="center"/>
    </xf>
    <xf numFmtId="0" fontId="21" fillId="0" borderId="1" xfId="7" applyFont="1" applyFill="1" applyBorder="1" applyAlignment="1">
      <alignment horizontal="center" vertical="center" wrapText="1"/>
    </xf>
    <xf numFmtId="0" fontId="21" fillId="0" borderId="29" xfId="7" applyFont="1" applyFill="1" applyBorder="1" applyAlignment="1">
      <alignment horizontal="center" vertical="center" wrapText="1"/>
    </xf>
    <xf numFmtId="0" fontId="21" fillId="0" borderId="0" xfId="7" applyFont="1" applyFill="1" applyBorder="1" applyAlignment="1">
      <alignment horizontal="center" vertical="center"/>
    </xf>
    <xf numFmtId="0" fontId="12" fillId="2" borderId="17" xfId="0" applyFont="1" applyFill="1" applyBorder="1" applyAlignment="1">
      <alignment horizontal="left" vertical="center" wrapText="1"/>
    </xf>
    <xf numFmtId="0" fontId="19" fillId="2" borderId="8" xfId="0" applyFont="1" applyFill="1" applyBorder="1" applyAlignment="1">
      <alignment vertical="center" wrapText="1"/>
    </xf>
    <xf numFmtId="0" fontId="19" fillId="2" borderId="2" xfId="0" applyFont="1" applyFill="1" applyBorder="1" applyAlignment="1">
      <alignment vertical="center" wrapText="1"/>
    </xf>
    <xf numFmtId="0" fontId="19" fillId="2" borderId="5" xfId="0" applyFont="1" applyFill="1" applyBorder="1" applyAlignment="1">
      <alignment vertical="center" wrapText="1"/>
    </xf>
    <xf numFmtId="0" fontId="12" fillId="5" borderId="8" xfId="0" applyFont="1" applyFill="1" applyBorder="1" applyAlignment="1">
      <alignment horizontal="center" vertical="center" wrapText="1"/>
    </xf>
    <xf numFmtId="0" fontId="12" fillId="0" borderId="2" xfId="0" applyFont="1" applyBorder="1" applyAlignment="1">
      <alignment horizontal="center" vertical="center" wrapText="1"/>
    </xf>
    <xf numFmtId="0" fontId="12" fillId="0" borderId="2" xfId="0" applyFont="1" applyFill="1" applyBorder="1" applyAlignment="1">
      <alignment horizontal="center" vertical="center" wrapText="1"/>
    </xf>
    <xf numFmtId="0" fontId="12" fillId="0" borderId="2" xfId="0" applyNumberFormat="1" applyFont="1" applyBorder="1" applyAlignment="1">
      <alignment horizontal="center" vertical="center" wrapText="1"/>
    </xf>
    <xf numFmtId="0" fontId="12" fillId="0" borderId="5" xfId="0" applyFont="1" applyBorder="1" applyAlignment="1">
      <alignment horizontal="center" vertical="center" wrapText="1"/>
    </xf>
    <xf numFmtId="0" fontId="9" fillId="0" borderId="0" xfId="0" applyFont="1" applyAlignment="1">
      <alignment horizontal="center" vertical="center"/>
    </xf>
    <xf numFmtId="0" fontId="9" fillId="0" borderId="0" xfId="0" applyFont="1" applyAlignment="1">
      <alignment wrapText="1"/>
    </xf>
    <xf numFmtId="0" fontId="9" fillId="0" borderId="1" xfId="0" applyFont="1" applyFill="1" applyBorder="1" applyAlignment="1">
      <alignment horizontal="center" vertical="center"/>
    </xf>
    <xf numFmtId="0" fontId="12" fillId="5" borderId="16"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5" borderId="17" xfId="0" applyFont="1" applyFill="1" applyBorder="1" applyAlignment="1">
      <alignment horizontal="left" vertical="center" wrapText="1"/>
    </xf>
    <xf numFmtId="0" fontId="9" fillId="0" borderId="0" xfId="0" applyFont="1"/>
    <xf numFmtId="44" fontId="9" fillId="0" borderId="1" xfId="7" applyNumberFormat="1" applyFont="1" applyFill="1" applyBorder="1"/>
    <xf numFmtId="0" fontId="0" fillId="0" borderId="1" xfId="0" applyBorder="1"/>
    <xf numFmtId="10" fontId="9" fillId="4" borderId="1" xfId="3" applyNumberFormat="1" applyFont="1" applyFill="1" applyBorder="1"/>
    <xf numFmtId="44" fontId="0" fillId="0" borderId="1" xfId="1" applyFont="1" applyBorder="1"/>
    <xf numFmtId="0" fontId="16" fillId="3" borderId="30" xfId="0" applyFont="1" applyFill="1" applyBorder="1" applyAlignment="1" applyProtection="1">
      <alignment horizontal="center" vertical="center" wrapText="1"/>
    </xf>
    <xf numFmtId="44" fontId="0" fillId="0" borderId="4" xfId="1" applyFont="1" applyBorder="1"/>
    <xf numFmtId="0" fontId="0" fillId="0" borderId="6" xfId="0" applyBorder="1"/>
    <xf numFmtId="10" fontId="9" fillId="4" borderId="6" xfId="3" applyNumberFormat="1" applyFont="1" applyFill="1" applyBorder="1"/>
    <xf numFmtId="44" fontId="0" fillId="0" borderId="6" xfId="1" applyFont="1" applyBorder="1"/>
    <xf numFmtId="44" fontId="0" fillId="0" borderId="7" xfId="1" applyFont="1" applyBorder="1"/>
    <xf numFmtId="44" fontId="9" fillId="4" borderId="1" xfId="7" applyNumberFormat="1" applyFont="1" applyFill="1" applyBorder="1"/>
    <xf numFmtId="10" fontId="9" fillId="4" borderId="1" xfId="7" applyNumberFormat="1" applyFont="1" applyFill="1" applyBorder="1"/>
    <xf numFmtId="0" fontId="16" fillId="3" borderId="35" xfId="0" applyFont="1" applyFill="1" applyBorder="1" applyAlignment="1">
      <alignment horizontal="center" vertical="center" wrapText="1"/>
    </xf>
    <xf numFmtId="44" fontId="9" fillId="0" borderId="4" xfId="7" applyNumberFormat="1" applyFont="1" applyBorder="1"/>
    <xf numFmtId="0" fontId="10" fillId="0" borderId="2" xfId="4" applyFont="1" applyFill="1" applyBorder="1"/>
    <xf numFmtId="44" fontId="9" fillId="0" borderId="4" xfId="7" applyNumberFormat="1" applyFont="1" applyFill="1" applyBorder="1"/>
    <xf numFmtId="0" fontId="9" fillId="0" borderId="6" xfId="7" applyFont="1" applyBorder="1"/>
    <xf numFmtId="44" fontId="9" fillId="0" borderId="6" xfId="7" applyNumberFormat="1" applyFont="1" applyBorder="1"/>
    <xf numFmtId="44" fontId="9" fillId="0" borderId="7" xfId="7" applyNumberFormat="1" applyFont="1" applyBorder="1"/>
    <xf numFmtId="44" fontId="9" fillId="4" borderId="6" xfId="7" applyNumberFormat="1" applyFont="1" applyFill="1" applyBorder="1"/>
    <xf numFmtId="10" fontId="9" fillId="4" borderId="6" xfId="7" applyNumberFormat="1" applyFont="1" applyFill="1" applyBorder="1"/>
    <xf numFmtId="0" fontId="9" fillId="0" borderId="6" xfId="0" applyFont="1" applyBorder="1"/>
    <xf numFmtId="44" fontId="9" fillId="4" borderId="6" xfId="1" applyNumberFormat="1" applyFont="1" applyFill="1" applyBorder="1"/>
    <xf numFmtId="0" fontId="9" fillId="0" borderId="1" xfId="7" applyBorder="1"/>
    <xf numFmtId="0" fontId="9" fillId="0" borderId="3" xfId="7" applyFont="1" applyFill="1" applyBorder="1"/>
    <xf numFmtId="0" fontId="10" fillId="0" borderId="2" xfId="7" applyFont="1" applyBorder="1"/>
    <xf numFmtId="0" fontId="23" fillId="0" borderId="1" xfId="0" applyFont="1" applyFill="1" applyBorder="1"/>
    <xf numFmtId="0" fontId="9" fillId="0" borderId="0" xfId="0" applyFont="1" applyFill="1" applyBorder="1"/>
    <xf numFmtId="44" fontId="16" fillId="3" borderId="30" xfId="1" applyNumberFormat="1" applyFont="1" applyFill="1" applyBorder="1" applyAlignment="1" applyProtection="1">
      <alignment horizontal="center" vertical="center" wrapText="1"/>
    </xf>
    <xf numFmtId="44" fontId="0" fillId="0" borderId="0" xfId="1" applyNumberFormat="1" applyFont="1"/>
    <xf numFmtId="0" fontId="10" fillId="0" borderId="5" xfId="7" applyFont="1" applyBorder="1"/>
    <xf numFmtId="0" fontId="16" fillId="3" borderId="35" xfId="12" applyFont="1" applyFill="1" applyBorder="1" applyAlignment="1">
      <alignment horizontal="center" vertical="center" wrapText="1"/>
    </xf>
    <xf numFmtId="0" fontId="16" fillId="3" borderId="30" xfId="12" applyFont="1" applyFill="1" applyBorder="1" applyAlignment="1" applyProtection="1">
      <alignment horizontal="center" vertical="center" wrapText="1"/>
    </xf>
    <xf numFmtId="0" fontId="6" fillId="0" borderId="0" xfId="12"/>
    <xf numFmtId="44" fontId="16" fillId="3" borderId="30" xfId="13" applyNumberFormat="1" applyFont="1" applyFill="1" applyBorder="1" applyAlignment="1" applyProtection="1">
      <alignment horizontal="center" vertical="center" wrapText="1"/>
    </xf>
    <xf numFmtId="164" fontId="10" fillId="0" borderId="30" xfId="12" applyNumberFormat="1" applyFont="1" applyFill="1" applyBorder="1" applyAlignment="1" applyProtection="1">
      <alignment horizontal="center" vertical="center" wrapText="1"/>
    </xf>
    <xf numFmtId="0" fontId="25" fillId="0" borderId="0" xfId="12" applyFont="1" applyAlignment="1">
      <alignment wrapText="1"/>
    </xf>
    <xf numFmtId="10" fontId="16" fillId="3" borderId="30" xfId="14" applyNumberFormat="1" applyFont="1" applyFill="1" applyBorder="1" applyAlignment="1" applyProtection="1">
      <alignment horizontal="center" vertical="center" wrapText="1"/>
    </xf>
    <xf numFmtId="44" fontId="16" fillId="3" borderId="30" xfId="13" applyFont="1" applyFill="1" applyBorder="1" applyAlignment="1" applyProtection="1">
      <alignment horizontal="center" vertical="center" wrapText="1"/>
    </xf>
    <xf numFmtId="44" fontId="16" fillId="3" borderId="31" xfId="13" applyFont="1" applyFill="1" applyBorder="1" applyAlignment="1" applyProtection="1">
      <alignment horizontal="center" vertical="center" wrapText="1"/>
    </xf>
    <xf numFmtId="44" fontId="0" fillId="0" borderId="0" xfId="13" applyFont="1"/>
    <xf numFmtId="0" fontId="10" fillId="0" borderId="8" xfId="12" applyFont="1" applyBorder="1"/>
    <xf numFmtId="0" fontId="9" fillId="0" borderId="3" xfId="12" applyFont="1" applyFill="1" applyBorder="1"/>
    <xf numFmtId="0" fontId="9" fillId="0" borderId="3" xfId="12" applyFont="1" applyFill="1" applyBorder="1" applyAlignment="1">
      <alignment horizontal="left" vertical="center"/>
    </xf>
    <xf numFmtId="44" fontId="9" fillId="4" borderId="3" xfId="13" applyNumberFormat="1" applyFont="1" applyFill="1" applyBorder="1"/>
    <xf numFmtId="44" fontId="6" fillId="0" borderId="3" xfId="12" applyNumberFormat="1" applyBorder="1"/>
    <xf numFmtId="44" fontId="0" fillId="0" borderId="3" xfId="13" applyFont="1" applyBorder="1"/>
    <xf numFmtId="10" fontId="9" fillId="4" borderId="3" xfId="14" applyNumberFormat="1" applyFont="1" applyFill="1" applyBorder="1"/>
    <xf numFmtId="44" fontId="0" fillId="0" borderId="9" xfId="13" applyFont="1" applyBorder="1"/>
    <xf numFmtId="0" fontId="10" fillId="0" borderId="2" xfId="12" applyFont="1" applyBorder="1"/>
    <xf numFmtId="0" fontId="9" fillId="0" borderId="1" xfId="12" applyFont="1" applyFill="1" applyBorder="1" applyAlignment="1">
      <alignment horizontal="left" vertical="center"/>
    </xf>
    <xf numFmtId="44" fontId="21" fillId="11" borderId="1" xfId="7" applyNumberFormat="1" applyFont="1" applyFill="1" applyBorder="1"/>
    <xf numFmtId="44" fontId="0" fillId="0" borderId="1" xfId="13" applyFont="1" applyBorder="1"/>
    <xf numFmtId="10" fontId="9" fillId="4" borderId="1" xfId="14" applyNumberFormat="1" applyFont="1" applyFill="1" applyBorder="1"/>
    <xf numFmtId="44" fontId="0" fillId="0" borderId="4" xfId="13" applyFont="1" applyBorder="1"/>
    <xf numFmtId="0" fontId="9" fillId="0" borderId="1" xfId="12" applyFont="1" applyFill="1" applyBorder="1"/>
    <xf numFmtId="44" fontId="9" fillId="4" borderId="1" xfId="13" applyNumberFormat="1" applyFont="1" applyFill="1" applyBorder="1"/>
    <xf numFmtId="44" fontId="9" fillId="11" borderId="1" xfId="13" applyNumberFormat="1" applyFont="1" applyFill="1" applyBorder="1"/>
    <xf numFmtId="0" fontId="6" fillId="0" borderId="0" xfId="12" applyAlignment="1">
      <alignment horizontal="center" vertical="center"/>
    </xf>
    <xf numFmtId="0" fontId="9" fillId="0" borderId="0" xfId="12" applyFont="1" applyAlignment="1">
      <alignment horizontal="center" vertical="center" wrapText="1"/>
    </xf>
    <xf numFmtId="0" fontId="9" fillId="11" borderId="1" xfId="12" applyFont="1" applyFill="1" applyBorder="1"/>
    <xf numFmtId="10" fontId="0" fillId="0" borderId="0" xfId="14" applyNumberFormat="1" applyFont="1"/>
    <xf numFmtId="44" fontId="9" fillId="4" borderId="1" xfId="15" applyNumberFormat="1" applyFont="1" applyFill="1" applyBorder="1"/>
    <xf numFmtId="0" fontId="21" fillId="11" borderId="1" xfId="7" applyFont="1" applyFill="1" applyBorder="1"/>
    <xf numFmtId="0" fontId="23" fillId="0" borderId="1" xfId="12" applyFont="1" applyFill="1" applyBorder="1"/>
    <xf numFmtId="44" fontId="6" fillId="11" borderId="1" xfId="12" applyNumberFormat="1" applyFill="1" applyBorder="1"/>
    <xf numFmtId="44" fontId="6" fillId="4" borderId="1" xfId="12" applyNumberFormat="1" applyFill="1" applyBorder="1"/>
    <xf numFmtId="0" fontId="12" fillId="0" borderId="1" xfId="12" applyFont="1" applyFill="1" applyBorder="1"/>
    <xf numFmtId="44" fontId="0" fillId="0" borderId="0" xfId="13" applyNumberFormat="1" applyFont="1"/>
    <xf numFmtId="0" fontId="6" fillId="11" borderId="0" xfId="12" applyFill="1"/>
    <xf numFmtId="44" fontId="0" fillId="11" borderId="0" xfId="13" applyNumberFormat="1" applyFont="1" applyFill="1"/>
    <xf numFmtId="0" fontId="9" fillId="11" borderId="1" xfId="12" applyFont="1" applyFill="1" applyBorder="1" applyAlignment="1">
      <alignment horizontal="left" vertical="center"/>
    </xf>
    <xf numFmtId="44" fontId="9" fillId="12" borderId="1" xfId="13" applyNumberFormat="1" applyFont="1" applyFill="1" applyBorder="1"/>
    <xf numFmtId="167" fontId="6" fillId="0" borderId="0" xfId="12" applyNumberFormat="1"/>
    <xf numFmtId="44" fontId="21" fillId="12" borderId="1" xfId="7" applyNumberFormat="1" applyFont="1" applyFill="1" applyBorder="1"/>
    <xf numFmtId="0" fontId="10" fillId="0" borderId="5" xfId="12" applyFont="1" applyBorder="1"/>
    <xf numFmtId="0" fontId="9" fillId="11" borderId="6" xfId="12" applyFont="1" applyFill="1" applyBorder="1"/>
    <xf numFmtId="0" fontId="9" fillId="0" borderId="6" xfId="12" applyFont="1" applyFill="1" applyBorder="1" applyAlignment="1">
      <alignment horizontal="left" vertical="center"/>
    </xf>
    <xf numFmtId="44" fontId="0" fillId="0" borderId="6" xfId="13" applyFont="1" applyBorder="1"/>
    <xf numFmtId="10" fontId="9" fillId="4" borderId="6" xfId="14" applyNumberFormat="1" applyFont="1" applyFill="1" applyBorder="1"/>
    <xf numFmtId="44" fontId="0" fillId="0" borderId="7" xfId="13" applyFont="1" applyBorder="1"/>
    <xf numFmtId="0" fontId="6" fillId="0" borderId="0" xfId="12" applyBorder="1"/>
    <xf numFmtId="0" fontId="9" fillId="0" borderId="0" xfId="12" applyFont="1" applyBorder="1"/>
    <xf numFmtId="44" fontId="6" fillId="0" borderId="0" xfId="12" applyNumberFormat="1" applyBorder="1"/>
    <xf numFmtId="0" fontId="10" fillId="2" borderId="26" xfId="7" applyFont="1" applyFill="1" applyBorder="1" applyAlignment="1">
      <alignment horizontal="left" indent="44"/>
    </xf>
    <xf numFmtId="0" fontId="10" fillId="2" borderId="27" xfId="7" applyFont="1" applyFill="1" applyBorder="1" applyAlignment="1">
      <alignment horizontal="center"/>
    </xf>
    <xf numFmtId="44" fontId="10" fillId="2" borderId="27" xfId="7" applyNumberFormat="1" applyFont="1" applyFill="1" applyBorder="1" applyAlignment="1">
      <alignment horizontal="center"/>
    </xf>
    <xf numFmtId="0" fontId="10" fillId="2" borderId="28" xfId="7" applyFont="1" applyFill="1" applyBorder="1" applyAlignment="1">
      <alignment horizontal="center"/>
    </xf>
    <xf numFmtId="0" fontId="10" fillId="0" borderId="2" xfId="16" applyFont="1" applyBorder="1"/>
    <xf numFmtId="0" fontId="10" fillId="0" borderId="2" xfId="16" applyFont="1" applyFill="1" applyBorder="1"/>
    <xf numFmtId="0" fontId="10" fillId="0" borderId="5" xfId="16" applyFont="1" applyBorder="1"/>
    <xf numFmtId="0" fontId="9" fillId="0" borderId="0" xfId="12" applyFont="1"/>
    <xf numFmtId="44" fontId="9" fillId="0" borderId="0" xfId="13" applyNumberFormat="1" applyFont="1" applyFill="1" applyBorder="1"/>
    <xf numFmtId="44" fontId="21" fillId="0" borderId="0" xfId="7" applyNumberFormat="1" applyFont="1" applyFill="1" applyBorder="1"/>
    <xf numFmtId="44" fontId="9" fillId="0" borderId="0" xfId="15" applyNumberFormat="1" applyFont="1" applyFill="1" applyBorder="1"/>
    <xf numFmtId="44" fontId="6" fillId="0" borderId="0" xfId="12" applyNumberFormat="1" applyFill="1" applyBorder="1"/>
    <xf numFmtId="44" fontId="0" fillId="0" borderId="0" xfId="13" applyNumberFormat="1" applyFont="1" applyFill="1" applyBorder="1"/>
    <xf numFmtId="0" fontId="16" fillId="3" borderId="8" xfId="0" applyFont="1" applyFill="1" applyBorder="1" applyAlignment="1">
      <alignment horizontal="center" vertical="center" wrapText="1"/>
    </xf>
    <xf numFmtId="0" fontId="16" fillId="3" borderId="3" xfId="0" applyFont="1" applyFill="1" applyBorder="1" applyAlignment="1" applyProtection="1">
      <alignment horizontal="center" vertical="center" wrapText="1"/>
    </xf>
    <xf numFmtId="44" fontId="16" fillId="3" borderId="3" xfId="1" applyFont="1" applyFill="1" applyBorder="1" applyAlignment="1" applyProtection="1">
      <alignment horizontal="center" vertical="center" wrapText="1"/>
    </xf>
    <xf numFmtId="164" fontId="16" fillId="3" borderId="3" xfId="0" applyNumberFormat="1" applyFont="1" applyFill="1" applyBorder="1" applyAlignment="1" applyProtection="1">
      <alignment horizontal="center" vertical="center"/>
    </xf>
    <xf numFmtId="10" fontId="16" fillId="3" borderId="3" xfId="3" applyNumberFormat="1" applyFont="1" applyFill="1" applyBorder="1" applyAlignment="1" applyProtection="1">
      <alignment horizontal="center" vertical="center" wrapText="1"/>
    </xf>
    <xf numFmtId="44" fontId="16" fillId="3" borderId="9" xfId="1" applyFont="1" applyFill="1" applyBorder="1" applyAlignment="1" applyProtection="1">
      <alignment horizontal="center" vertical="center" wrapText="1"/>
    </xf>
    <xf numFmtId="0" fontId="9" fillId="0" borderId="3" xfId="0" applyFont="1" applyBorder="1"/>
    <xf numFmtId="44" fontId="9" fillId="4" borderId="3" xfId="1" applyFont="1" applyFill="1" applyBorder="1"/>
    <xf numFmtId="0" fontId="12" fillId="0" borderId="1" xfId="0" applyFont="1" applyBorder="1"/>
    <xf numFmtId="0" fontId="10" fillId="0" borderId="38" xfId="0" applyFont="1" applyBorder="1"/>
    <xf numFmtId="0" fontId="9" fillId="0" borderId="39" xfId="0" applyFont="1" applyBorder="1"/>
    <xf numFmtId="0" fontId="9" fillId="0" borderId="40" xfId="0" applyFont="1" applyFill="1" applyBorder="1"/>
    <xf numFmtId="9" fontId="0" fillId="0" borderId="0" xfId="3" applyFont="1"/>
    <xf numFmtId="0" fontId="0" fillId="0" borderId="0" xfId="0" applyAlignment="1">
      <alignment horizontal="center"/>
    </xf>
    <xf numFmtId="44" fontId="9" fillId="0" borderId="3" xfId="1" applyFont="1" applyFill="1" applyBorder="1"/>
    <xf numFmtId="0" fontId="0" fillId="0" borderId="3" xfId="0" applyFill="1" applyBorder="1"/>
    <xf numFmtId="10" fontId="9" fillId="0" borderId="3" xfId="3" applyNumberFormat="1" applyFont="1" applyFill="1" applyBorder="1"/>
    <xf numFmtId="44" fontId="0" fillId="0" borderId="3" xfId="1" applyFont="1" applyFill="1" applyBorder="1"/>
    <xf numFmtId="44" fontId="0" fillId="0" borderId="9" xfId="1" applyFont="1" applyFill="1" applyBorder="1"/>
    <xf numFmtId="0" fontId="0" fillId="0" borderId="0" xfId="0" applyFill="1" applyAlignment="1">
      <alignment horizontal="center"/>
    </xf>
    <xf numFmtId="0" fontId="9" fillId="0" borderId="6" xfId="0" applyFont="1" applyFill="1" applyBorder="1" applyAlignment="1">
      <alignment horizontal="left" vertical="center"/>
    </xf>
    <xf numFmtId="0" fontId="16" fillId="3" borderId="35" xfId="7" applyFont="1" applyFill="1" applyBorder="1" applyAlignment="1">
      <alignment horizontal="center" vertical="center" wrapText="1"/>
    </xf>
    <xf numFmtId="0" fontId="16" fillId="3" borderId="30" xfId="7" applyFont="1" applyFill="1" applyBorder="1" applyAlignment="1" applyProtection="1">
      <alignment horizontal="center" vertical="center" wrapText="1"/>
    </xf>
    <xf numFmtId="164" fontId="16" fillId="3" borderId="30" xfId="7" applyNumberFormat="1" applyFont="1" applyFill="1" applyBorder="1" applyAlignment="1" applyProtection="1">
      <alignment horizontal="center" vertical="center"/>
    </xf>
    <xf numFmtId="0" fontId="9" fillId="0" borderId="0" xfId="7" applyAlignment="1">
      <alignment horizontal="center" vertical="center"/>
    </xf>
    <xf numFmtId="0" fontId="9" fillId="0" borderId="0" xfId="7" applyFont="1" applyAlignment="1">
      <alignment horizontal="center" vertical="center" wrapText="1"/>
    </xf>
    <xf numFmtId="0" fontId="10" fillId="0" borderId="8" xfId="7" applyFont="1" applyBorder="1"/>
    <xf numFmtId="0" fontId="9" fillId="0" borderId="3" xfId="7" applyBorder="1"/>
    <xf numFmtId="44" fontId="9" fillId="4" borderId="1" xfId="19" applyNumberFormat="1" applyFont="1" applyFill="1" applyBorder="1"/>
    <xf numFmtId="0" fontId="23" fillId="0" borderId="1" xfId="7" applyFont="1" applyFill="1" applyBorder="1"/>
    <xf numFmtId="44" fontId="9" fillId="4" borderId="1" xfId="7" applyNumberFormat="1" applyFill="1" applyBorder="1"/>
    <xf numFmtId="0" fontId="12" fillId="0" borderId="1" xfId="7" applyFont="1" applyFill="1" applyBorder="1"/>
    <xf numFmtId="0" fontId="9" fillId="0" borderId="6" xfId="7" applyBorder="1"/>
    <xf numFmtId="0" fontId="9" fillId="0" borderId="0" xfId="7" applyBorder="1"/>
    <xf numFmtId="0" fontId="9" fillId="0" borderId="0" xfId="7" applyFont="1" applyBorder="1"/>
    <xf numFmtId="44" fontId="9" fillId="0" borderId="0" xfId="7" applyNumberFormat="1" applyBorder="1"/>
    <xf numFmtId="0" fontId="10" fillId="0" borderId="2" xfId="20" applyFont="1" applyBorder="1"/>
    <xf numFmtId="0" fontId="10" fillId="0" borderId="2" xfId="20" applyFont="1" applyFill="1" applyBorder="1"/>
    <xf numFmtId="0" fontId="10" fillId="0" borderId="5" xfId="20" applyFont="1" applyBorder="1"/>
    <xf numFmtId="166" fontId="0" fillId="0" borderId="0" xfId="13" applyNumberFormat="1" applyFont="1"/>
    <xf numFmtId="44" fontId="9" fillId="4" borderId="1" xfId="21" applyNumberFormat="1" applyFont="1" applyFill="1" applyBorder="1"/>
    <xf numFmtId="44" fontId="0" fillId="4" borderId="1" xfId="0" applyNumberFormat="1" applyFill="1" applyBorder="1"/>
    <xf numFmtId="0" fontId="9" fillId="0" borderId="0" xfId="0" applyFont="1" applyBorder="1"/>
    <xf numFmtId="44" fontId="0" fillId="0" borderId="0" xfId="0" applyNumberFormat="1" applyBorder="1"/>
    <xf numFmtId="0" fontId="10" fillId="0" borderId="2" xfId="22" applyFont="1" applyBorder="1"/>
    <xf numFmtId="0" fontId="10" fillId="0" borderId="2" xfId="22" applyFont="1" applyFill="1" applyBorder="1"/>
    <xf numFmtId="0" fontId="10" fillId="0" borderId="5" xfId="22" applyFont="1" applyBorder="1"/>
    <xf numFmtId="0" fontId="28" fillId="0" borderId="0" xfId="23" applyFont="1" applyFill="1" applyBorder="1"/>
    <xf numFmtId="16" fontId="29" fillId="0" borderId="0" xfId="23" quotePrefix="1" applyNumberFormat="1" applyFont="1" applyBorder="1" applyAlignment="1">
      <alignment horizontal="left"/>
    </xf>
    <xf numFmtId="0" fontId="2" fillId="0" borderId="0" xfId="23" applyFont="1" applyBorder="1"/>
    <xf numFmtId="0" fontId="2" fillId="0" borderId="0" xfId="23"/>
    <xf numFmtId="168" fontId="30" fillId="0" borderId="0" xfId="23" quotePrefix="1" applyNumberFormat="1" applyFont="1" applyFill="1" applyBorder="1" applyAlignment="1">
      <alignment horizontal="right"/>
    </xf>
    <xf numFmtId="0" fontId="27" fillId="0" borderId="0" xfId="23" applyFont="1" applyBorder="1" applyAlignment="1">
      <alignment horizontal="left"/>
    </xf>
    <xf numFmtId="0" fontId="31" fillId="0" borderId="0" xfId="23" applyFont="1" applyFill="1" applyBorder="1" applyAlignment="1">
      <alignment horizontal="center"/>
    </xf>
    <xf numFmtId="16" fontId="29" fillId="0" borderId="0" xfId="23" quotePrefix="1" applyNumberFormat="1" applyFont="1" applyBorder="1" applyAlignment="1">
      <alignment horizontal="left" indent="1"/>
    </xf>
    <xf numFmtId="16" fontId="27" fillId="0" borderId="0" xfId="23" quotePrefix="1" applyNumberFormat="1" applyFont="1" applyFill="1" applyBorder="1" applyAlignment="1">
      <alignment horizontal="centerContinuous"/>
    </xf>
    <xf numFmtId="16" fontId="2" fillId="0" borderId="0" xfId="23" quotePrefix="1" applyNumberFormat="1" applyFont="1" applyFill="1" applyBorder="1" applyAlignment="1">
      <alignment horizontal="centerContinuous"/>
    </xf>
    <xf numFmtId="16" fontId="2" fillId="0" borderId="0" xfId="23" quotePrefix="1" applyNumberFormat="1" applyFont="1" applyFill="1" applyBorder="1" applyAlignment="1">
      <alignment horizontal="center"/>
    </xf>
    <xf numFmtId="0" fontId="27" fillId="0" borderId="0" xfId="23" quotePrefix="1" applyFont="1" applyFill="1" applyBorder="1" applyAlignment="1">
      <alignment horizontal="center"/>
    </xf>
    <xf numFmtId="0" fontId="27" fillId="0" borderId="0" xfId="23" applyFont="1" applyFill="1" applyBorder="1" applyAlignment="1">
      <alignment horizontal="center"/>
    </xf>
    <xf numFmtId="0" fontId="27" fillId="0" borderId="0" xfId="23" applyFont="1" applyFill="1" applyBorder="1" applyAlignment="1">
      <alignment horizontal="centerContinuous"/>
    </xf>
    <xf numFmtId="0" fontId="2" fillId="0" borderId="0" xfId="23" applyFont="1" applyFill="1" applyBorder="1" applyAlignment="1">
      <alignment horizontal="centerContinuous"/>
    </xf>
    <xf numFmtId="0" fontId="32" fillId="0" borderId="0" xfId="23" applyFont="1" applyFill="1" applyBorder="1" applyAlignment="1">
      <alignment horizontal="center"/>
    </xf>
    <xf numFmtId="16" fontId="2" fillId="0" borderId="0" xfId="23" quotePrefix="1" applyNumberFormat="1" applyFont="1" applyBorder="1" applyAlignment="1">
      <alignment horizontal="centerContinuous"/>
    </xf>
    <xf numFmtId="165" fontId="28" fillId="0" borderId="0" xfId="23" quotePrefix="1" applyNumberFormat="1" applyFont="1" applyFill="1" applyBorder="1" applyAlignment="1">
      <alignment horizontal="center"/>
    </xf>
    <xf numFmtId="0" fontId="2" fillId="0" borderId="0" xfId="23" applyFont="1" applyBorder="1" applyAlignment="1">
      <alignment horizontal="left"/>
    </xf>
    <xf numFmtId="0" fontId="33" fillId="0" borderId="0" xfId="23" applyFont="1" applyBorder="1" applyAlignment="1">
      <alignment horizontal="left" indent="1"/>
    </xf>
    <xf numFmtId="168" fontId="28" fillId="0" borderId="0" xfId="23" quotePrefix="1" applyNumberFormat="1" applyFont="1" applyFill="1" applyBorder="1" applyAlignment="1">
      <alignment horizontal="center"/>
    </xf>
    <xf numFmtId="0" fontId="27" fillId="0" borderId="0" xfId="23" applyFont="1" applyBorder="1" applyAlignment="1">
      <alignment horizontal="left" indent="2"/>
    </xf>
    <xf numFmtId="44" fontId="2" fillId="0" borderId="0" xfId="23" applyNumberFormat="1" applyFont="1" applyAlignment="1">
      <alignment horizontal="right"/>
    </xf>
    <xf numFmtId="166" fontId="2" fillId="0" borderId="0" xfId="23" applyNumberFormat="1" applyFont="1" applyAlignment="1">
      <alignment horizontal="center"/>
    </xf>
    <xf numFmtId="0" fontId="34" fillId="0" borderId="0" xfId="23" applyFont="1" applyBorder="1" applyAlignment="1">
      <alignment horizontal="left" indent="4"/>
    </xf>
    <xf numFmtId="44" fontId="27" fillId="0" borderId="0" xfId="23" applyNumberFormat="1" applyFont="1" applyAlignment="1">
      <alignment horizontal="right"/>
    </xf>
    <xf numFmtId="166" fontId="27" fillId="0" borderId="36" xfId="23" applyNumberFormat="1" applyFont="1" applyBorder="1" applyAlignment="1">
      <alignment horizontal="center"/>
    </xf>
    <xf numFmtId="166" fontId="27" fillId="0" borderId="0" xfId="23" applyNumberFormat="1" applyFont="1" applyAlignment="1">
      <alignment horizontal="center"/>
    </xf>
    <xf numFmtId="169" fontId="27" fillId="13" borderId="41" xfId="23" applyNumberFormat="1" applyFont="1" applyFill="1" applyBorder="1"/>
    <xf numFmtId="44" fontId="27" fillId="0" borderId="0" xfId="23" applyNumberFormat="1" applyFont="1" applyAlignment="1">
      <alignment horizontal="left"/>
    </xf>
    <xf numFmtId="168" fontId="28" fillId="0" borderId="0" xfId="23" quotePrefix="1" applyNumberFormat="1" applyFont="1" applyFill="1" applyBorder="1" applyAlignment="1">
      <alignment horizontal="centerContinuous"/>
    </xf>
    <xf numFmtId="0" fontId="2" fillId="0" borderId="0" xfId="23" applyFont="1" applyBorder="1" applyAlignment="1">
      <alignment horizontal="centerContinuous"/>
    </xf>
    <xf numFmtId="16" fontId="33" fillId="0" borderId="0" xfId="23" quotePrefix="1" applyNumberFormat="1" applyFont="1" applyBorder="1" applyAlignment="1">
      <alignment horizontal="centerContinuous"/>
    </xf>
    <xf numFmtId="0" fontId="28" fillId="0" borderId="0" xfId="23" applyFont="1" applyFill="1" applyAlignment="1">
      <alignment horizontal="center"/>
    </xf>
    <xf numFmtId="16" fontId="35" fillId="0" borderId="42" xfId="23" quotePrefix="1" applyNumberFormat="1" applyFont="1" applyBorder="1" applyAlignment="1">
      <alignment horizontal="left" indent="1"/>
    </xf>
    <xf numFmtId="16" fontId="27" fillId="4" borderId="43" xfId="23" quotePrefix="1" applyNumberFormat="1" applyFont="1" applyFill="1" applyBorder="1" applyAlignment="1">
      <alignment horizontal="centerContinuous"/>
    </xf>
    <xf numFmtId="16" fontId="2" fillId="4" borderId="44" xfId="23" quotePrefix="1" applyNumberFormat="1" applyFont="1" applyFill="1" applyBorder="1" applyAlignment="1">
      <alignment horizontal="centerContinuous"/>
    </xf>
    <xf numFmtId="16" fontId="2" fillId="0" borderId="45" xfId="23" quotePrefix="1" applyNumberFormat="1" applyFont="1" applyBorder="1" applyAlignment="1">
      <alignment horizontal="center"/>
    </xf>
    <xf numFmtId="0" fontId="27" fillId="9" borderId="47" xfId="23" applyFont="1" applyFill="1" applyBorder="1" applyAlignment="1">
      <alignment horizontal="centerContinuous"/>
    </xf>
    <xf numFmtId="0" fontId="2" fillId="9" borderId="44" xfId="23" applyFont="1" applyFill="1" applyBorder="1" applyAlignment="1">
      <alignment horizontal="centerContinuous"/>
    </xf>
    <xf numFmtId="0" fontId="2" fillId="0" borderId="48" xfId="23" applyBorder="1"/>
    <xf numFmtId="0" fontId="2" fillId="0" borderId="49" xfId="23" applyBorder="1"/>
    <xf numFmtId="0" fontId="32" fillId="15" borderId="0" xfId="23" applyFont="1" applyFill="1" applyBorder="1" applyAlignment="1">
      <alignment horizontal="center"/>
    </xf>
    <xf numFmtId="0" fontId="2" fillId="0" borderId="0" xfId="23" applyBorder="1"/>
    <xf numFmtId="0" fontId="2" fillId="0" borderId="0" xfId="23" applyFont="1"/>
    <xf numFmtId="0" fontId="37" fillId="0" borderId="52" xfId="23" applyFont="1" applyBorder="1" applyAlignment="1">
      <alignment vertical="center"/>
    </xf>
    <xf numFmtId="167" fontId="38" fillId="4" borderId="37" xfId="7" applyNumberFormat="1" applyFont="1" applyFill="1" applyBorder="1" applyAlignment="1"/>
    <xf numFmtId="0" fontId="37" fillId="0" borderId="37" xfId="24" applyFont="1" applyFill="1" applyBorder="1"/>
    <xf numFmtId="44" fontId="37" fillId="7" borderId="37" xfId="25" applyFont="1" applyFill="1" applyBorder="1"/>
    <xf numFmtId="167" fontId="2" fillId="9" borderId="37" xfId="23" applyNumberFormat="1" applyFont="1" applyFill="1" applyBorder="1"/>
    <xf numFmtId="0" fontId="2" fillId="0" borderId="53" xfId="23" applyBorder="1"/>
    <xf numFmtId="0" fontId="2" fillId="0" borderId="54" xfId="23" applyBorder="1"/>
    <xf numFmtId="44" fontId="32" fillId="15" borderId="37" xfId="23" applyNumberFormat="1" applyFont="1" applyFill="1" applyBorder="1"/>
    <xf numFmtId="44" fontId="32" fillId="15" borderId="55" xfId="23" applyNumberFormat="1" applyFont="1" applyFill="1" applyBorder="1"/>
    <xf numFmtId="44" fontId="32" fillId="15" borderId="56" xfId="23" applyNumberFormat="1" applyFont="1" applyFill="1" applyBorder="1" applyAlignment="1">
      <alignment horizontal="center"/>
    </xf>
    <xf numFmtId="44" fontId="32" fillId="15" borderId="57" xfId="23" applyNumberFormat="1" applyFont="1" applyFill="1" applyBorder="1"/>
    <xf numFmtId="44" fontId="32" fillId="15" borderId="0" xfId="23" applyNumberFormat="1" applyFont="1" applyFill="1" applyBorder="1"/>
    <xf numFmtId="167" fontId="38" fillId="10" borderId="37" xfId="7" applyNumberFormat="1" applyFont="1" applyFill="1" applyBorder="1" applyAlignment="1"/>
    <xf numFmtId="44" fontId="32" fillId="15" borderId="0" xfId="23" applyNumberFormat="1" applyFont="1" applyFill="1" applyBorder="1" applyAlignment="1">
      <alignment horizontal="center"/>
    </xf>
    <xf numFmtId="167" fontId="38" fillId="0" borderId="0" xfId="7" applyNumberFormat="1" applyFont="1" applyFill="1" applyBorder="1" applyAlignment="1"/>
    <xf numFmtId="44" fontId="2" fillId="0" borderId="0" xfId="23" applyNumberFormat="1" applyFont="1" applyFill="1" applyBorder="1"/>
    <xf numFmtId="166" fontId="2" fillId="0" borderId="0" xfId="23" applyNumberFormat="1" applyFont="1"/>
    <xf numFmtId="0" fontId="37" fillId="0" borderId="58" xfId="23" applyFont="1" applyBorder="1" applyAlignment="1">
      <alignment vertical="center"/>
    </xf>
    <xf numFmtId="167" fontId="38" fillId="4" borderId="1" xfId="7" applyNumberFormat="1" applyFont="1" applyFill="1" applyBorder="1" applyAlignment="1"/>
    <xf numFmtId="0" fontId="39" fillId="0" borderId="1" xfId="7" applyFont="1" applyFill="1" applyBorder="1"/>
    <xf numFmtId="44" fontId="37" fillId="7" borderId="1" xfId="25" applyFont="1" applyFill="1" applyBorder="1"/>
    <xf numFmtId="167" fontId="2" fillId="9" borderId="1" xfId="23" applyNumberFormat="1" applyFont="1" applyFill="1" applyBorder="1"/>
    <xf numFmtId="0" fontId="2" fillId="0" borderId="59" xfId="23" applyBorder="1"/>
    <xf numFmtId="0" fontId="2" fillId="0" borderId="60" xfId="23" applyBorder="1"/>
    <xf numFmtId="44" fontId="32" fillId="15" borderId="1" xfId="23" applyNumberFormat="1" applyFont="1" applyFill="1" applyBorder="1"/>
    <xf numFmtId="44" fontId="32" fillId="15" borderId="61" xfId="23" applyNumberFormat="1" applyFont="1" applyFill="1" applyBorder="1"/>
    <xf numFmtId="44" fontId="32" fillId="15" borderId="62" xfId="23" applyNumberFormat="1" applyFont="1" applyFill="1" applyBorder="1"/>
    <xf numFmtId="44" fontId="32" fillId="15" borderId="63" xfId="23" applyNumberFormat="1" applyFont="1" applyFill="1" applyBorder="1"/>
    <xf numFmtId="167" fontId="38" fillId="10" borderId="1" xfId="7" applyNumberFormat="1" applyFont="1" applyFill="1" applyBorder="1" applyAlignment="1"/>
    <xf numFmtId="0" fontId="37" fillId="0" borderId="1" xfId="24" applyFont="1" applyFill="1" applyBorder="1"/>
    <xf numFmtId="0" fontId="30" fillId="0" borderId="0" xfId="23" applyFont="1" applyAlignment="1">
      <alignment horizontal="center"/>
    </xf>
    <xf numFmtId="167" fontId="2" fillId="14" borderId="1" xfId="23" applyNumberFormat="1" applyFont="1" applyFill="1" applyBorder="1"/>
    <xf numFmtId="0" fontId="30" fillId="0" borderId="0" xfId="23" applyFont="1" applyFill="1" applyAlignment="1">
      <alignment horizontal="center"/>
    </xf>
    <xf numFmtId="167" fontId="37" fillId="4" borderId="1" xfId="26" applyNumberFormat="1" applyFont="1" applyFill="1" applyBorder="1"/>
    <xf numFmtId="167" fontId="38" fillId="14" borderId="1" xfId="7" applyNumberFormat="1" applyFont="1" applyFill="1" applyBorder="1" applyAlignment="1"/>
    <xf numFmtId="44" fontId="2" fillId="4" borderId="1" xfId="23" applyNumberFormat="1" applyFont="1" applyFill="1" applyBorder="1"/>
    <xf numFmtId="44" fontId="38" fillId="4" borderId="1" xfId="7" applyNumberFormat="1" applyFont="1" applyFill="1" applyBorder="1" applyAlignment="1"/>
    <xf numFmtId="167" fontId="38" fillId="9" borderId="1" xfId="7" applyNumberFormat="1" applyFont="1" applyFill="1" applyBorder="1" applyAlignment="1"/>
    <xf numFmtId="44" fontId="37" fillId="4" borderId="1" xfId="25" applyFont="1" applyFill="1" applyBorder="1"/>
    <xf numFmtId="0" fontId="38" fillId="0" borderId="1" xfId="24" applyFont="1" applyFill="1" applyBorder="1"/>
    <xf numFmtId="44" fontId="38" fillId="0" borderId="1" xfId="7" applyNumberFormat="1" applyFont="1" applyFill="1" applyBorder="1" applyAlignment="1"/>
    <xf numFmtId="44" fontId="2" fillId="0" borderId="1" xfId="23" applyNumberFormat="1" applyFont="1" applyBorder="1"/>
    <xf numFmtId="167" fontId="38" fillId="16" borderId="1" xfId="7" applyNumberFormat="1" applyFont="1" applyFill="1" applyBorder="1" applyAlignment="1"/>
    <xf numFmtId="0" fontId="37" fillId="0" borderId="1" xfId="7" applyFont="1" applyFill="1" applyBorder="1"/>
    <xf numFmtId="44" fontId="37" fillId="0" borderId="1" xfId="25" applyFont="1" applyFill="1" applyBorder="1"/>
    <xf numFmtId="0" fontId="40" fillId="0" borderId="1" xfId="24" applyFont="1" applyFill="1" applyBorder="1"/>
    <xf numFmtId="44" fontId="32" fillId="15" borderId="59" xfId="23" applyNumberFormat="1" applyFont="1" applyFill="1" applyBorder="1"/>
    <xf numFmtId="44" fontId="32" fillId="15" borderId="60" xfId="23" applyNumberFormat="1" applyFont="1" applyFill="1" applyBorder="1"/>
    <xf numFmtId="0" fontId="37" fillId="0" borderId="1" xfId="24" applyFont="1" applyBorder="1"/>
    <xf numFmtId="0" fontId="37" fillId="0" borderId="64" xfId="23" applyFont="1" applyBorder="1" applyAlignment="1">
      <alignment vertical="center"/>
    </xf>
    <xf numFmtId="167" fontId="38" fillId="4" borderId="65" xfId="7" applyNumberFormat="1" applyFont="1" applyFill="1" applyBorder="1" applyAlignment="1"/>
    <xf numFmtId="0" fontId="37" fillId="0" borderId="65" xfId="24" applyFont="1" applyBorder="1"/>
    <xf numFmtId="44" fontId="38" fillId="0" borderId="65" xfId="7" applyNumberFormat="1" applyFont="1" applyFill="1" applyBorder="1" applyAlignment="1"/>
    <xf numFmtId="44" fontId="2" fillId="0" borderId="65" xfId="23" applyNumberFormat="1" applyFont="1" applyBorder="1"/>
    <xf numFmtId="167" fontId="2" fillId="9" borderId="65" xfId="23" applyNumberFormat="1" applyFont="1" applyFill="1" applyBorder="1"/>
    <xf numFmtId="0" fontId="2" fillId="0" borderId="66" xfId="23" applyBorder="1"/>
    <xf numFmtId="0" fontId="2" fillId="0" borderId="67" xfId="23" applyBorder="1"/>
    <xf numFmtId="44" fontId="32" fillId="15" borderId="65" xfId="23" applyNumberFormat="1" applyFont="1" applyFill="1" applyBorder="1"/>
    <xf numFmtId="44" fontId="32" fillId="15" borderId="68" xfId="23" applyNumberFormat="1" applyFont="1" applyFill="1" applyBorder="1"/>
    <xf numFmtId="44" fontId="32" fillId="15" borderId="69" xfId="23" applyNumberFormat="1" applyFont="1" applyFill="1" applyBorder="1"/>
    <xf numFmtId="44" fontId="32" fillId="15" borderId="70" xfId="23" applyNumberFormat="1" applyFont="1" applyFill="1" applyBorder="1"/>
    <xf numFmtId="44" fontId="38" fillId="0" borderId="0" xfId="7" applyNumberFormat="1" applyFont="1" applyFill="1" applyBorder="1" applyAlignment="1"/>
    <xf numFmtId="44" fontId="2" fillId="0" borderId="0" xfId="23" applyNumberFormat="1" applyFont="1"/>
    <xf numFmtId="0" fontId="2" fillId="0" borderId="0" xfId="23" applyFont="1" applyFill="1"/>
    <xf numFmtId="0" fontId="32" fillId="0" borderId="0" xfId="23" applyFont="1" applyFill="1"/>
    <xf numFmtId="0" fontId="32" fillId="0" borderId="0" xfId="23" applyFont="1" applyFill="1" applyBorder="1"/>
    <xf numFmtId="44" fontId="2" fillId="0" borderId="0" xfId="23" applyNumberFormat="1" applyFont="1" applyFill="1"/>
    <xf numFmtId="44" fontId="2" fillId="0" borderId="0" xfId="23" applyNumberFormat="1" applyFont="1" applyAlignment="1">
      <alignment horizontal="center"/>
    </xf>
    <xf numFmtId="0" fontId="2" fillId="0" borderId="0" xfId="23" applyBorder="1" applyAlignment="1">
      <alignment horizontal="centerContinuous"/>
    </xf>
    <xf numFmtId="0" fontId="33" fillId="0" borderId="0" xfId="23" applyFont="1" applyAlignment="1">
      <alignment horizontal="centerContinuous"/>
    </xf>
    <xf numFmtId="0" fontId="33" fillId="0" borderId="0" xfId="23" applyFont="1" applyBorder="1" applyAlignment="1">
      <alignment horizontal="centerContinuous"/>
    </xf>
    <xf numFmtId="0" fontId="27" fillId="0" borderId="0" xfId="23" applyFont="1" applyBorder="1"/>
    <xf numFmtId="44" fontId="37" fillId="18" borderId="37" xfId="25" applyFont="1" applyFill="1" applyBorder="1"/>
    <xf numFmtId="44" fontId="37" fillId="18" borderId="1" xfId="25" applyFont="1" applyFill="1" applyBorder="1"/>
    <xf numFmtId="44" fontId="2" fillId="17" borderId="1" xfId="23" applyNumberFormat="1" applyFont="1" applyFill="1" applyBorder="1"/>
    <xf numFmtId="44" fontId="38" fillId="17" borderId="1" xfId="7" applyNumberFormat="1" applyFont="1" applyFill="1" applyBorder="1" applyAlignment="1"/>
    <xf numFmtId="44" fontId="37" fillId="17" borderId="1" xfId="25" applyFont="1" applyFill="1" applyBorder="1"/>
    <xf numFmtId="44" fontId="38" fillId="17" borderId="65" xfId="7" applyNumberFormat="1" applyFont="1" applyFill="1" applyBorder="1" applyAlignment="1"/>
    <xf numFmtId="44" fontId="2" fillId="17" borderId="65" xfId="23" applyNumberFormat="1" applyFont="1" applyFill="1" applyBorder="1"/>
    <xf numFmtId="0" fontId="10" fillId="0" borderId="8" xfId="0" applyFont="1" applyFill="1" applyBorder="1"/>
    <xf numFmtId="0" fontId="9" fillId="0" borderId="1" xfId="23" applyFont="1" applyFill="1" applyBorder="1" applyAlignment="1">
      <alignment vertical="center"/>
    </xf>
    <xf numFmtId="167" fontId="23" fillId="22" borderId="3" xfId="7" applyNumberFormat="1" applyFont="1" applyFill="1" applyBorder="1" applyAlignment="1"/>
    <xf numFmtId="10" fontId="9" fillId="7" borderId="3" xfId="3" applyNumberFormat="1" applyFont="1" applyFill="1" applyBorder="1"/>
    <xf numFmtId="0" fontId="10" fillId="0" borderId="2" xfId="0" applyFont="1" applyFill="1" applyBorder="1"/>
    <xf numFmtId="167" fontId="23" fillId="22" borderId="1" xfId="7" applyNumberFormat="1" applyFont="1" applyFill="1" applyBorder="1" applyAlignment="1"/>
    <xf numFmtId="10" fontId="9" fillId="7" borderId="1" xfId="3" applyNumberFormat="1" applyFont="1" applyFill="1" applyBorder="1"/>
    <xf numFmtId="44" fontId="9" fillId="0" borderId="1" xfId="1" applyFont="1" applyFill="1" applyBorder="1"/>
    <xf numFmtId="0" fontId="9" fillId="0" borderId="39" xfId="23" applyFont="1" applyFill="1" applyBorder="1" applyAlignment="1">
      <alignment vertical="center"/>
    </xf>
    <xf numFmtId="0" fontId="10" fillId="0" borderId="5" xfId="0" applyFont="1" applyFill="1" applyBorder="1"/>
    <xf numFmtId="167" fontId="23" fillId="22" borderId="6" xfId="7" applyNumberFormat="1" applyFont="1" applyFill="1" applyBorder="1" applyAlignment="1"/>
    <xf numFmtId="0" fontId="9" fillId="0" borderId="6" xfId="0" applyFont="1" applyFill="1" applyBorder="1"/>
    <xf numFmtId="10" fontId="9" fillId="7" borderId="6" xfId="3" applyNumberFormat="1" applyFont="1" applyFill="1" applyBorder="1"/>
    <xf numFmtId="44" fontId="9" fillId="0" borderId="6" xfId="1" applyFont="1" applyFill="1" applyBorder="1"/>
    <xf numFmtId="0" fontId="10" fillId="0" borderId="13" xfId="0" applyFont="1" applyFill="1" applyBorder="1"/>
    <xf numFmtId="0" fontId="9" fillId="0" borderId="13" xfId="23" applyFont="1" applyFill="1" applyBorder="1" applyAlignment="1">
      <alignment vertical="center"/>
    </xf>
    <xf numFmtId="167" fontId="23" fillId="22" borderId="13" xfId="7" applyNumberFormat="1" applyFont="1" applyFill="1" applyBorder="1" applyAlignment="1"/>
    <xf numFmtId="0" fontId="9" fillId="0" borderId="13" xfId="0" applyFont="1" applyFill="1" applyBorder="1"/>
    <xf numFmtId="10" fontId="9" fillId="7" borderId="13" xfId="3" applyNumberFormat="1" applyFont="1" applyFill="1" applyBorder="1"/>
    <xf numFmtId="44" fontId="9" fillId="0" borderId="13" xfId="1" applyFont="1" applyFill="1" applyBorder="1"/>
    <xf numFmtId="0" fontId="10" fillId="0" borderId="19" xfId="4" applyFont="1" applyFill="1" applyBorder="1"/>
    <xf numFmtId="0" fontId="9" fillId="0" borderId="19" xfId="7" applyFont="1" applyFill="1" applyBorder="1"/>
    <xf numFmtId="10" fontId="9" fillId="7" borderId="19" xfId="7" applyNumberFormat="1" applyFont="1" applyFill="1" applyBorder="1"/>
    <xf numFmtId="0" fontId="10" fillId="0" borderId="8" xfId="4" applyFont="1" applyFill="1" applyBorder="1"/>
    <xf numFmtId="10" fontId="9" fillId="7" borderId="3" xfId="7" applyNumberFormat="1" applyFont="1" applyFill="1" applyBorder="1"/>
    <xf numFmtId="10" fontId="9" fillId="7" borderId="1" xfId="7" applyNumberFormat="1" applyFont="1" applyFill="1" applyBorder="1"/>
    <xf numFmtId="0" fontId="10" fillId="23" borderId="5" xfId="7" applyFont="1" applyFill="1" applyBorder="1" applyAlignment="1">
      <alignment horizontal="centerContinuous"/>
    </xf>
    <xf numFmtId="0" fontId="10" fillId="23" borderId="6" xfId="7" applyFont="1" applyFill="1" applyBorder="1" applyAlignment="1">
      <alignment horizontal="centerContinuous"/>
    </xf>
    <xf numFmtId="44" fontId="10" fillId="23" borderId="6" xfId="7" applyNumberFormat="1" applyFont="1" applyFill="1" applyBorder="1" applyAlignment="1">
      <alignment horizontal="centerContinuous"/>
    </xf>
    <xf numFmtId="44" fontId="9" fillId="0" borderId="0" xfId="1" applyNumberFormat="1" applyFont="1" applyFill="1" applyBorder="1"/>
    <xf numFmtId="10" fontId="9" fillId="0" borderId="0" xfId="3" applyNumberFormat="1" applyFont="1" applyFill="1" applyBorder="1"/>
    <xf numFmtId="44" fontId="9" fillId="0" borderId="0" xfId="1" applyFont="1" applyFill="1" applyBorder="1"/>
    <xf numFmtId="167" fontId="23" fillId="22" borderId="30" xfId="7" applyNumberFormat="1" applyFont="1" applyFill="1" applyBorder="1" applyAlignment="1"/>
    <xf numFmtId="44" fontId="9" fillId="0" borderId="72" xfId="1" applyFont="1" applyFill="1" applyBorder="1"/>
    <xf numFmtId="44" fontId="9" fillId="0" borderId="73" xfId="1" applyFont="1" applyFill="1" applyBorder="1"/>
    <xf numFmtId="0" fontId="0" fillId="0" borderId="1" xfId="0" applyBorder="1" applyAlignment="1">
      <alignment horizontal="center" vertical="center"/>
    </xf>
    <xf numFmtId="0" fontId="9" fillId="0" borderId="1" xfId="0" applyFont="1" applyBorder="1" applyAlignment="1">
      <alignment horizontal="center" vertical="center"/>
    </xf>
    <xf numFmtId="44" fontId="9" fillId="0" borderId="74" xfId="1" applyFont="1" applyFill="1" applyBorder="1"/>
    <xf numFmtId="0" fontId="10" fillId="23" borderId="74" xfId="7" applyFont="1" applyFill="1" applyBorder="1" applyAlignment="1">
      <alignment horizontal="centerContinuous"/>
    </xf>
    <xf numFmtId="0" fontId="0" fillId="0" borderId="37" xfId="0" applyBorder="1" applyAlignment="1">
      <alignment horizontal="center" vertical="center"/>
    </xf>
    <xf numFmtId="0" fontId="9" fillId="0" borderId="20" xfId="0" applyFont="1" applyBorder="1" applyAlignment="1">
      <alignment horizontal="center" vertical="center"/>
    </xf>
    <xf numFmtId="0" fontId="0" fillId="0" borderId="6" xfId="0" applyBorder="1" applyAlignment="1">
      <alignment horizontal="center" vertical="center"/>
    </xf>
    <xf numFmtId="0" fontId="44" fillId="24" borderId="30" xfId="0" applyFont="1" applyFill="1" applyBorder="1" applyAlignment="1" applyProtection="1">
      <alignment horizontal="center" wrapText="1"/>
    </xf>
    <xf numFmtId="44" fontId="44" fillId="24" borderId="30" xfId="1" applyNumberFormat="1" applyFont="1" applyFill="1" applyBorder="1" applyAlignment="1" applyProtection="1">
      <alignment horizontal="center" wrapText="1"/>
    </xf>
    <xf numFmtId="164" fontId="44" fillId="24" borderId="30" xfId="0" applyNumberFormat="1" applyFont="1" applyFill="1" applyBorder="1" applyAlignment="1" applyProtection="1">
      <alignment horizontal="center"/>
    </xf>
    <xf numFmtId="10" fontId="44" fillId="24" borderId="30" xfId="3" applyNumberFormat="1" applyFont="1" applyFill="1" applyBorder="1" applyAlignment="1" applyProtection="1">
      <alignment horizontal="center" wrapText="1"/>
    </xf>
    <xf numFmtId="44" fontId="44" fillId="24" borderId="30" xfId="1" applyFont="1" applyFill="1" applyBorder="1" applyAlignment="1" applyProtection="1">
      <alignment horizontal="center" wrapText="1"/>
    </xf>
    <xf numFmtId="44" fontId="44" fillId="24" borderId="71" xfId="1" applyFont="1" applyFill="1" applyBorder="1" applyAlignment="1" applyProtection="1">
      <alignment horizontal="center" wrapText="1"/>
    </xf>
    <xf numFmtId="44" fontId="44" fillId="24" borderId="41" xfId="1" applyFont="1" applyFill="1" applyBorder="1" applyAlignment="1" applyProtection="1">
      <alignment horizontal="center" wrapText="1"/>
    </xf>
    <xf numFmtId="0" fontId="44" fillId="24" borderId="35" xfId="0" applyFont="1" applyFill="1" applyBorder="1" applyAlignment="1">
      <alignment horizontal="left" wrapText="1"/>
    </xf>
    <xf numFmtId="166" fontId="0" fillId="0" borderId="0" xfId="0" applyNumberFormat="1" applyAlignment="1">
      <alignment horizontal="center"/>
    </xf>
    <xf numFmtId="0" fontId="23" fillId="0" borderId="1" xfId="0" applyFont="1" applyFill="1" applyBorder="1" applyAlignment="1">
      <alignment wrapText="1"/>
    </xf>
    <xf numFmtId="44" fontId="9" fillId="0" borderId="1" xfId="1" applyFont="1" applyFill="1" applyBorder="1" applyAlignment="1">
      <alignment horizontal="center"/>
    </xf>
    <xf numFmtId="44" fontId="0" fillId="0" borderId="1" xfId="1" applyFont="1" applyFill="1" applyBorder="1"/>
    <xf numFmtId="0" fontId="10" fillId="0" borderId="1" xfId="0" applyFont="1" applyFill="1" applyBorder="1"/>
    <xf numFmtId="0" fontId="12" fillId="0" borderId="1" xfId="0" applyFont="1" applyBorder="1" applyAlignment="1">
      <alignment horizontal="center"/>
    </xf>
    <xf numFmtId="44" fontId="9" fillId="0" borderId="19" xfId="7" applyNumberFormat="1" applyFont="1" applyFill="1" applyBorder="1" applyAlignment="1">
      <alignment horizontal="center"/>
    </xf>
    <xf numFmtId="44" fontId="9" fillId="0" borderId="3" xfId="7" applyNumberFormat="1" applyFont="1" applyFill="1" applyBorder="1" applyAlignment="1">
      <alignment horizontal="center"/>
    </xf>
    <xf numFmtId="44" fontId="9" fillId="0" borderId="1" xfId="7" applyNumberFormat="1" applyFont="1" applyFill="1" applyBorder="1" applyAlignment="1">
      <alignment horizontal="center"/>
    </xf>
    <xf numFmtId="44" fontId="9" fillId="7" borderId="19" xfId="7" applyNumberFormat="1" applyFont="1" applyFill="1" applyBorder="1" applyAlignment="1">
      <alignment horizontal="center"/>
    </xf>
    <xf numFmtId="44" fontId="9" fillId="7" borderId="3" xfId="7" applyNumberFormat="1" applyFont="1" applyFill="1" applyBorder="1" applyAlignment="1">
      <alignment horizontal="center"/>
    </xf>
    <xf numFmtId="44" fontId="9" fillId="7" borderId="1" xfId="7" applyNumberFormat="1" applyFont="1" applyFill="1" applyBorder="1" applyAlignment="1">
      <alignment horizontal="center"/>
    </xf>
    <xf numFmtId="44" fontId="9" fillId="0" borderId="72" xfId="7" applyNumberFormat="1" applyFont="1" applyFill="1" applyBorder="1" applyAlignment="1">
      <alignment horizontal="center"/>
    </xf>
    <xf numFmtId="44" fontId="9" fillId="0" borderId="73" xfId="7" applyNumberFormat="1" applyFont="1" applyFill="1" applyBorder="1" applyAlignment="1">
      <alignment horizontal="center"/>
    </xf>
    <xf numFmtId="10" fontId="9" fillId="4" borderId="1" xfId="3" applyNumberFormat="1" applyFont="1" applyFill="1" applyBorder="1" applyAlignment="1">
      <alignment horizontal="right"/>
    </xf>
    <xf numFmtId="0" fontId="9" fillId="0" borderId="1" xfId="0" applyFont="1" applyBorder="1" applyAlignment="1">
      <alignment horizontal="center"/>
    </xf>
    <xf numFmtId="0" fontId="26" fillId="6" borderId="23" xfId="0" applyFont="1" applyFill="1" applyBorder="1" applyAlignment="1">
      <alignment horizontal="left" vertical="center" wrapText="1"/>
    </xf>
    <xf numFmtId="0" fontId="26" fillId="6" borderId="24" xfId="0" applyFont="1" applyFill="1" applyBorder="1" applyAlignment="1">
      <alignment horizontal="left" vertical="center" wrapText="1"/>
    </xf>
    <xf numFmtId="0" fontId="26" fillId="6" borderId="25" xfId="0" applyFont="1" applyFill="1" applyBorder="1" applyAlignment="1">
      <alignment horizontal="left" vertical="center" wrapText="1"/>
    </xf>
    <xf numFmtId="0" fontId="19" fillId="6" borderId="15" xfId="0" applyFont="1" applyFill="1" applyBorder="1" applyAlignment="1">
      <alignment horizontal="left" vertical="center" wrapText="1"/>
    </xf>
    <xf numFmtId="0" fontId="19" fillId="6" borderId="21" xfId="0" applyFont="1" applyFill="1" applyBorder="1" applyAlignment="1">
      <alignment horizontal="left" vertical="center" wrapText="1"/>
    </xf>
    <xf numFmtId="0" fontId="19" fillId="6" borderId="22" xfId="0" applyFont="1" applyFill="1" applyBorder="1" applyAlignment="1">
      <alignment horizontal="left" vertical="center" wrapText="1"/>
    </xf>
    <xf numFmtId="0" fontId="17" fillId="3" borderId="18" xfId="0" applyFont="1" applyFill="1" applyBorder="1" applyAlignment="1">
      <alignment horizontal="center" vertical="center" wrapText="1"/>
    </xf>
    <xf numFmtId="0" fontId="17" fillId="3" borderId="19" xfId="0" applyFont="1" applyFill="1" applyBorder="1" applyAlignment="1">
      <alignment horizontal="center" vertical="center" wrapText="1"/>
    </xf>
    <xf numFmtId="0" fontId="17" fillId="3" borderId="20" xfId="0" applyFont="1" applyFill="1" applyBorder="1" applyAlignment="1">
      <alignment horizontal="center" vertical="center" wrapText="1"/>
    </xf>
    <xf numFmtId="0" fontId="14" fillId="5" borderId="10" xfId="0" applyFont="1" applyFill="1" applyBorder="1" applyAlignment="1">
      <alignment horizontal="center" vertical="center"/>
    </xf>
    <xf numFmtId="0" fontId="14" fillId="5" borderId="0" xfId="0" applyFont="1" applyFill="1" applyBorder="1" applyAlignment="1">
      <alignment horizontal="center" vertical="center"/>
    </xf>
    <xf numFmtId="0" fontId="14" fillId="5" borderId="11" xfId="0" applyFont="1" applyFill="1" applyBorder="1" applyAlignment="1">
      <alignment horizontal="center" vertical="center"/>
    </xf>
    <xf numFmtId="0" fontId="13" fillId="5" borderId="10" xfId="0" applyFont="1" applyFill="1" applyBorder="1" applyAlignment="1">
      <alignment horizontal="center"/>
    </xf>
    <xf numFmtId="0" fontId="13" fillId="5" borderId="0" xfId="0" applyFont="1" applyFill="1" applyBorder="1" applyAlignment="1">
      <alignment horizontal="center"/>
    </xf>
    <xf numFmtId="0" fontId="13" fillId="5" borderId="11" xfId="0" applyFont="1" applyFill="1" applyBorder="1" applyAlignment="1">
      <alignment horizontal="center"/>
    </xf>
    <xf numFmtId="0" fontId="10" fillId="5" borderId="10" xfId="0" applyFont="1" applyFill="1" applyBorder="1" applyAlignment="1">
      <alignment horizontal="center"/>
    </xf>
    <xf numFmtId="0" fontId="10" fillId="5" borderId="0" xfId="0" applyFont="1" applyFill="1" applyBorder="1" applyAlignment="1">
      <alignment horizontal="center"/>
    </xf>
    <xf numFmtId="0" fontId="10" fillId="5" borderId="11" xfId="0" applyFont="1" applyFill="1" applyBorder="1" applyAlignment="1">
      <alignment horizontal="center"/>
    </xf>
    <xf numFmtId="0" fontId="10" fillId="5" borderId="12" xfId="0" applyFont="1" applyFill="1" applyBorder="1" applyAlignment="1">
      <alignment horizontal="center"/>
    </xf>
    <xf numFmtId="0" fontId="10" fillId="5" borderId="13" xfId="0" applyFont="1" applyFill="1" applyBorder="1" applyAlignment="1">
      <alignment horizontal="center"/>
    </xf>
    <xf numFmtId="0" fontId="10" fillId="5" borderId="14" xfId="0" applyFont="1" applyFill="1" applyBorder="1" applyAlignment="1">
      <alignment horizontal="center"/>
    </xf>
    <xf numFmtId="0" fontId="26" fillId="6" borderId="26" xfId="0" applyFont="1" applyFill="1" applyBorder="1" applyAlignment="1">
      <alignment horizontal="left" vertical="center" wrapText="1"/>
    </xf>
    <xf numFmtId="0" fontId="26" fillId="6" borderId="27" xfId="0" applyFont="1" applyFill="1" applyBorder="1" applyAlignment="1">
      <alignment horizontal="left" vertical="center" wrapText="1"/>
    </xf>
    <xf numFmtId="0" fontId="26" fillId="6" borderId="28" xfId="0" applyFont="1" applyFill="1" applyBorder="1" applyAlignment="1">
      <alignment horizontal="left" vertical="center" wrapText="1"/>
    </xf>
    <xf numFmtId="0" fontId="15" fillId="6" borderId="23" xfId="7" applyFont="1" applyFill="1" applyBorder="1" applyAlignment="1">
      <alignment horizontal="left" vertical="center" wrapText="1"/>
    </xf>
    <xf numFmtId="0" fontId="15" fillId="6" borderId="24" xfId="7" applyFont="1" applyFill="1" applyBorder="1" applyAlignment="1">
      <alignment horizontal="left" vertical="center" wrapText="1"/>
    </xf>
    <xf numFmtId="0" fontId="15" fillId="6" borderId="25" xfId="7" applyFont="1" applyFill="1" applyBorder="1" applyAlignment="1">
      <alignment horizontal="left" vertical="center" wrapText="1"/>
    </xf>
    <xf numFmtId="0" fontId="18" fillId="6" borderId="15" xfId="7" applyFont="1" applyFill="1" applyBorder="1" applyAlignment="1">
      <alignment horizontal="left" vertical="center" wrapText="1"/>
    </xf>
    <xf numFmtId="0" fontId="18" fillId="6" borderId="21" xfId="7" applyFont="1" applyFill="1" applyBorder="1" applyAlignment="1">
      <alignment horizontal="left" vertical="center" wrapText="1"/>
    </xf>
    <xf numFmtId="0" fontId="18" fillId="6" borderId="22" xfId="7" applyFont="1" applyFill="1" applyBorder="1" applyAlignment="1">
      <alignment horizontal="left" vertical="center" wrapText="1"/>
    </xf>
    <xf numFmtId="0" fontId="17" fillId="3" borderId="18" xfId="7" applyFont="1" applyFill="1" applyBorder="1" applyAlignment="1">
      <alignment horizontal="center" vertical="center" wrapText="1"/>
    </xf>
    <xf numFmtId="0" fontId="17" fillId="3" borderId="19" xfId="7" applyFont="1" applyFill="1" applyBorder="1" applyAlignment="1">
      <alignment horizontal="center" vertical="center" wrapText="1"/>
    </xf>
    <xf numFmtId="0" fontId="17" fillId="3" borderId="20" xfId="7" applyFont="1" applyFill="1" applyBorder="1" applyAlignment="1">
      <alignment horizontal="center" vertical="center" wrapText="1"/>
    </xf>
    <xf numFmtId="0" fontId="14" fillId="5" borderId="10" xfId="7" applyFont="1" applyFill="1" applyBorder="1" applyAlignment="1">
      <alignment horizontal="center" vertical="center"/>
    </xf>
    <xf numFmtId="0" fontId="14" fillId="5" borderId="0" xfId="7" applyFont="1" applyFill="1" applyBorder="1" applyAlignment="1">
      <alignment horizontal="center" vertical="center"/>
    </xf>
    <xf numFmtId="0" fontId="14" fillId="5" borderId="11" xfId="7" applyFont="1" applyFill="1" applyBorder="1" applyAlignment="1">
      <alignment horizontal="center" vertical="center"/>
    </xf>
    <xf numFmtId="0" fontId="13" fillId="5" borderId="10" xfId="7" applyFont="1" applyFill="1" applyBorder="1" applyAlignment="1">
      <alignment horizontal="center"/>
    </xf>
    <xf numFmtId="0" fontId="13" fillId="5" borderId="0" xfId="7" applyFont="1" applyFill="1" applyBorder="1" applyAlignment="1">
      <alignment horizontal="center"/>
    </xf>
    <xf numFmtId="0" fontId="13" fillId="5" borderId="11" xfId="7" applyFont="1" applyFill="1" applyBorder="1" applyAlignment="1">
      <alignment horizontal="center"/>
    </xf>
    <xf numFmtId="0" fontId="13" fillId="5" borderId="10" xfId="7" applyFont="1" applyFill="1" applyBorder="1" applyAlignment="1">
      <alignment horizontal="left"/>
    </xf>
    <xf numFmtId="0" fontId="13" fillId="5" borderId="0" xfId="7" applyFont="1" applyFill="1" applyBorder="1" applyAlignment="1">
      <alignment horizontal="left"/>
    </xf>
    <xf numFmtId="0" fontId="13" fillId="5" borderId="11" xfId="7" applyFont="1" applyFill="1" applyBorder="1" applyAlignment="1">
      <alignment horizontal="left"/>
    </xf>
    <xf numFmtId="0" fontId="10" fillId="5" borderId="10" xfId="7" applyFont="1" applyFill="1" applyBorder="1" applyAlignment="1">
      <alignment horizontal="center"/>
    </xf>
    <xf numFmtId="0" fontId="10" fillId="5" borderId="0" xfId="7" applyFont="1" applyFill="1" applyBorder="1" applyAlignment="1">
      <alignment horizontal="center"/>
    </xf>
    <xf numFmtId="0" fontId="10" fillId="5" borderId="11" xfId="7" applyFont="1" applyFill="1" applyBorder="1" applyAlignment="1">
      <alignment horizontal="center"/>
    </xf>
    <xf numFmtId="0" fontId="10" fillId="5" borderId="12" xfId="7" applyFont="1" applyFill="1" applyBorder="1" applyAlignment="1">
      <alignment horizontal="center"/>
    </xf>
    <xf numFmtId="0" fontId="10" fillId="5" borderId="13" xfId="7" applyFont="1" applyFill="1" applyBorder="1" applyAlignment="1">
      <alignment horizontal="center"/>
    </xf>
    <xf numFmtId="0" fontId="10" fillId="5" borderId="14" xfId="7" applyFont="1" applyFill="1" applyBorder="1" applyAlignment="1">
      <alignment horizontal="center"/>
    </xf>
    <xf numFmtId="0" fontId="15" fillId="6" borderId="26" xfId="7" applyFont="1" applyFill="1" applyBorder="1" applyAlignment="1">
      <alignment horizontal="left" vertical="center" wrapText="1"/>
    </xf>
    <xf numFmtId="0" fontId="15" fillId="6" borderId="27" xfId="7" applyFont="1" applyFill="1" applyBorder="1" applyAlignment="1">
      <alignment horizontal="left" vertical="center" wrapText="1"/>
    </xf>
    <xf numFmtId="0" fontId="15" fillId="6" borderId="28" xfId="7" applyFont="1" applyFill="1" applyBorder="1" applyAlignment="1">
      <alignment horizontal="left" vertical="center" wrapText="1"/>
    </xf>
    <xf numFmtId="0" fontId="19" fillId="0" borderId="2"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0" xfId="0" applyFont="1" applyBorder="1" applyAlignment="1">
      <alignment horizontal="center" vertical="top" wrapText="1"/>
    </xf>
    <xf numFmtId="0" fontId="10" fillId="0" borderId="2" xfId="0" applyFont="1" applyBorder="1" applyAlignment="1">
      <alignment vertical="center"/>
    </xf>
    <xf numFmtId="0" fontId="10" fillId="0" borderId="2" xfId="0" applyFont="1" applyBorder="1" applyAlignment="1" applyProtection="1">
      <alignment vertical="center"/>
    </xf>
    <xf numFmtId="0" fontId="10" fillId="0" borderId="2" xfId="0" applyFont="1" applyFill="1" applyBorder="1" applyAlignment="1" applyProtection="1">
      <alignment horizontal="center" wrapText="1"/>
    </xf>
    <xf numFmtId="0" fontId="10" fillId="0" borderId="1" xfId="0" applyFont="1" applyFill="1" applyBorder="1" applyAlignment="1" applyProtection="1">
      <alignment horizontal="center" wrapText="1"/>
    </xf>
    <xf numFmtId="0" fontId="10" fillId="0" borderId="4" xfId="0" applyFont="1" applyFill="1" applyBorder="1" applyAlignment="1" applyProtection="1">
      <alignment horizontal="center" wrapText="1"/>
    </xf>
    <xf numFmtId="0" fontId="14" fillId="5" borderId="32" xfId="0" applyFont="1" applyFill="1" applyBorder="1" applyAlignment="1">
      <alignment horizontal="center" vertical="center"/>
    </xf>
    <xf numFmtId="0" fontId="14" fillId="5" borderId="33" xfId="0" applyFont="1" applyFill="1" applyBorder="1" applyAlignment="1">
      <alignment horizontal="center" vertical="center"/>
    </xf>
    <xf numFmtId="0" fontId="14" fillId="5" borderId="34" xfId="0" applyFont="1" applyFill="1" applyBorder="1" applyAlignment="1">
      <alignment horizontal="center" vertical="center"/>
    </xf>
    <xf numFmtId="0" fontId="15" fillId="6" borderId="23" xfId="0" applyFont="1" applyFill="1" applyBorder="1" applyAlignment="1">
      <alignment horizontal="left" vertical="center" wrapText="1"/>
    </xf>
    <xf numFmtId="0" fontId="15" fillId="6" borderId="24" xfId="0" applyFont="1" applyFill="1" applyBorder="1" applyAlignment="1">
      <alignment horizontal="left" vertical="center" wrapText="1"/>
    </xf>
    <xf numFmtId="0" fontId="15" fillId="6" borderId="25" xfId="0" applyFont="1" applyFill="1" applyBorder="1" applyAlignment="1">
      <alignment horizontal="left" vertical="center" wrapText="1"/>
    </xf>
    <xf numFmtId="0" fontId="18" fillId="6" borderId="15" xfId="0" applyFont="1" applyFill="1" applyBorder="1" applyAlignment="1">
      <alignment horizontal="left" vertical="center" wrapText="1"/>
    </xf>
    <xf numFmtId="0" fontId="18" fillId="6" borderId="21" xfId="0" applyFont="1" applyFill="1" applyBorder="1" applyAlignment="1">
      <alignment horizontal="left" vertical="center" wrapText="1"/>
    </xf>
    <xf numFmtId="0" fontId="18" fillId="6" borderId="22" xfId="0" applyFont="1" applyFill="1" applyBorder="1" applyAlignment="1">
      <alignment horizontal="left" vertical="center" wrapText="1"/>
    </xf>
    <xf numFmtId="0" fontId="13" fillId="5" borderId="10" xfId="0" applyFont="1" applyFill="1" applyBorder="1" applyAlignment="1">
      <alignment horizontal="left"/>
    </xf>
    <xf numFmtId="0" fontId="13" fillId="5" borderId="0" xfId="0" applyFont="1" applyFill="1" applyBorder="1" applyAlignment="1">
      <alignment horizontal="left"/>
    </xf>
    <xf numFmtId="0" fontId="13" fillId="5" borderId="11" xfId="0" applyFont="1" applyFill="1" applyBorder="1" applyAlignment="1">
      <alignment horizontal="left"/>
    </xf>
    <xf numFmtId="0" fontId="15" fillId="6" borderId="26" xfId="0" applyFont="1" applyFill="1" applyBorder="1" applyAlignment="1">
      <alignment horizontal="left" vertical="center" wrapText="1"/>
    </xf>
    <xf numFmtId="0" fontId="15" fillId="6" borderId="27" xfId="0" applyFont="1" applyFill="1" applyBorder="1" applyAlignment="1">
      <alignment horizontal="left" vertical="center" wrapText="1"/>
    </xf>
    <xf numFmtId="0" fontId="15" fillId="6" borderId="28" xfId="0" applyFont="1" applyFill="1" applyBorder="1" applyAlignment="1">
      <alignment horizontal="left" vertical="center" wrapText="1"/>
    </xf>
    <xf numFmtId="0" fontId="27" fillId="17" borderId="43" xfId="23" quotePrefix="1" applyFont="1" applyFill="1" applyBorder="1" applyAlignment="1">
      <alignment horizontal="center"/>
    </xf>
    <xf numFmtId="0" fontId="27" fillId="17" borderId="44" xfId="23" applyFont="1" applyFill="1" applyBorder="1" applyAlignment="1">
      <alignment horizontal="center"/>
    </xf>
    <xf numFmtId="0" fontId="27" fillId="4" borderId="45" xfId="23" quotePrefix="1" applyFont="1" applyFill="1" applyBorder="1" applyAlignment="1">
      <alignment horizontal="center"/>
    </xf>
    <xf numFmtId="0" fontId="27" fillId="4" borderId="46" xfId="23" quotePrefix="1" applyFont="1" applyFill="1" applyBorder="1" applyAlignment="1">
      <alignment horizontal="center"/>
    </xf>
    <xf numFmtId="0" fontId="32" fillId="15" borderId="43" xfId="23" applyFont="1" applyFill="1" applyBorder="1" applyAlignment="1">
      <alignment horizontal="center"/>
    </xf>
    <xf numFmtId="0" fontId="32" fillId="15" borderId="44" xfId="23" applyFont="1" applyFill="1" applyBorder="1" applyAlignment="1">
      <alignment horizontal="center"/>
    </xf>
    <xf numFmtId="0" fontId="32" fillId="15" borderId="50" xfId="23" applyFont="1" applyFill="1" applyBorder="1" applyAlignment="1">
      <alignment horizontal="center"/>
    </xf>
    <xf numFmtId="0" fontId="36" fillId="15" borderId="51" xfId="23" applyFont="1" applyFill="1" applyBorder="1" applyAlignment="1">
      <alignment horizontal="center"/>
    </xf>
    <xf numFmtId="0" fontId="14" fillId="19" borderId="10" xfId="0" applyFont="1" applyFill="1" applyBorder="1" applyAlignment="1">
      <alignment horizontal="center"/>
    </xf>
    <xf numFmtId="0" fontId="14" fillId="19" borderId="0" xfId="0" applyFont="1" applyFill="1" applyBorder="1" applyAlignment="1">
      <alignment horizontal="center"/>
    </xf>
    <xf numFmtId="0" fontId="13" fillId="19" borderId="10" xfId="0" applyFont="1" applyFill="1" applyBorder="1" applyAlignment="1">
      <alignment horizontal="center"/>
    </xf>
    <xf numFmtId="0" fontId="13" fillId="19" borderId="0" xfId="0" applyFont="1" applyFill="1" applyBorder="1" applyAlignment="1">
      <alignment horizontal="center"/>
    </xf>
    <xf numFmtId="0" fontId="49" fillId="19" borderId="10" xfId="0" applyFont="1" applyFill="1" applyBorder="1" applyAlignment="1">
      <alignment horizontal="center"/>
    </xf>
    <xf numFmtId="0" fontId="49" fillId="19" borderId="0" xfId="0" applyFont="1" applyFill="1" applyBorder="1" applyAlignment="1">
      <alignment horizontal="center"/>
    </xf>
    <xf numFmtId="0" fontId="10" fillId="19" borderId="10" xfId="0" applyFont="1" applyFill="1" applyBorder="1" applyAlignment="1">
      <alignment horizontal="center"/>
    </xf>
    <xf numFmtId="0" fontId="10" fillId="19" borderId="0" xfId="0" applyFont="1" applyFill="1" applyBorder="1" applyAlignment="1">
      <alignment horizontal="center"/>
    </xf>
    <xf numFmtId="0" fontId="48" fillId="0" borderId="75" xfId="0" applyFont="1" applyFill="1" applyBorder="1" applyAlignment="1">
      <alignment horizontal="center" vertical="center" wrapText="1"/>
    </xf>
    <xf numFmtId="0" fontId="48" fillId="0" borderId="76" xfId="0" applyFont="1" applyFill="1" applyBorder="1" applyAlignment="1">
      <alignment horizontal="center" vertical="center" wrapText="1"/>
    </xf>
    <xf numFmtId="0" fontId="48" fillId="0" borderId="77" xfId="0" applyFont="1" applyFill="1" applyBorder="1" applyAlignment="1">
      <alignment horizontal="center" vertical="center" wrapText="1"/>
    </xf>
    <xf numFmtId="0" fontId="47" fillId="0" borderId="0" xfId="0" applyFont="1" applyAlignment="1">
      <alignment vertical="top" wrapText="1"/>
    </xf>
    <xf numFmtId="0" fontId="47" fillId="0" borderId="0" xfId="0" applyFont="1" applyFill="1" applyBorder="1" applyAlignment="1">
      <alignment wrapText="1"/>
    </xf>
    <xf numFmtId="0" fontId="46" fillId="20" borderId="10" xfId="0" applyFont="1" applyFill="1" applyBorder="1" applyAlignment="1">
      <alignment horizontal="left" vertical="center" wrapText="1"/>
    </xf>
    <xf numFmtId="0" fontId="46" fillId="20" borderId="0" xfId="0" applyFont="1" applyFill="1" applyBorder="1" applyAlignment="1">
      <alignment horizontal="left" vertical="center" wrapText="1"/>
    </xf>
    <xf numFmtId="0" fontId="45" fillId="20" borderId="10" xfId="0" applyFont="1" applyFill="1" applyBorder="1" applyAlignment="1">
      <alignment horizontal="left" vertical="center" wrapText="1"/>
    </xf>
    <xf numFmtId="0" fontId="45" fillId="20" borderId="0" xfId="0" applyFont="1" applyFill="1" applyBorder="1" applyAlignment="1">
      <alignment horizontal="left" vertical="center" wrapText="1"/>
    </xf>
    <xf numFmtId="0" fontId="43" fillId="21" borderId="10" xfId="0" applyFont="1" applyFill="1" applyBorder="1" applyAlignment="1">
      <alignment horizontal="center" vertical="center" wrapText="1"/>
    </xf>
    <xf numFmtId="0" fontId="43" fillId="21" borderId="0" xfId="0" applyFont="1" applyFill="1" applyBorder="1" applyAlignment="1">
      <alignment horizontal="center" vertical="center" wrapText="1"/>
    </xf>
    <xf numFmtId="0" fontId="50" fillId="0" borderId="0" xfId="0" applyFont="1"/>
  </cellXfs>
  <cellStyles count="30">
    <cellStyle name="Currency" xfId="1" builtinId="4"/>
    <cellStyle name="Currency 2" xfId="5"/>
    <cellStyle name="Currency 2 2" xfId="8"/>
    <cellStyle name="Currency 2 3" xfId="15"/>
    <cellStyle name="Currency 2 4" xfId="17"/>
    <cellStyle name="Currency 2 5" xfId="19"/>
    <cellStyle name="Currency 2 6" xfId="21"/>
    <cellStyle name="Currency 2 7" xfId="25"/>
    <cellStyle name="Currency 2 8" xfId="29"/>
    <cellStyle name="Currency 3" xfId="13"/>
    <cellStyle name="Currency 3 2" xfId="26"/>
    <cellStyle name="Normal" xfId="0" builtinId="0"/>
    <cellStyle name="Normal 2" xfId="2"/>
    <cellStyle name="Normal 2 2" xfId="7"/>
    <cellStyle name="Normal 3" xfId="4"/>
    <cellStyle name="Normal 3 2" xfId="9"/>
    <cellStyle name="Normal 3 3" xfId="16"/>
    <cellStyle name="Normal 3 4" xfId="18"/>
    <cellStyle name="Normal 3 5" xfId="20"/>
    <cellStyle name="Normal 3 6" xfId="22"/>
    <cellStyle name="Normal 3 7" xfId="27"/>
    <cellStyle name="Normal 4" xfId="12"/>
    <cellStyle name="Normal 4 2" xfId="10"/>
    <cellStyle name="Normal 5" xfId="23"/>
    <cellStyle name="Normal 6" xfId="24"/>
    <cellStyle name="Percent" xfId="3" builtinId="5"/>
    <cellStyle name="Percent 2" xfId="6"/>
    <cellStyle name="Percent 2 2" xfId="11"/>
    <cellStyle name="Percent 2 3" xfId="28"/>
    <cellStyle name="Percent 3" xfId="14"/>
  </cellStyles>
  <dxfs count="6">
    <dxf>
      <fill>
        <patternFill>
          <bgColor rgb="FFFFFF00"/>
        </patternFill>
      </fill>
    </dxf>
    <dxf>
      <fill>
        <patternFill>
          <bgColor rgb="FF00B0F0"/>
        </patternFill>
      </fill>
    </dxf>
    <dxf>
      <fill>
        <patternFill>
          <bgColor theme="2" tint="-0.24994659260841701"/>
        </patternFill>
      </fill>
    </dxf>
    <dxf>
      <fill>
        <patternFill>
          <bgColor rgb="FFFFFF00"/>
        </patternFill>
      </fill>
    </dxf>
    <dxf>
      <fill>
        <patternFill>
          <bgColor rgb="FF00B0F0"/>
        </patternFill>
      </fill>
    </dxf>
    <dxf>
      <fill>
        <patternFill>
          <bgColor theme="2" tint="-0.24994659260841701"/>
        </patternFill>
      </fill>
    </dxf>
  </dxfs>
  <tableStyles count="0" defaultTableStyle="TableStyleMedium9"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B336"/>
  <sheetViews>
    <sheetView showGridLines="0" workbookViewId="0"/>
  </sheetViews>
  <sheetFormatPr defaultRowHeight="13.2" x14ac:dyDescent="0.25"/>
  <cols>
    <col min="1" max="1" width="35.33203125" customWidth="1"/>
    <col min="2" max="2" width="51.109375" style="111" customWidth="1"/>
  </cols>
  <sheetData>
    <row r="1" spans="1:2" ht="16.2" thickBot="1" x14ac:dyDescent="0.3">
      <c r="A1" s="109" t="s">
        <v>320</v>
      </c>
      <c r="B1" s="110" t="s">
        <v>321</v>
      </c>
    </row>
    <row r="2" spans="1:2" x14ac:dyDescent="0.25">
      <c r="A2" s="17" t="s">
        <v>259</v>
      </c>
      <c r="B2" s="86" t="s">
        <v>36</v>
      </c>
    </row>
    <row r="3" spans="1:2" x14ac:dyDescent="0.25">
      <c r="A3" s="105" t="s">
        <v>259</v>
      </c>
      <c r="B3" s="84" t="s">
        <v>658</v>
      </c>
    </row>
    <row r="4" spans="1:2" x14ac:dyDescent="0.25">
      <c r="A4" s="105" t="s">
        <v>259</v>
      </c>
      <c r="B4" s="70" t="s">
        <v>37</v>
      </c>
    </row>
    <row r="5" spans="1:2" x14ac:dyDescent="0.25">
      <c r="A5" s="105" t="s">
        <v>259</v>
      </c>
      <c r="B5" s="84" t="s">
        <v>659</v>
      </c>
    </row>
    <row r="6" spans="1:2" x14ac:dyDescent="0.25">
      <c r="A6" s="105" t="s">
        <v>259</v>
      </c>
      <c r="B6" s="84" t="s">
        <v>660</v>
      </c>
    </row>
    <row r="7" spans="1:2" x14ac:dyDescent="0.25">
      <c r="A7" s="105" t="s">
        <v>259</v>
      </c>
      <c r="B7" s="84" t="s">
        <v>661</v>
      </c>
    </row>
    <row r="8" spans="1:2" x14ac:dyDescent="0.25">
      <c r="A8" s="105" t="s">
        <v>259</v>
      </c>
      <c r="B8" s="70" t="s">
        <v>38</v>
      </c>
    </row>
    <row r="9" spans="1:2" x14ac:dyDescent="0.25">
      <c r="A9" s="105" t="s">
        <v>259</v>
      </c>
      <c r="B9" s="70" t="s">
        <v>39</v>
      </c>
    </row>
    <row r="10" spans="1:2" x14ac:dyDescent="0.25">
      <c r="A10" s="105" t="s">
        <v>259</v>
      </c>
      <c r="B10" s="70" t="s">
        <v>40</v>
      </c>
    </row>
    <row r="11" spans="1:2" x14ac:dyDescent="0.25">
      <c r="A11" s="105" t="s">
        <v>259</v>
      </c>
      <c r="B11" s="70" t="s">
        <v>41</v>
      </c>
    </row>
    <row r="12" spans="1:2" x14ac:dyDescent="0.25">
      <c r="A12" s="105" t="s">
        <v>259</v>
      </c>
      <c r="B12" s="70" t="s">
        <v>42</v>
      </c>
    </row>
    <row r="13" spans="1:2" x14ac:dyDescent="0.25">
      <c r="A13" s="105" t="s">
        <v>259</v>
      </c>
      <c r="B13" s="70" t="s">
        <v>43</v>
      </c>
    </row>
    <row r="14" spans="1:2" x14ac:dyDescent="0.25">
      <c r="A14" s="105" t="s">
        <v>259</v>
      </c>
      <c r="B14" s="70" t="s">
        <v>44</v>
      </c>
    </row>
    <row r="15" spans="1:2" x14ac:dyDescent="0.25">
      <c r="A15" s="105" t="s">
        <v>259</v>
      </c>
      <c r="B15" s="84" t="s">
        <v>662</v>
      </c>
    </row>
    <row r="16" spans="1:2" x14ac:dyDescent="0.25">
      <c r="A16" s="105" t="s">
        <v>259</v>
      </c>
      <c r="B16" s="70" t="s">
        <v>45</v>
      </c>
    </row>
    <row r="17" spans="1:2" x14ac:dyDescent="0.25">
      <c r="A17" s="105" t="s">
        <v>259</v>
      </c>
      <c r="B17" s="70" t="s">
        <v>46</v>
      </c>
    </row>
    <row r="18" spans="1:2" x14ac:dyDescent="0.25">
      <c r="A18" s="105" t="s">
        <v>259</v>
      </c>
      <c r="B18" s="84" t="s">
        <v>663</v>
      </c>
    </row>
    <row r="19" spans="1:2" x14ac:dyDescent="0.25">
      <c r="A19" s="105" t="s">
        <v>259</v>
      </c>
      <c r="B19" s="84" t="s">
        <v>664</v>
      </c>
    </row>
    <row r="20" spans="1:2" x14ac:dyDescent="0.25">
      <c r="A20" s="105" t="s">
        <v>259</v>
      </c>
      <c r="B20" s="84" t="s">
        <v>665</v>
      </c>
    </row>
    <row r="21" spans="1:2" x14ac:dyDescent="0.25">
      <c r="A21" s="105" t="s">
        <v>259</v>
      </c>
      <c r="B21" s="70" t="s">
        <v>47</v>
      </c>
    </row>
    <row r="22" spans="1:2" x14ac:dyDescent="0.25">
      <c r="A22" s="105" t="s">
        <v>259</v>
      </c>
      <c r="B22" s="70" t="s">
        <v>317</v>
      </c>
    </row>
    <row r="23" spans="1:2" x14ac:dyDescent="0.25">
      <c r="A23" s="105" t="s">
        <v>259</v>
      </c>
      <c r="B23" s="70" t="s">
        <v>316</v>
      </c>
    </row>
    <row r="24" spans="1:2" x14ac:dyDescent="0.25">
      <c r="A24" s="105" t="s">
        <v>259</v>
      </c>
      <c r="B24" s="84" t="s">
        <v>666</v>
      </c>
    </row>
    <row r="25" spans="1:2" x14ac:dyDescent="0.25">
      <c r="A25" s="105" t="s">
        <v>259</v>
      </c>
      <c r="B25" s="84" t="s">
        <v>667</v>
      </c>
    </row>
    <row r="26" spans="1:2" x14ac:dyDescent="0.25">
      <c r="A26" s="105" t="s">
        <v>259</v>
      </c>
      <c r="B26" s="84" t="s">
        <v>668</v>
      </c>
    </row>
    <row r="27" spans="1:2" x14ac:dyDescent="0.25">
      <c r="A27" s="105" t="s">
        <v>259</v>
      </c>
      <c r="B27" s="84" t="s">
        <v>669</v>
      </c>
    </row>
    <row r="28" spans="1:2" x14ac:dyDescent="0.25">
      <c r="A28" s="105"/>
      <c r="B28" s="84"/>
    </row>
    <row r="29" spans="1:2" x14ac:dyDescent="0.25">
      <c r="A29" s="105" t="s">
        <v>48</v>
      </c>
      <c r="B29" s="70" t="s">
        <v>49</v>
      </c>
    </row>
    <row r="30" spans="1:2" x14ac:dyDescent="0.25">
      <c r="A30" s="105" t="s">
        <v>48</v>
      </c>
      <c r="B30" s="70" t="s">
        <v>50</v>
      </c>
    </row>
    <row r="31" spans="1:2" x14ac:dyDescent="0.25">
      <c r="A31" s="105" t="s">
        <v>48</v>
      </c>
      <c r="B31" s="70" t="s">
        <v>51</v>
      </c>
    </row>
    <row r="32" spans="1:2" x14ac:dyDescent="0.25">
      <c r="A32" s="105" t="s">
        <v>48</v>
      </c>
      <c r="B32" s="70" t="s">
        <v>52</v>
      </c>
    </row>
    <row r="33" spans="1:2" x14ac:dyDescent="0.25">
      <c r="A33" s="105" t="s">
        <v>48</v>
      </c>
      <c r="B33" s="84" t="s">
        <v>670</v>
      </c>
    </row>
    <row r="34" spans="1:2" x14ac:dyDescent="0.25">
      <c r="A34" s="105" t="s">
        <v>48</v>
      </c>
      <c r="B34" s="84" t="s">
        <v>671</v>
      </c>
    </row>
    <row r="35" spans="1:2" x14ac:dyDescent="0.25">
      <c r="A35" s="105" t="s">
        <v>48</v>
      </c>
      <c r="B35" s="70" t="s">
        <v>59</v>
      </c>
    </row>
    <row r="36" spans="1:2" x14ac:dyDescent="0.25">
      <c r="A36" s="105" t="s">
        <v>48</v>
      </c>
      <c r="B36" s="70" t="s">
        <v>60</v>
      </c>
    </row>
    <row r="37" spans="1:2" x14ac:dyDescent="0.25">
      <c r="A37" s="105" t="s">
        <v>48</v>
      </c>
      <c r="B37" s="70" t="s">
        <v>58</v>
      </c>
    </row>
    <row r="38" spans="1:2" x14ac:dyDescent="0.25">
      <c r="A38" s="105" t="s">
        <v>48</v>
      </c>
      <c r="B38" s="70" t="s">
        <v>54</v>
      </c>
    </row>
    <row r="39" spans="1:2" x14ac:dyDescent="0.25">
      <c r="A39" s="105" t="s">
        <v>48</v>
      </c>
      <c r="B39" s="70" t="s">
        <v>53</v>
      </c>
    </row>
    <row r="40" spans="1:2" x14ac:dyDescent="0.25">
      <c r="A40" s="105" t="s">
        <v>48</v>
      </c>
      <c r="B40" s="70" t="s">
        <v>64</v>
      </c>
    </row>
    <row r="41" spans="1:2" x14ac:dyDescent="0.25">
      <c r="A41" s="105" t="s">
        <v>48</v>
      </c>
      <c r="B41" s="70" t="s">
        <v>65</v>
      </c>
    </row>
    <row r="42" spans="1:2" x14ac:dyDescent="0.25">
      <c r="A42" s="105" t="s">
        <v>48</v>
      </c>
      <c r="B42" s="70" t="s">
        <v>62</v>
      </c>
    </row>
    <row r="43" spans="1:2" x14ac:dyDescent="0.25">
      <c r="A43" s="105" t="s">
        <v>48</v>
      </c>
      <c r="B43" s="70" t="s">
        <v>63</v>
      </c>
    </row>
    <row r="44" spans="1:2" x14ac:dyDescent="0.25">
      <c r="A44" s="105" t="s">
        <v>48</v>
      </c>
      <c r="B44" s="70" t="s">
        <v>61</v>
      </c>
    </row>
    <row r="45" spans="1:2" x14ac:dyDescent="0.25">
      <c r="A45" s="105" t="s">
        <v>48</v>
      </c>
      <c r="B45" s="70" t="s">
        <v>55</v>
      </c>
    </row>
    <row r="46" spans="1:2" x14ac:dyDescent="0.25">
      <c r="A46" s="105" t="s">
        <v>48</v>
      </c>
      <c r="B46" s="70" t="s">
        <v>56</v>
      </c>
    </row>
    <row r="47" spans="1:2" x14ac:dyDescent="0.25">
      <c r="A47" s="105" t="s">
        <v>48</v>
      </c>
      <c r="B47" s="70" t="s">
        <v>57</v>
      </c>
    </row>
    <row r="48" spans="1:2" x14ac:dyDescent="0.25">
      <c r="A48" s="105" t="s">
        <v>48</v>
      </c>
      <c r="B48" s="70" t="s">
        <v>318</v>
      </c>
    </row>
    <row r="49" spans="1:2" x14ac:dyDescent="0.25">
      <c r="A49" s="105" t="s">
        <v>48</v>
      </c>
      <c r="B49" s="70" t="s">
        <v>68</v>
      </c>
    </row>
    <row r="50" spans="1:2" x14ac:dyDescent="0.25">
      <c r="A50" s="105" t="s">
        <v>48</v>
      </c>
      <c r="B50" s="70" t="s">
        <v>69</v>
      </c>
    </row>
    <row r="51" spans="1:2" x14ac:dyDescent="0.25">
      <c r="A51" s="105" t="s">
        <v>48</v>
      </c>
      <c r="B51" s="70" t="s">
        <v>66</v>
      </c>
    </row>
    <row r="52" spans="1:2" x14ac:dyDescent="0.25">
      <c r="A52" s="105" t="s">
        <v>48</v>
      </c>
      <c r="B52" s="70" t="s">
        <v>67</v>
      </c>
    </row>
    <row r="53" spans="1:2" x14ac:dyDescent="0.25">
      <c r="A53" s="105"/>
      <c r="B53" s="70"/>
    </row>
    <row r="54" spans="1:2" x14ac:dyDescent="0.25">
      <c r="A54" s="105" t="s">
        <v>219</v>
      </c>
      <c r="B54" s="160" t="s">
        <v>672</v>
      </c>
    </row>
    <row r="55" spans="1:2" x14ac:dyDescent="0.25">
      <c r="A55" s="105" t="s">
        <v>219</v>
      </c>
      <c r="B55" s="160" t="s">
        <v>631</v>
      </c>
    </row>
    <row r="56" spans="1:2" x14ac:dyDescent="0.25">
      <c r="A56" s="105" t="s">
        <v>219</v>
      </c>
      <c r="B56" s="70" t="s">
        <v>673</v>
      </c>
    </row>
    <row r="57" spans="1:2" x14ac:dyDescent="0.25">
      <c r="A57" s="105" t="s">
        <v>219</v>
      </c>
      <c r="B57" s="70" t="s">
        <v>674</v>
      </c>
    </row>
    <row r="58" spans="1:2" x14ac:dyDescent="0.25">
      <c r="A58" s="105" t="s">
        <v>219</v>
      </c>
      <c r="B58" s="70" t="s">
        <v>675</v>
      </c>
    </row>
    <row r="59" spans="1:2" x14ac:dyDescent="0.25">
      <c r="A59" s="105" t="s">
        <v>219</v>
      </c>
      <c r="B59" s="70" t="s">
        <v>677</v>
      </c>
    </row>
    <row r="60" spans="1:2" x14ac:dyDescent="0.25">
      <c r="A60" s="105" t="s">
        <v>219</v>
      </c>
      <c r="B60" s="70" t="s">
        <v>628</v>
      </c>
    </row>
    <row r="61" spans="1:2" x14ac:dyDescent="0.25">
      <c r="A61" s="105" t="s">
        <v>219</v>
      </c>
      <c r="B61" s="71" t="s">
        <v>220</v>
      </c>
    </row>
    <row r="62" spans="1:2" x14ac:dyDescent="0.25">
      <c r="A62" s="105" t="s">
        <v>219</v>
      </c>
      <c r="B62" s="71" t="s">
        <v>221</v>
      </c>
    </row>
    <row r="63" spans="1:2" x14ac:dyDescent="0.25">
      <c r="A63" s="105" t="s">
        <v>219</v>
      </c>
      <c r="B63" s="70" t="s">
        <v>222</v>
      </c>
    </row>
    <row r="64" spans="1:2" x14ac:dyDescent="0.25">
      <c r="A64" s="105" t="s">
        <v>219</v>
      </c>
      <c r="B64" s="70" t="s">
        <v>632</v>
      </c>
    </row>
    <row r="65" spans="1:2" x14ac:dyDescent="0.25">
      <c r="A65" s="105" t="s">
        <v>219</v>
      </c>
      <c r="B65" s="70" t="s">
        <v>633</v>
      </c>
    </row>
    <row r="66" spans="1:2" x14ac:dyDescent="0.25">
      <c r="A66" s="105" t="s">
        <v>219</v>
      </c>
      <c r="B66" s="70" t="s">
        <v>676</v>
      </c>
    </row>
    <row r="67" spans="1:2" x14ac:dyDescent="0.25">
      <c r="A67" s="105" t="s">
        <v>219</v>
      </c>
      <c r="B67" s="70" t="s">
        <v>223</v>
      </c>
    </row>
    <row r="68" spans="1:2" x14ac:dyDescent="0.25">
      <c r="A68" s="105" t="s">
        <v>219</v>
      </c>
      <c r="B68" s="71" t="s">
        <v>224</v>
      </c>
    </row>
    <row r="69" spans="1:2" x14ac:dyDescent="0.25">
      <c r="A69" s="105" t="s">
        <v>219</v>
      </c>
      <c r="B69" s="70" t="s">
        <v>225</v>
      </c>
    </row>
    <row r="70" spans="1:2" x14ac:dyDescent="0.25">
      <c r="A70" s="105"/>
      <c r="B70" s="70"/>
    </row>
    <row r="71" spans="1:2" x14ac:dyDescent="0.25">
      <c r="A71" s="105" t="s">
        <v>0</v>
      </c>
      <c r="B71" s="70" t="s">
        <v>260</v>
      </c>
    </row>
    <row r="72" spans="1:2" x14ac:dyDescent="0.25">
      <c r="A72" s="105" t="s">
        <v>0</v>
      </c>
      <c r="B72" s="70" t="s">
        <v>261</v>
      </c>
    </row>
    <row r="73" spans="1:2" x14ac:dyDescent="0.25">
      <c r="A73" s="105" t="s">
        <v>0</v>
      </c>
      <c r="B73" s="70" t="s">
        <v>262</v>
      </c>
    </row>
    <row r="74" spans="1:2" x14ac:dyDescent="0.25">
      <c r="A74" s="105" t="s">
        <v>0</v>
      </c>
      <c r="B74" s="70" t="s">
        <v>263</v>
      </c>
    </row>
    <row r="75" spans="1:2" x14ac:dyDescent="0.25">
      <c r="A75" s="105" t="s">
        <v>0</v>
      </c>
      <c r="B75" s="70" t="s">
        <v>264</v>
      </c>
    </row>
    <row r="76" spans="1:2" x14ac:dyDescent="0.25">
      <c r="A76" s="105" t="s">
        <v>0</v>
      </c>
      <c r="B76" s="70" t="s">
        <v>265</v>
      </c>
    </row>
    <row r="77" spans="1:2" x14ac:dyDescent="0.25">
      <c r="A77" s="105" t="s">
        <v>0</v>
      </c>
      <c r="B77" s="70" t="s">
        <v>266</v>
      </c>
    </row>
    <row r="78" spans="1:2" x14ac:dyDescent="0.25">
      <c r="A78" s="105" t="s">
        <v>0</v>
      </c>
      <c r="B78" s="70" t="s">
        <v>267</v>
      </c>
    </row>
    <row r="79" spans="1:2" x14ac:dyDescent="0.25">
      <c r="A79" s="105" t="s">
        <v>0</v>
      </c>
      <c r="B79" s="70" t="s">
        <v>268</v>
      </c>
    </row>
    <row r="80" spans="1:2" x14ac:dyDescent="0.25">
      <c r="A80" s="105" t="s">
        <v>0</v>
      </c>
      <c r="B80" s="70" t="s">
        <v>269</v>
      </c>
    </row>
    <row r="81" spans="1:2" x14ac:dyDescent="0.25">
      <c r="A81" s="105" t="s">
        <v>0</v>
      </c>
      <c r="B81" s="70" t="s">
        <v>270</v>
      </c>
    </row>
    <row r="82" spans="1:2" x14ac:dyDescent="0.25">
      <c r="A82" s="105" t="s">
        <v>0</v>
      </c>
      <c r="B82" s="84" t="s">
        <v>678</v>
      </c>
    </row>
    <row r="83" spans="1:2" x14ac:dyDescent="0.25">
      <c r="A83" s="105" t="s">
        <v>0</v>
      </c>
      <c r="B83" s="84" t="s">
        <v>679</v>
      </c>
    </row>
    <row r="84" spans="1:2" x14ac:dyDescent="0.25">
      <c r="A84" s="105" t="s">
        <v>0</v>
      </c>
      <c r="B84" s="84" t="s">
        <v>680</v>
      </c>
    </row>
    <row r="85" spans="1:2" x14ac:dyDescent="0.25">
      <c r="A85" s="105" t="s">
        <v>0</v>
      </c>
      <c r="B85" s="70" t="s">
        <v>271</v>
      </c>
    </row>
    <row r="86" spans="1:2" x14ac:dyDescent="0.25">
      <c r="A86" s="105" t="s">
        <v>0</v>
      </c>
      <c r="B86" s="70" t="s">
        <v>272</v>
      </c>
    </row>
    <row r="87" spans="1:2" x14ac:dyDescent="0.25">
      <c r="A87" s="105" t="s">
        <v>0</v>
      </c>
      <c r="B87" s="84" t="s">
        <v>681</v>
      </c>
    </row>
    <row r="88" spans="1:2" x14ac:dyDescent="0.25">
      <c r="A88" s="105" t="s">
        <v>0</v>
      </c>
      <c r="B88" s="70" t="s">
        <v>273</v>
      </c>
    </row>
    <row r="89" spans="1:2" x14ac:dyDescent="0.25">
      <c r="A89" s="105" t="s">
        <v>0</v>
      </c>
      <c r="B89" s="70" t="s">
        <v>274</v>
      </c>
    </row>
    <row r="90" spans="1:2" x14ac:dyDescent="0.25">
      <c r="A90" s="105" t="s">
        <v>0</v>
      </c>
      <c r="B90" s="84" t="s">
        <v>682</v>
      </c>
    </row>
    <row r="91" spans="1:2" x14ac:dyDescent="0.25">
      <c r="A91" s="105" t="s">
        <v>0</v>
      </c>
      <c r="B91" s="84" t="s">
        <v>683</v>
      </c>
    </row>
    <row r="92" spans="1:2" x14ac:dyDescent="0.25">
      <c r="A92" s="105" t="s">
        <v>0</v>
      </c>
      <c r="B92" s="70" t="s">
        <v>275</v>
      </c>
    </row>
    <row r="93" spans="1:2" x14ac:dyDescent="0.25">
      <c r="A93" s="105" t="s">
        <v>0</v>
      </c>
      <c r="B93" s="70" t="s">
        <v>1</v>
      </c>
    </row>
    <row r="94" spans="1:2" x14ac:dyDescent="0.25">
      <c r="A94" s="105" t="s">
        <v>0</v>
      </c>
      <c r="B94" s="70" t="s">
        <v>2</v>
      </c>
    </row>
    <row r="95" spans="1:2" x14ac:dyDescent="0.25">
      <c r="A95" s="105" t="s">
        <v>0</v>
      </c>
      <c r="B95" s="70" t="s">
        <v>34</v>
      </c>
    </row>
    <row r="96" spans="1:2" x14ac:dyDescent="0.25">
      <c r="A96" s="105" t="s">
        <v>0</v>
      </c>
      <c r="B96" s="70" t="s">
        <v>35</v>
      </c>
    </row>
    <row r="97" spans="1:2" x14ac:dyDescent="0.25">
      <c r="A97" s="105" t="s">
        <v>0</v>
      </c>
      <c r="B97" s="70" t="s">
        <v>30</v>
      </c>
    </row>
    <row r="98" spans="1:2" x14ac:dyDescent="0.25">
      <c r="A98" s="105" t="s">
        <v>0</v>
      </c>
      <c r="B98" s="70" t="s">
        <v>31</v>
      </c>
    </row>
    <row r="99" spans="1:2" x14ac:dyDescent="0.25">
      <c r="A99" s="105" t="s">
        <v>0</v>
      </c>
      <c r="B99" s="70" t="s">
        <v>32</v>
      </c>
    </row>
    <row r="100" spans="1:2" x14ac:dyDescent="0.25">
      <c r="A100" s="105" t="s">
        <v>0</v>
      </c>
      <c r="B100" s="70" t="s">
        <v>33</v>
      </c>
    </row>
    <row r="101" spans="1:2" x14ac:dyDescent="0.25">
      <c r="A101" s="105" t="s">
        <v>0</v>
      </c>
      <c r="B101" s="70" t="s">
        <v>3</v>
      </c>
    </row>
    <row r="102" spans="1:2" x14ac:dyDescent="0.25">
      <c r="A102" s="105" t="s">
        <v>0</v>
      </c>
      <c r="B102" s="70" t="s">
        <v>4</v>
      </c>
    </row>
    <row r="103" spans="1:2" x14ac:dyDescent="0.25">
      <c r="A103" s="105" t="s">
        <v>0</v>
      </c>
      <c r="B103" s="70" t="s">
        <v>5</v>
      </c>
    </row>
    <row r="104" spans="1:2" x14ac:dyDescent="0.25">
      <c r="A104" s="105" t="s">
        <v>0</v>
      </c>
      <c r="B104" s="70" t="s">
        <v>6</v>
      </c>
    </row>
    <row r="105" spans="1:2" x14ac:dyDescent="0.25">
      <c r="A105" s="105" t="s">
        <v>0</v>
      </c>
      <c r="B105" s="70" t="s">
        <v>7</v>
      </c>
    </row>
    <row r="106" spans="1:2" x14ac:dyDescent="0.25">
      <c r="A106" s="105" t="s">
        <v>0</v>
      </c>
      <c r="B106" s="70" t="s">
        <v>8</v>
      </c>
    </row>
    <row r="107" spans="1:2" x14ac:dyDescent="0.25">
      <c r="A107" s="105" t="s">
        <v>0</v>
      </c>
      <c r="B107" s="70" t="s">
        <v>26</v>
      </c>
    </row>
    <row r="108" spans="1:2" x14ac:dyDescent="0.25">
      <c r="A108" s="105" t="s">
        <v>0</v>
      </c>
      <c r="B108" s="70" t="s">
        <v>27</v>
      </c>
    </row>
    <row r="109" spans="1:2" x14ac:dyDescent="0.25">
      <c r="A109" s="105" t="s">
        <v>0</v>
      </c>
      <c r="B109" s="70" t="s">
        <v>28</v>
      </c>
    </row>
    <row r="110" spans="1:2" x14ac:dyDescent="0.25">
      <c r="A110" s="105" t="s">
        <v>0</v>
      </c>
      <c r="B110" s="70" t="s">
        <v>29</v>
      </c>
    </row>
    <row r="111" spans="1:2" x14ac:dyDescent="0.25">
      <c r="A111" s="105" t="s">
        <v>0</v>
      </c>
      <c r="B111" s="84" t="s">
        <v>684</v>
      </c>
    </row>
    <row r="112" spans="1:2" x14ac:dyDescent="0.25">
      <c r="A112" s="105" t="s">
        <v>0</v>
      </c>
      <c r="B112" s="70" t="s">
        <v>9</v>
      </c>
    </row>
    <row r="113" spans="1:2" x14ac:dyDescent="0.25">
      <c r="A113" s="105" t="s">
        <v>0</v>
      </c>
      <c r="B113" s="70" t="s">
        <v>10</v>
      </c>
    </row>
    <row r="114" spans="1:2" x14ac:dyDescent="0.25">
      <c r="A114" s="105" t="s">
        <v>0</v>
      </c>
      <c r="B114" s="70" t="s">
        <v>11</v>
      </c>
    </row>
    <row r="115" spans="1:2" x14ac:dyDescent="0.25">
      <c r="A115" s="105" t="s">
        <v>0</v>
      </c>
      <c r="B115" s="70" t="s">
        <v>12</v>
      </c>
    </row>
    <row r="116" spans="1:2" x14ac:dyDescent="0.25">
      <c r="A116" s="105" t="s">
        <v>0</v>
      </c>
      <c r="B116" s="70" t="s">
        <v>13</v>
      </c>
    </row>
    <row r="117" spans="1:2" x14ac:dyDescent="0.25">
      <c r="A117" s="105" t="s">
        <v>0</v>
      </c>
      <c r="B117" s="70" t="s">
        <v>14</v>
      </c>
    </row>
    <row r="118" spans="1:2" x14ac:dyDescent="0.25">
      <c r="A118" s="105" t="s">
        <v>0</v>
      </c>
      <c r="B118" s="70" t="s">
        <v>15</v>
      </c>
    </row>
    <row r="119" spans="1:2" x14ac:dyDescent="0.25">
      <c r="A119" s="105" t="s">
        <v>0</v>
      </c>
      <c r="B119" s="70" t="s">
        <v>16</v>
      </c>
    </row>
    <row r="120" spans="1:2" x14ac:dyDescent="0.25">
      <c r="A120" s="105" t="s">
        <v>0</v>
      </c>
      <c r="B120" s="70" t="s">
        <v>17</v>
      </c>
    </row>
    <row r="121" spans="1:2" x14ac:dyDescent="0.25">
      <c r="A121" s="105" t="s">
        <v>0</v>
      </c>
      <c r="B121" s="84" t="s">
        <v>685</v>
      </c>
    </row>
    <row r="122" spans="1:2" x14ac:dyDescent="0.25">
      <c r="A122" s="105" t="s">
        <v>0</v>
      </c>
      <c r="B122" s="84" t="s">
        <v>686</v>
      </c>
    </row>
    <row r="123" spans="1:2" x14ac:dyDescent="0.25">
      <c r="A123" s="105" t="s">
        <v>0</v>
      </c>
      <c r="B123" s="70" t="s">
        <v>18</v>
      </c>
    </row>
    <row r="124" spans="1:2" x14ac:dyDescent="0.25">
      <c r="A124" s="105" t="s">
        <v>0</v>
      </c>
      <c r="B124" s="70" t="s">
        <v>19</v>
      </c>
    </row>
    <row r="125" spans="1:2" x14ac:dyDescent="0.25">
      <c r="A125" s="105" t="s">
        <v>0</v>
      </c>
      <c r="B125" s="70" t="s">
        <v>20</v>
      </c>
    </row>
    <row r="126" spans="1:2" x14ac:dyDescent="0.25">
      <c r="A126" s="105" t="s">
        <v>0</v>
      </c>
      <c r="B126" s="70" t="s">
        <v>21</v>
      </c>
    </row>
    <row r="127" spans="1:2" x14ac:dyDescent="0.25">
      <c r="A127" s="105" t="s">
        <v>0</v>
      </c>
      <c r="B127" s="70" t="s">
        <v>22</v>
      </c>
    </row>
    <row r="128" spans="1:2" x14ac:dyDescent="0.25">
      <c r="A128" s="105" t="s">
        <v>0</v>
      </c>
      <c r="B128" s="70" t="s">
        <v>23</v>
      </c>
    </row>
    <row r="129" spans="1:2" x14ac:dyDescent="0.25">
      <c r="A129" s="105" t="s">
        <v>0</v>
      </c>
      <c r="B129" s="70" t="s">
        <v>24</v>
      </c>
    </row>
    <row r="130" spans="1:2" x14ac:dyDescent="0.25">
      <c r="A130" s="105" t="s">
        <v>0</v>
      </c>
      <c r="B130" s="84" t="s">
        <v>687</v>
      </c>
    </row>
    <row r="131" spans="1:2" x14ac:dyDescent="0.25">
      <c r="A131" s="105" t="s">
        <v>0</v>
      </c>
      <c r="B131" s="70" t="s">
        <v>25</v>
      </c>
    </row>
    <row r="132" spans="1:2" x14ac:dyDescent="0.25">
      <c r="A132" s="105"/>
      <c r="B132" s="70"/>
    </row>
    <row r="133" spans="1:2" x14ac:dyDescent="0.25">
      <c r="A133" s="105" t="s">
        <v>70</v>
      </c>
      <c r="B133" s="84" t="s">
        <v>688</v>
      </c>
    </row>
    <row r="134" spans="1:2" x14ac:dyDescent="0.25">
      <c r="A134" s="105" t="s">
        <v>70</v>
      </c>
      <c r="B134" s="70" t="s">
        <v>71</v>
      </c>
    </row>
    <row r="135" spans="1:2" x14ac:dyDescent="0.25">
      <c r="A135" s="105" t="s">
        <v>70</v>
      </c>
      <c r="B135" s="70" t="s">
        <v>72</v>
      </c>
    </row>
    <row r="136" spans="1:2" x14ac:dyDescent="0.25">
      <c r="A136" s="105" t="s">
        <v>70</v>
      </c>
      <c r="B136" s="70" t="s">
        <v>73</v>
      </c>
    </row>
    <row r="137" spans="1:2" x14ac:dyDescent="0.25">
      <c r="A137" s="105" t="s">
        <v>70</v>
      </c>
      <c r="B137" s="70" t="s">
        <v>74</v>
      </c>
    </row>
    <row r="138" spans="1:2" x14ac:dyDescent="0.25">
      <c r="A138" s="105" t="s">
        <v>70</v>
      </c>
      <c r="B138" s="70" t="s">
        <v>75</v>
      </c>
    </row>
    <row r="139" spans="1:2" x14ac:dyDescent="0.25">
      <c r="A139" s="105" t="s">
        <v>70</v>
      </c>
      <c r="B139" s="70" t="s">
        <v>76</v>
      </c>
    </row>
    <row r="140" spans="1:2" x14ac:dyDescent="0.25">
      <c r="A140" s="105" t="s">
        <v>70</v>
      </c>
      <c r="B140" s="70" t="s">
        <v>77</v>
      </c>
    </row>
    <row r="141" spans="1:2" x14ac:dyDescent="0.25">
      <c r="A141" s="105" t="s">
        <v>70</v>
      </c>
      <c r="B141" s="70" t="s">
        <v>78</v>
      </c>
    </row>
    <row r="142" spans="1:2" x14ac:dyDescent="0.25">
      <c r="A142" s="105" t="s">
        <v>70</v>
      </c>
      <c r="B142" s="70" t="s">
        <v>79</v>
      </c>
    </row>
    <row r="143" spans="1:2" x14ac:dyDescent="0.25">
      <c r="A143" s="105" t="s">
        <v>70</v>
      </c>
      <c r="B143" s="70" t="s">
        <v>80</v>
      </c>
    </row>
    <row r="144" spans="1:2" x14ac:dyDescent="0.25">
      <c r="A144" s="105" t="s">
        <v>70</v>
      </c>
      <c r="B144" s="70" t="s">
        <v>81</v>
      </c>
    </row>
    <row r="145" spans="1:2" x14ac:dyDescent="0.25">
      <c r="A145" s="105" t="s">
        <v>70</v>
      </c>
      <c r="B145" s="70" t="s">
        <v>82</v>
      </c>
    </row>
    <row r="146" spans="1:2" x14ac:dyDescent="0.25">
      <c r="A146" s="105" t="s">
        <v>70</v>
      </c>
      <c r="B146" s="70" t="s">
        <v>83</v>
      </c>
    </row>
    <row r="147" spans="1:2" x14ac:dyDescent="0.25">
      <c r="A147" s="105" t="s">
        <v>70</v>
      </c>
      <c r="B147" s="70" t="s">
        <v>84</v>
      </c>
    </row>
    <row r="148" spans="1:2" x14ac:dyDescent="0.25">
      <c r="A148" s="105" t="s">
        <v>70</v>
      </c>
      <c r="B148" s="70" t="s">
        <v>85</v>
      </c>
    </row>
    <row r="149" spans="1:2" x14ac:dyDescent="0.25">
      <c r="A149" s="105"/>
      <c r="B149" s="70"/>
    </row>
    <row r="150" spans="1:2" x14ac:dyDescent="0.25">
      <c r="A150" s="105" t="s">
        <v>226</v>
      </c>
      <c r="B150" s="85" t="s">
        <v>227</v>
      </c>
    </row>
    <row r="151" spans="1:2" x14ac:dyDescent="0.25">
      <c r="A151" s="105" t="s">
        <v>226</v>
      </c>
      <c r="B151" s="84" t="s">
        <v>689</v>
      </c>
    </row>
    <row r="152" spans="1:2" x14ac:dyDescent="0.25">
      <c r="A152" s="105" t="s">
        <v>226</v>
      </c>
      <c r="B152" s="85" t="s">
        <v>228</v>
      </c>
    </row>
    <row r="153" spans="1:2" x14ac:dyDescent="0.25">
      <c r="A153" s="105" t="s">
        <v>226</v>
      </c>
      <c r="B153" s="85" t="s">
        <v>229</v>
      </c>
    </row>
    <row r="154" spans="1:2" x14ac:dyDescent="0.25">
      <c r="A154" s="105" t="s">
        <v>226</v>
      </c>
      <c r="B154" s="85" t="s">
        <v>230</v>
      </c>
    </row>
    <row r="155" spans="1:2" x14ac:dyDescent="0.25">
      <c r="A155" s="105" t="s">
        <v>226</v>
      </c>
      <c r="B155" s="85" t="s">
        <v>231</v>
      </c>
    </row>
    <row r="156" spans="1:2" x14ac:dyDescent="0.25">
      <c r="A156" s="105"/>
      <c r="B156" s="85"/>
    </row>
    <row r="157" spans="1:2" x14ac:dyDescent="0.25">
      <c r="A157" s="105" t="s">
        <v>252</v>
      </c>
      <c r="B157" s="70" t="s">
        <v>248</v>
      </c>
    </row>
    <row r="158" spans="1:2" x14ac:dyDescent="0.25">
      <c r="A158" s="105" t="s">
        <v>252</v>
      </c>
      <c r="B158" s="70" t="s">
        <v>249</v>
      </c>
    </row>
    <row r="159" spans="1:2" x14ac:dyDescent="0.25">
      <c r="A159" s="105" t="s">
        <v>252</v>
      </c>
      <c r="B159" s="70" t="s">
        <v>250</v>
      </c>
    </row>
    <row r="160" spans="1:2" x14ac:dyDescent="0.25">
      <c r="A160" s="105" t="s">
        <v>252</v>
      </c>
      <c r="B160" s="70" t="s">
        <v>251</v>
      </c>
    </row>
    <row r="161" spans="1:2" x14ac:dyDescent="0.25">
      <c r="A161" s="105"/>
      <c r="B161" s="70"/>
    </row>
    <row r="162" spans="1:2" x14ac:dyDescent="0.25">
      <c r="A162" s="105" t="s">
        <v>629</v>
      </c>
      <c r="B162" s="84" t="s">
        <v>690</v>
      </c>
    </row>
    <row r="163" spans="1:2" x14ac:dyDescent="0.25">
      <c r="A163" s="105" t="s">
        <v>629</v>
      </c>
      <c r="B163" s="84" t="s">
        <v>691</v>
      </c>
    </row>
    <row r="164" spans="1:2" x14ac:dyDescent="0.25">
      <c r="A164" s="105" t="s">
        <v>629</v>
      </c>
      <c r="B164" s="84" t="s">
        <v>692</v>
      </c>
    </row>
    <row r="165" spans="1:2" x14ac:dyDescent="0.25">
      <c r="A165" s="105" t="s">
        <v>629</v>
      </c>
      <c r="B165" s="70" t="s">
        <v>630</v>
      </c>
    </row>
    <row r="166" spans="1:2" x14ac:dyDescent="0.25">
      <c r="A166" s="105" t="s">
        <v>629</v>
      </c>
      <c r="B166" s="70" t="s">
        <v>108</v>
      </c>
    </row>
    <row r="167" spans="1:2" x14ac:dyDescent="0.25">
      <c r="A167" s="105" t="s">
        <v>629</v>
      </c>
      <c r="B167" s="84" t="s">
        <v>693</v>
      </c>
    </row>
    <row r="168" spans="1:2" x14ac:dyDescent="0.25">
      <c r="A168" s="105" t="s">
        <v>629</v>
      </c>
      <c r="B168" s="84" t="s">
        <v>694</v>
      </c>
    </row>
    <row r="169" spans="1:2" x14ac:dyDescent="0.25">
      <c r="A169" s="105" t="s">
        <v>629</v>
      </c>
      <c r="B169" s="84" t="s">
        <v>695</v>
      </c>
    </row>
    <row r="170" spans="1:2" x14ac:dyDescent="0.25">
      <c r="A170" s="105" t="s">
        <v>629</v>
      </c>
      <c r="B170" s="84" t="s">
        <v>696</v>
      </c>
    </row>
    <row r="171" spans="1:2" x14ac:dyDescent="0.25">
      <c r="A171" s="105" t="s">
        <v>629</v>
      </c>
      <c r="B171" s="84" t="s">
        <v>697</v>
      </c>
    </row>
    <row r="172" spans="1:2" x14ac:dyDescent="0.25">
      <c r="A172" s="105" t="s">
        <v>629</v>
      </c>
      <c r="B172" s="84" t="s">
        <v>698</v>
      </c>
    </row>
    <row r="173" spans="1:2" x14ac:dyDescent="0.25">
      <c r="A173" s="105" t="s">
        <v>629</v>
      </c>
      <c r="B173" s="84" t="s">
        <v>699</v>
      </c>
    </row>
    <row r="174" spans="1:2" x14ac:dyDescent="0.25">
      <c r="A174" s="105" t="s">
        <v>629</v>
      </c>
      <c r="B174" s="70" t="s">
        <v>87</v>
      </c>
    </row>
    <row r="175" spans="1:2" x14ac:dyDescent="0.25">
      <c r="A175" s="105" t="s">
        <v>629</v>
      </c>
      <c r="B175" s="70" t="s">
        <v>109</v>
      </c>
    </row>
    <row r="176" spans="1:2" x14ac:dyDescent="0.25">
      <c r="A176" s="105" t="s">
        <v>629</v>
      </c>
      <c r="B176" s="70" t="s">
        <v>110</v>
      </c>
    </row>
    <row r="177" spans="1:2" x14ac:dyDescent="0.25">
      <c r="A177" s="105" t="s">
        <v>629</v>
      </c>
      <c r="B177" s="70" t="s">
        <v>88</v>
      </c>
    </row>
    <row r="178" spans="1:2" x14ac:dyDescent="0.25">
      <c r="A178" s="105" t="s">
        <v>629</v>
      </c>
      <c r="B178" s="70" t="s">
        <v>89</v>
      </c>
    </row>
    <row r="179" spans="1:2" x14ac:dyDescent="0.25">
      <c r="A179" s="105" t="s">
        <v>629</v>
      </c>
      <c r="B179" s="70" t="s">
        <v>90</v>
      </c>
    </row>
    <row r="180" spans="1:2" x14ac:dyDescent="0.25">
      <c r="A180" s="105" t="s">
        <v>629</v>
      </c>
      <c r="B180" s="70" t="s">
        <v>91</v>
      </c>
    </row>
    <row r="181" spans="1:2" x14ac:dyDescent="0.25">
      <c r="A181" s="105" t="s">
        <v>629</v>
      </c>
      <c r="B181" s="70" t="s">
        <v>92</v>
      </c>
    </row>
    <row r="182" spans="1:2" x14ac:dyDescent="0.25">
      <c r="A182" s="105" t="s">
        <v>629</v>
      </c>
      <c r="B182" s="70" t="s">
        <v>93</v>
      </c>
    </row>
    <row r="183" spans="1:2" x14ac:dyDescent="0.25">
      <c r="A183" s="105" t="s">
        <v>629</v>
      </c>
      <c r="B183" s="70" t="s">
        <v>94</v>
      </c>
    </row>
    <row r="184" spans="1:2" x14ac:dyDescent="0.25">
      <c r="A184" s="105" t="s">
        <v>629</v>
      </c>
      <c r="B184" s="70" t="s">
        <v>95</v>
      </c>
    </row>
    <row r="185" spans="1:2" x14ac:dyDescent="0.25">
      <c r="A185" s="105" t="s">
        <v>629</v>
      </c>
      <c r="B185" s="70" t="s">
        <v>96</v>
      </c>
    </row>
    <row r="186" spans="1:2" x14ac:dyDescent="0.25">
      <c r="A186" s="105" t="s">
        <v>629</v>
      </c>
      <c r="B186" s="70" t="s">
        <v>97</v>
      </c>
    </row>
    <row r="187" spans="1:2" x14ac:dyDescent="0.25">
      <c r="A187" s="105" t="s">
        <v>629</v>
      </c>
      <c r="B187" s="70" t="s">
        <v>98</v>
      </c>
    </row>
    <row r="188" spans="1:2" x14ac:dyDescent="0.25">
      <c r="A188" s="105" t="s">
        <v>629</v>
      </c>
      <c r="B188" s="70" t="s">
        <v>99</v>
      </c>
    </row>
    <row r="189" spans="1:2" x14ac:dyDescent="0.25">
      <c r="A189" s="105" t="s">
        <v>629</v>
      </c>
      <c r="B189" s="70" t="s">
        <v>100</v>
      </c>
    </row>
    <row r="190" spans="1:2" x14ac:dyDescent="0.25">
      <c r="A190" s="105" t="s">
        <v>629</v>
      </c>
      <c r="B190" s="70" t="s">
        <v>101</v>
      </c>
    </row>
    <row r="191" spans="1:2" x14ac:dyDescent="0.25">
      <c r="A191" s="105" t="s">
        <v>629</v>
      </c>
      <c r="B191" s="70" t="s">
        <v>111</v>
      </c>
    </row>
    <row r="192" spans="1:2" x14ac:dyDescent="0.25">
      <c r="A192" s="105" t="s">
        <v>629</v>
      </c>
      <c r="B192" s="70" t="s">
        <v>112</v>
      </c>
    </row>
    <row r="193" spans="1:2" x14ac:dyDescent="0.25">
      <c r="A193" s="105" t="s">
        <v>629</v>
      </c>
      <c r="B193" s="70" t="s">
        <v>102</v>
      </c>
    </row>
    <row r="194" spans="1:2" x14ac:dyDescent="0.25">
      <c r="A194" s="105" t="s">
        <v>629</v>
      </c>
      <c r="B194" s="70" t="s">
        <v>103</v>
      </c>
    </row>
    <row r="195" spans="1:2" x14ac:dyDescent="0.25">
      <c r="A195" s="105" t="s">
        <v>629</v>
      </c>
      <c r="B195" s="70" t="s">
        <v>104</v>
      </c>
    </row>
    <row r="196" spans="1:2" x14ac:dyDescent="0.25">
      <c r="A196" s="105" t="s">
        <v>629</v>
      </c>
      <c r="B196" s="70" t="s">
        <v>105</v>
      </c>
    </row>
    <row r="197" spans="1:2" x14ac:dyDescent="0.25">
      <c r="A197" s="105" t="s">
        <v>629</v>
      </c>
      <c r="B197" s="70" t="s">
        <v>106</v>
      </c>
    </row>
    <row r="198" spans="1:2" x14ac:dyDescent="0.25">
      <c r="A198" s="105" t="s">
        <v>629</v>
      </c>
      <c r="B198" s="70" t="s">
        <v>107</v>
      </c>
    </row>
    <row r="199" spans="1:2" x14ac:dyDescent="0.25">
      <c r="A199" s="105"/>
      <c r="B199" s="70"/>
    </row>
    <row r="200" spans="1:2" x14ac:dyDescent="0.25">
      <c r="A200" s="105" t="s">
        <v>232</v>
      </c>
      <c r="B200" s="70" t="s">
        <v>233</v>
      </c>
    </row>
    <row r="201" spans="1:2" x14ac:dyDescent="0.25">
      <c r="A201" s="105" t="s">
        <v>232</v>
      </c>
      <c r="B201" s="70" t="s">
        <v>234</v>
      </c>
    </row>
    <row r="202" spans="1:2" x14ac:dyDescent="0.25">
      <c r="A202" s="105" t="s">
        <v>232</v>
      </c>
      <c r="B202" s="70" t="s">
        <v>235</v>
      </c>
    </row>
    <row r="203" spans="1:2" x14ac:dyDescent="0.25">
      <c r="A203" s="105" t="s">
        <v>232</v>
      </c>
      <c r="B203" s="70" t="s">
        <v>236</v>
      </c>
    </row>
    <row r="204" spans="1:2" x14ac:dyDescent="0.25">
      <c r="A204" s="105" t="s">
        <v>232</v>
      </c>
      <c r="B204" s="70" t="s">
        <v>237</v>
      </c>
    </row>
    <row r="205" spans="1:2" x14ac:dyDescent="0.25">
      <c r="A205" s="105" t="s">
        <v>232</v>
      </c>
      <c r="B205" s="70" t="s">
        <v>238</v>
      </c>
    </row>
    <row r="206" spans="1:2" x14ac:dyDescent="0.25">
      <c r="A206" s="105" t="s">
        <v>232</v>
      </c>
      <c r="B206" s="70" t="s">
        <v>239</v>
      </c>
    </row>
    <row r="207" spans="1:2" x14ac:dyDescent="0.25">
      <c r="A207" s="105" t="s">
        <v>232</v>
      </c>
      <c r="B207" s="70" t="s">
        <v>240</v>
      </c>
    </row>
    <row r="208" spans="1:2" x14ac:dyDescent="0.25">
      <c r="A208" s="105" t="s">
        <v>232</v>
      </c>
      <c r="B208" s="70" t="s">
        <v>241</v>
      </c>
    </row>
    <row r="209" spans="1:2" x14ac:dyDescent="0.25">
      <c r="A209" s="105" t="s">
        <v>232</v>
      </c>
      <c r="B209" s="70" t="s">
        <v>242</v>
      </c>
    </row>
    <row r="210" spans="1:2" x14ac:dyDescent="0.25">
      <c r="A210" s="105"/>
      <c r="B210" s="70"/>
    </row>
    <row r="211" spans="1:2" x14ac:dyDescent="0.25">
      <c r="A211" s="105" t="s">
        <v>243</v>
      </c>
      <c r="B211" s="70" t="s">
        <v>624</v>
      </c>
    </row>
    <row r="212" spans="1:2" x14ac:dyDescent="0.25">
      <c r="A212" s="105" t="s">
        <v>243</v>
      </c>
      <c r="B212" s="70" t="s">
        <v>626</v>
      </c>
    </row>
    <row r="213" spans="1:2" x14ac:dyDescent="0.25">
      <c r="A213" s="105" t="s">
        <v>243</v>
      </c>
      <c r="B213" s="70" t="s">
        <v>244</v>
      </c>
    </row>
    <row r="214" spans="1:2" x14ac:dyDescent="0.25">
      <c r="A214" s="105" t="s">
        <v>243</v>
      </c>
      <c r="B214" s="70" t="s">
        <v>625</v>
      </c>
    </row>
    <row r="215" spans="1:2" x14ac:dyDescent="0.25">
      <c r="A215" s="105" t="s">
        <v>243</v>
      </c>
      <c r="B215" s="70" t="s">
        <v>627</v>
      </c>
    </row>
    <row r="216" spans="1:2" x14ac:dyDescent="0.25">
      <c r="A216" s="105" t="s">
        <v>243</v>
      </c>
      <c r="B216" s="70" t="s">
        <v>623</v>
      </c>
    </row>
    <row r="217" spans="1:2" x14ac:dyDescent="0.25">
      <c r="A217" s="105"/>
      <c r="B217" s="70"/>
    </row>
    <row r="218" spans="1:2" x14ac:dyDescent="0.25">
      <c r="A218" s="105" t="s">
        <v>245</v>
      </c>
      <c r="B218" s="70" t="s">
        <v>256</v>
      </c>
    </row>
    <row r="219" spans="1:2" x14ac:dyDescent="0.25">
      <c r="A219" s="105" t="s">
        <v>245</v>
      </c>
      <c r="B219" s="70" t="s">
        <v>255</v>
      </c>
    </row>
    <row r="220" spans="1:2" x14ac:dyDescent="0.25">
      <c r="A220" s="105" t="s">
        <v>245</v>
      </c>
      <c r="B220" s="70" t="s">
        <v>254</v>
      </c>
    </row>
    <row r="221" spans="1:2" x14ac:dyDescent="0.25">
      <c r="A221" s="105" t="s">
        <v>245</v>
      </c>
      <c r="B221" s="70" t="s">
        <v>253</v>
      </c>
    </row>
    <row r="222" spans="1:2" x14ac:dyDescent="0.25">
      <c r="A222" s="105" t="s">
        <v>245</v>
      </c>
      <c r="B222" s="70" t="s">
        <v>246</v>
      </c>
    </row>
    <row r="223" spans="1:2" x14ac:dyDescent="0.25">
      <c r="A223" s="105" t="s">
        <v>245</v>
      </c>
      <c r="B223" s="70" t="s">
        <v>247</v>
      </c>
    </row>
    <row r="224" spans="1:2" x14ac:dyDescent="0.25">
      <c r="A224" s="105" t="s">
        <v>245</v>
      </c>
      <c r="B224" s="70" t="s">
        <v>257</v>
      </c>
    </row>
    <row r="225" spans="1:2" x14ac:dyDescent="0.25">
      <c r="A225" s="105" t="s">
        <v>245</v>
      </c>
      <c r="B225" s="70" t="s">
        <v>258</v>
      </c>
    </row>
    <row r="226" spans="1:2" x14ac:dyDescent="0.25">
      <c r="A226" s="105"/>
      <c r="B226" s="70"/>
    </row>
    <row r="227" spans="1:2" x14ac:dyDescent="0.25">
      <c r="A227" s="105" t="s">
        <v>167</v>
      </c>
      <c r="B227" s="70" t="s">
        <v>168</v>
      </c>
    </row>
    <row r="228" spans="1:2" x14ac:dyDescent="0.25">
      <c r="A228" s="105" t="s">
        <v>167</v>
      </c>
      <c r="B228" s="70" t="s">
        <v>169</v>
      </c>
    </row>
    <row r="229" spans="1:2" x14ac:dyDescent="0.25">
      <c r="A229" s="105" t="s">
        <v>167</v>
      </c>
      <c r="B229" s="70" t="s">
        <v>170</v>
      </c>
    </row>
    <row r="230" spans="1:2" x14ac:dyDescent="0.25">
      <c r="A230" s="105" t="s">
        <v>167</v>
      </c>
      <c r="B230" s="70" t="s">
        <v>171</v>
      </c>
    </row>
    <row r="231" spans="1:2" x14ac:dyDescent="0.25">
      <c r="A231" s="105" t="s">
        <v>167</v>
      </c>
      <c r="B231" s="70" t="s">
        <v>172</v>
      </c>
    </row>
    <row r="232" spans="1:2" x14ac:dyDescent="0.25">
      <c r="A232" s="105" t="s">
        <v>167</v>
      </c>
      <c r="B232" s="70" t="s">
        <v>173</v>
      </c>
    </row>
    <row r="233" spans="1:2" x14ac:dyDescent="0.25">
      <c r="A233" s="105" t="s">
        <v>167</v>
      </c>
      <c r="B233" s="70" t="s">
        <v>174</v>
      </c>
    </row>
    <row r="234" spans="1:2" x14ac:dyDescent="0.25">
      <c r="A234" s="105" t="s">
        <v>167</v>
      </c>
      <c r="B234" s="70" t="s">
        <v>175</v>
      </c>
    </row>
    <row r="235" spans="1:2" x14ac:dyDescent="0.25">
      <c r="A235" s="105" t="s">
        <v>167</v>
      </c>
      <c r="B235" s="70" t="s">
        <v>176</v>
      </c>
    </row>
    <row r="236" spans="1:2" x14ac:dyDescent="0.25">
      <c r="A236" s="105" t="s">
        <v>167</v>
      </c>
      <c r="B236" s="70" t="s">
        <v>177</v>
      </c>
    </row>
    <row r="237" spans="1:2" x14ac:dyDescent="0.25">
      <c r="A237" s="105" t="s">
        <v>167</v>
      </c>
      <c r="B237" s="70" t="s">
        <v>178</v>
      </c>
    </row>
    <row r="238" spans="1:2" x14ac:dyDescent="0.25">
      <c r="A238" s="105" t="s">
        <v>167</v>
      </c>
      <c r="B238" s="84" t="s">
        <v>702</v>
      </c>
    </row>
    <row r="239" spans="1:2" x14ac:dyDescent="0.25">
      <c r="A239" s="105" t="s">
        <v>167</v>
      </c>
      <c r="B239" s="70" t="s">
        <v>179</v>
      </c>
    </row>
    <row r="240" spans="1:2" x14ac:dyDescent="0.25">
      <c r="A240" s="105" t="s">
        <v>167</v>
      </c>
      <c r="B240" s="70" t="s">
        <v>180</v>
      </c>
    </row>
    <row r="241" spans="1:2" x14ac:dyDescent="0.25">
      <c r="A241" s="105" t="s">
        <v>167</v>
      </c>
      <c r="B241" s="70" t="s">
        <v>181</v>
      </c>
    </row>
    <row r="242" spans="1:2" x14ac:dyDescent="0.25">
      <c r="A242" s="105" t="s">
        <v>167</v>
      </c>
      <c r="B242" s="70" t="s">
        <v>182</v>
      </c>
    </row>
    <row r="243" spans="1:2" x14ac:dyDescent="0.25">
      <c r="A243" s="105" t="s">
        <v>167</v>
      </c>
      <c r="B243" s="70" t="s">
        <v>183</v>
      </c>
    </row>
    <row r="244" spans="1:2" x14ac:dyDescent="0.25">
      <c r="A244" s="105" t="s">
        <v>167</v>
      </c>
      <c r="B244" s="70" t="s">
        <v>184</v>
      </c>
    </row>
    <row r="245" spans="1:2" x14ac:dyDescent="0.25">
      <c r="A245" s="105" t="s">
        <v>167</v>
      </c>
      <c r="B245" s="70" t="s">
        <v>185</v>
      </c>
    </row>
    <row r="246" spans="1:2" x14ac:dyDescent="0.25">
      <c r="A246" s="105" t="s">
        <v>167</v>
      </c>
      <c r="B246" s="70" t="s">
        <v>186</v>
      </c>
    </row>
    <row r="247" spans="1:2" x14ac:dyDescent="0.25">
      <c r="A247" s="105" t="s">
        <v>167</v>
      </c>
      <c r="B247" s="70" t="s">
        <v>187</v>
      </c>
    </row>
    <row r="248" spans="1:2" x14ac:dyDescent="0.25">
      <c r="A248" s="105" t="s">
        <v>167</v>
      </c>
      <c r="B248" s="70" t="s">
        <v>188</v>
      </c>
    </row>
    <row r="249" spans="1:2" x14ac:dyDescent="0.25">
      <c r="A249" s="105" t="s">
        <v>167</v>
      </c>
      <c r="B249" s="70" t="s">
        <v>189</v>
      </c>
    </row>
    <row r="250" spans="1:2" x14ac:dyDescent="0.25">
      <c r="A250" s="105" t="s">
        <v>167</v>
      </c>
      <c r="B250" s="70" t="s">
        <v>190</v>
      </c>
    </row>
    <row r="251" spans="1:2" x14ac:dyDescent="0.25">
      <c r="A251" s="105" t="s">
        <v>167</v>
      </c>
      <c r="B251" s="70" t="s">
        <v>191</v>
      </c>
    </row>
    <row r="252" spans="1:2" x14ac:dyDescent="0.25">
      <c r="A252" s="105" t="s">
        <v>167</v>
      </c>
      <c r="B252" s="70" t="s">
        <v>192</v>
      </c>
    </row>
    <row r="253" spans="1:2" x14ac:dyDescent="0.25">
      <c r="A253" s="105" t="s">
        <v>167</v>
      </c>
      <c r="B253" s="84" t="s">
        <v>704</v>
      </c>
    </row>
    <row r="254" spans="1:2" x14ac:dyDescent="0.25">
      <c r="A254" s="105" t="s">
        <v>167</v>
      </c>
      <c r="B254" s="84" t="s">
        <v>705</v>
      </c>
    </row>
    <row r="255" spans="1:2" x14ac:dyDescent="0.25">
      <c r="A255" s="105" t="s">
        <v>167</v>
      </c>
      <c r="B255" s="70" t="s">
        <v>193</v>
      </c>
    </row>
    <row r="256" spans="1:2" x14ac:dyDescent="0.25">
      <c r="A256" s="105" t="s">
        <v>167</v>
      </c>
      <c r="B256" s="70" t="s">
        <v>194</v>
      </c>
    </row>
    <row r="257" spans="1:2" x14ac:dyDescent="0.25">
      <c r="A257" s="105" t="s">
        <v>167</v>
      </c>
      <c r="B257" s="84" t="s">
        <v>707</v>
      </c>
    </row>
    <row r="258" spans="1:2" x14ac:dyDescent="0.25">
      <c r="A258" s="105" t="s">
        <v>167</v>
      </c>
      <c r="B258" s="70" t="s">
        <v>195</v>
      </c>
    </row>
    <row r="259" spans="1:2" x14ac:dyDescent="0.25">
      <c r="A259" s="105" t="s">
        <v>167</v>
      </c>
      <c r="B259" s="70" t="s">
        <v>196</v>
      </c>
    </row>
    <row r="260" spans="1:2" x14ac:dyDescent="0.25">
      <c r="A260" s="105" t="s">
        <v>167</v>
      </c>
      <c r="B260" s="70" t="s">
        <v>197</v>
      </c>
    </row>
    <row r="261" spans="1:2" x14ac:dyDescent="0.25">
      <c r="A261" s="105" t="s">
        <v>167</v>
      </c>
      <c r="B261" s="70" t="s">
        <v>198</v>
      </c>
    </row>
    <row r="262" spans="1:2" x14ac:dyDescent="0.25">
      <c r="A262" s="105" t="s">
        <v>167</v>
      </c>
      <c r="B262" s="70" t="s">
        <v>199</v>
      </c>
    </row>
    <row r="263" spans="1:2" x14ac:dyDescent="0.25">
      <c r="A263" s="105" t="s">
        <v>167</v>
      </c>
      <c r="B263" s="70" t="s">
        <v>200</v>
      </c>
    </row>
    <row r="264" spans="1:2" x14ac:dyDescent="0.25">
      <c r="A264" s="105" t="s">
        <v>167</v>
      </c>
      <c r="B264" s="70" t="s">
        <v>201</v>
      </c>
    </row>
    <row r="265" spans="1:2" x14ac:dyDescent="0.25">
      <c r="A265" s="105" t="s">
        <v>167</v>
      </c>
      <c r="B265" s="70" t="s">
        <v>202</v>
      </c>
    </row>
    <row r="266" spans="1:2" x14ac:dyDescent="0.25">
      <c r="A266" s="105" t="s">
        <v>167</v>
      </c>
      <c r="B266" s="70" t="s">
        <v>203</v>
      </c>
    </row>
    <row r="267" spans="1:2" x14ac:dyDescent="0.25">
      <c r="A267" s="105" t="s">
        <v>167</v>
      </c>
      <c r="B267" s="70" t="s">
        <v>204</v>
      </c>
    </row>
    <row r="268" spans="1:2" x14ac:dyDescent="0.25">
      <c r="A268" s="105" t="s">
        <v>167</v>
      </c>
      <c r="B268" s="70" t="s">
        <v>205</v>
      </c>
    </row>
    <row r="269" spans="1:2" x14ac:dyDescent="0.25">
      <c r="A269" s="105" t="s">
        <v>167</v>
      </c>
      <c r="B269" s="70" t="s">
        <v>206</v>
      </c>
    </row>
    <row r="270" spans="1:2" x14ac:dyDescent="0.25">
      <c r="A270" s="105" t="s">
        <v>167</v>
      </c>
      <c r="B270" s="70" t="s">
        <v>207</v>
      </c>
    </row>
    <row r="271" spans="1:2" x14ac:dyDescent="0.25">
      <c r="A271" s="105" t="s">
        <v>167</v>
      </c>
      <c r="B271" s="70" t="s">
        <v>208</v>
      </c>
    </row>
    <row r="272" spans="1:2" x14ac:dyDescent="0.25">
      <c r="A272" s="105" t="s">
        <v>167</v>
      </c>
      <c r="B272" s="70" t="s">
        <v>209</v>
      </c>
    </row>
    <row r="273" spans="1:2" x14ac:dyDescent="0.25">
      <c r="A273" s="105" t="s">
        <v>167</v>
      </c>
      <c r="B273" s="70" t="s">
        <v>210</v>
      </c>
    </row>
    <row r="274" spans="1:2" x14ac:dyDescent="0.25">
      <c r="A274" s="105" t="s">
        <v>167</v>
      </c>
      <c r="B274" s="70" t="s">
        <v>211</v>
      </c>
    </row>
    <row r="275" spans="1:2" x14ac:dyDescent="0.25">
      <c r="A275" s="105" t="s">
        <v>167</v>
      </c>
      <c r="B275" s="70" t="s">
        <v>212</v>
      </c>
    </row>
    <row r="276" spans="1:2" x14ac:dyDescent="0.25">
      <c r="A276" s="105" t="s">
        <v>167</v>
      </c>
      <c r="B276" s="70" t="s">
        <v>213</v>
      </c>
    </row>
    <row r="277" spans="1:2" x14ac:dyDescent="0.25">
      <c r="A277" s="105" t="s">
        <v>167</v>
      </c>
      <c r="B277" s="70" t="s">
        <v>214</v>
      </c>
    </row>
    <row r="278" spans="1:2" x14ac:dyDescent="0.25">
      <c r="A278" s="105" t="s">
        <v>167</v>
      </c>
      <c r="B278" s="70" t="s">
        <v>215</v>
      </c>
    </row>
    <row r="279" spans="1:2" x14ac:dyDescent="0.25">
      <c r="A279" s="105" t="s">
        <v>167</v>
      </c>
      <c r="B279" s="70" t="s">
        <v>216</v>
      </c>
    </row>
    <row r="280" spans="1:2" x14ac:dyDescent="0.25">
      <c r="A280" s="105" t="s">
        <v>167</v>
      </c>
      <c r="B280" s="70" t="s">
        <v>217</v>
      </c>
    </row>
    <row r="281" spans="1:2" x14ac:dyDescent="0.25">
      <c r="A281" s="105" t="s">
        <v>167</v>
      </c>
      <c r="B281" s="70" t="s">
        <v>218</v>
      </c>
    </row>
    <row r="282" spans="1:2" x14ac:dyDescent="0.25">
      <c r="A282" s="105"/>
      <c r="B282" s="70"/>
    </row>
    <row r="283" spans="1:2" x14ac:dyDescent="0.25">
      <c r="A283" s="105" t="s">
        <v>113</v>
      </c>
      <c r="B283" s="70" t="s">
        <v>114</v>
      </c>
    </row>
    <row r="284" spans="1:2" x14ac:dyDescent="0.25">
      <c r="A284" s="105" t="s">
        <v>113</v>
      </c>
      <c r="B284" s="70" t="s">
        <v>115</v>
      </c>
    </row>
    <row r="285" spans="1:2" x14ac:dyDescent="0.25">
      <c r="A285" s="105" t="s">
        <v>113</v>
      </c>
      <c r="B285" s="70" t="s">
        <v>116</v>
      </c>
    </row>
    <row r="286" spans="1:2" x14ac:dyDescent="0.25">
      <c r="A286" s="105" t="s">
        <v>113</v>
      </c>
      <c r="B286" s="70" t="s">
        <v>117</v>
      </c>
    </row>
    <row r="287" spans="1:2" x14ac:dyDescent="0.25">
      <c r="A287" s="105" t="s">
        <v>113</v>
      </c>
      <c r="B287" s="70" t="s">
        <v>118</v>
      </c>
    </row>
    <row r="288" spans="1:2" x14ac:dyDescent="0.25">
      <c r="A288" s="105" t="s">
        <v>113</v>
      </c>
      <c r="B288" s="70" t="s">
        <v>119</v>
      </c>
    </row>
    <row r="289" spans="1:2" x14ac:dyDescent="0.25">
      <c r="A289" s="105" t="s">
        <v>113</v>
      </c>
      <c r="B289" s="70" t="s">
        <v>120</v>
      </c>
    </row>
    <row r="290" spans="1:2" x14ac:dyDescent="0.25">
      <c r="A290" s="105" t="s">
        <v>113</v>
      </c>
      <c r="B290" s="70" t="s">
        <v>121</v>
      </c>
    </row>
    <row r="291" spans="1:2" x14ac:dyDescent="0.25">
      <c r="A291" s="105" t="s">
        <v>113</v>
      </c>
      <c r="B291" s="70" t="s">
        <v>122</v>
      </c>
    </row>
    <row r="292" spans="1:2" x14ac:dyDescent="0.25">
      <c r="A292" s="105" t="s">
        <v>113</v>
      </c>
      <c r="B292" s="70" t="s">
        <v>123</v>
      </c>
    </row>
    <row r="293" spans="1:2" x14ac:dyDescent="0.25">
      <c r="A293" s="105" t="s">
        <v>113</v>
      </c>
      <c r="B293" s="70" t="s">
        <v>124</v>
      </c>
    </row>
    <row r="294" spans="1:2" x14ac:dyDescent="0.25">
      <c r="A294" s="105" t="s">
        <v>113</v>
      </c>
      <c r="B294" s="70" t="s">
        <v>125</v>
      </c>
    </row>
    <row r="295" spans="1:2" x14ac:dyDescent="0.25">
      <c r="A295" s="105" t="s">
        <v>113</v>
      </c>
      <c r="B295" s="70" t="s">
        <v>126</v>
      </c>
    </row>
    <row r="296" spans="1:2" x14ac:dyDescent="0.25">
      <c r="A296" s="105" t="s">
        <v>113</v>
      </c>
      <c r="B296" s="70" t="s">
        <v>127</v>
      </c>
    </row>
    <row r="297" spans="1:2" x14ac:dyDescent="0.25">
      <c r="A297" s="105" t="s">
        <v>113</v>
      </c>
      <c r="B297" s="70" t="s">
        <v>128</v>
      </c>
    </row>
    <row r="298" spans="1:2" x14ac:dyDescent="0.25">
      <c r="A298" s="105" t="s">
        <v>113</v>
      </c>
      <c r="B298" s="70" t="s">
        <v>129</v>
      </c>
    </row>
    <row r="299" spans="1:2" x14ac:dyDescent="0.25">
      <c r="A299" s="105" t="s">
        <v>113</v>
      </c>
      <c r="B299" s="70" t="s">
        <v>130</v>
      </c>
    </row>
    <row r="300" spans="1:2" x14ac:dyDescent="0.25">
      <c r="A300" s="105" t="s">
        <v>113</v>
      </c>
      <c r="B300" s="70" t="s">
        <v>131</v>
      </c>
    </row>
    <row r="301" spans="1:2" x14ac:dyDescent="0.25">
      <c r="A301" s="105" t="s">
        <v>113</v>
      </c>
      <c r="B301" s="70" t="s">
        <v>132</v>
      </c>
    </row>
    <row r="302" spans="1:2" x14ac:dyDescent="0.25">
      <c r="A302" s="105" t="s">
        <v>113</v>
      </c>
      <c r="B302" s="70" t="s">
        <v>133</v>
      </c>
    </row>
    <row r="303" spans="1:2" x14ac:dyDescent="0.25">
      <c r="A303" s="105" t="s">
        <v>113</v>
      </c>
      <c r="B303" s="70" t="s">
        <v>134</v>
      </c>
    </row>
    <row r="304" spans="1:2" x14ac:dyDescent="0.25">
      <c r="A304" s="105" t="s">
        <v>113</v>
      </c>
      <c r="B304" s="70" t="s">
        <v>135</v>
      </c>
    </row>
    <row r="305" spans="1:2" x14ac:dyDescent="0.25">
      <c r="A305" s="105" t="s">
        <v>113</v>
      </c>
      <c r="B305" s="70" t="s">
        <v>136</v>
      </c>
    </row>
    <row r="306" spans="1:2" x14ac:dyDescent="0.25">
      <c r="A306" s="105" t="s">
        <v>113</v>
      </c>
      <c r="B306" s="70" t="s">
        <v>137</v>
      </c>
    </row>
    <row r="307" spans="1:2" x14ac:dyDescent="0.25">
      <c r="A307" s="105" t="s">
        <v>113</v>
      </c>
      <c r="B307" s="70" t="s">
        <v>138</v>
      </c>
    </row>
    <row r="308" spans="1:2" x14ac:dyDescent="0.25">
      <c r="A308" s="105" t="s">
        <v>113</v>
      </c>
      <c r="B308" s="70" t="s">
        <v>139</v>
      </c>
    </row>
    <row r="309" spans="1:2" x14ac:dyDescent="0.25">
      <c r="A309" s="105" t="s">
        <v>113</v>
      </c>
      <c r="B309" s="70" t="s">
        <v>140</v>
      </c>
    </row>
    <row r="310" spans="1:2" x14ac:dyDescent="0.25">
      <c r="A310" s="105" t="s">
        <v>113</v>
      </c>
      <c r="B310" s="70" t="s">
        <v>141</v>
      </c>
    </row>
    <row r="311" spans="1:2" x14ac:dyDescent="0.25">
      <c r="A311" s="105" t="s">
        <v>113</v>
      </c>
      <c r="B311" s="70" t="s">
        <v>142</v>
      </c>
    </row>
    <row r="312" spans="1:2" x14ac:dyDescent="0.25">
      <c r="A312" s="105" t="s">
        <v>113</v>
      </c>
      <c r="B312" s="70" t="s">
        <v>143</v>
      </c>
    </row>
    <row r="313" spans="1:2" x14ac:dyDescent="0.25">
      <c r="A313" s="105" t="s">
        <v>113</v>
      </c>
      <c r="B313" s="70" t="s">
        <v>144</v>
      </c>
    </row>
    <row r="314" spans="1:2" x14ac:dyDescent="0.25">
      <c r="A314" s="105" t="s">
        <v>113</v>
      </c>
      <c r="B314" s="70" t="s">
        <v>145</v>
      </c>
    </row>
    <row r="315" spans="1:2" x14ac:dyDescent="0.25">
      <c r="A315" s="105" t="s">
        <v>113</v>
      </c>
      <c r="B315" s="70" t="s">
        <v>146</v>
      </c>
    </row>
    <row r="316" spans="1:2" x14ac:dyDescent="0.25">
      <c r="A316" s="105" t="s">
        <v>113</v>
      </c>
      <c r="B316" s="70" t="s">
        <v>147</v>
      </c>
    </row>
    <row r="317" spans="1:2" x14ac:dyDescent="0.25">
      <c r="A317" s="105" t="s">
        <v>113</v>
      </c>
      <c r="B317" s="70" t="s">
        <v>148</v>
      </c>
    </row>
    <row r="318" spans="1:2" x14ac:dyDescent="0.25">
      <c r="A318" s="105" t="s">
        <v>113</v>
      </c>
      <c r="B318" s="70" t="s">
        <v>149</v>
      </c>
    </row>
    <row r="319" spans="1:2" x14ac:dyDescent="0.25">
      <c r="A319" s="105" t="s">
        <v>113</v>
      </c>
      <c r="B319" s="70" t="s">
        <v>150</v>
      </c>
    </row>
    <row r="320" spans="1:2" x14ac:dyDescent="0.25">
      <c r="A320" s="105" t="s">
        <v>113</v>
      </c>
      <c r="B320" s="70" t="s">
        <v>151</v>
      </c>
    </row>
    <row r="321" spans="1:2" x14ac:dyDescent="0.25">
      <c r="A321" s="105" t="s">
        <v>113</v>
      </c>
      <c r="B321" s="70" t="s">
        <v>152</v>
      </c>
    </row>
    <row r="322" spans="1:2" x14ac:dyDescent="0.25">
      <c r="A322" s="105" t="s">
        <v>113</v>
      </c>
      <c r="B322" s="70" t="s">
        <v>153</v>
      </c>
    </row>
    <row r="323" spans="1:2" x14ac:dyDescent="0.25">
      <c r="A323" s="105" t="s">
        <v>113</v>
      </c>
      <c r="B323" s="70" t="s">
        <v>154</v>
      </c>
    </row>
    <row r="324" spans="1:2" x14ac:dyDescent="0.25">
      <c r="A324" s="105" t="s">
        <v>113</v>
      </c>
      <c r="B324" s="70" t="s">
        <v>155</v>
      </c>
    </row>
    <row r="325" spans="1:2" x14ac:dyDescent="0.25">
      <c r="A325" s="105" t="s">
        <v>113</v>
      </c>
      <c r="B325" s="70" t="s">
        <v>156</v>
      </c>
    </row>
    <row r="326" spans="1:2" x14ac:dyDescent="0.25">
      <c r="A326" s="105" t="s">
        <v>113</v>
      </c>
      <c r="B326" s="70" t="s">
        <v>157</v>
      </c>
    </row>
    <row r="327" spans="1:2" x14ac:dyDescent="0.25">
      <c r="A327" s="105" t="s">
        <v>113</v>
      </c>
      <c r="B327" s="70" t="s">
        <v>158</v>
      </c>
    </row>
    <row r="328" spans="1:2" x14ac:dyDescent="0.25">
      <c r="A328" s="105" t="s">
        <v>113</v>
      </c>
      <c r="B328" s="67" t="s">
        <v>159</v>
      </c>
    </row>
    <row r="329" spans="1:2" x14ac:dyDescent="0.25">
      <c r="A329" s="105" t="s">
        <v>113</v>
      </c>
      <c r="B329" s="67" t="s">
        <v>160</v>
      </c>
    </row>
    <row r="330" spans="1:2" x14ac:dyDescent="0.25">
      <c r="A330" s="105" t="s">
        <v>113</v>
      </c>
      <c r="B330" s="67" t="s">
        <v>161</v>
      </c>
    </row>
    <row r="331" spans="1:2" x14ac:dyDescent="0.25">
      <c r="A331" s="105" t="s">
        <v>113</v>
      </c>
      <c r="B331" s="67" t="s">
        <v>162</v>
      </c>
    </row>
    <row r="332" spans="1:2" x14ac:dyDescent="0.25">
      <c r="A332" s="105" t="s">
        <v>113</v>
      </c>
      <c r="B332" s="67" t="s">
        <v>163</v>
      </c>
    </row>
    <row r="333" spans="1:2" x14ac:dyDescent="0.25">
      <c r="A333" s="105" t="s">
        <v>113</v>
      </c>
      <c r="B333" s="84" t="s">
        <v>709</v>
      </c>
    </row>
    <row r="334" spans="1:2" x14ac:dyDescent="0.25">
      <c r="A334" s="105" t="s">
        <v>113</v>
      </c>
      <c r="B334" s="67" t="s">
        <v>164</v>
      </c>
    </row>
    <row r="335" spans="1:2" x14ac:dyDescent="0.25">
      <c r="A335" s="105" t="s">
        <v>113</v>
      </c>
      <c r="B335" s="67" t="s">
        <v>165</v>
      </c>
    </row>
    <row r="336" spans="1:2" ht="13.8" thickBot="1" x14ac:dyDescent="0.3">
      <c r="A336" s="106" t="s">
        <v>113</v>
      </c>
      <c r="B336" s="155" t="s">
        <v>166</v>
      </c>
    </row>
  </sheetData>
  <sortState ref="A1:B302">
    <sortCondition ref="A1:A302"/>
    <sortCondition ref="B1:B302"/>
  </sortState>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tabColor rgb="FF00B050"/>
    <pageSetUpPr fitToPage="1"/>
  </sheetPr>
  <dimension ref="A1:Q346"/>
  <sheetViews>
    <sheetView showGridLines="0" zoomScale="85" zoomScaleNormal="85" zoomScaleSheetLayoutView="100" workbookViewId="0">
      <selection activeCell="A2" sqref="A2:K329"/>
    </sheetView>
  </sheetViews>
  <sheetFormatPr defaultRowHeight="13.2" x14ac:dyDescent="0.25"/>
  <cols>
    <col min="1" max="1" width="28.6640625" customWidth="1"/>
    <col min="2" max="2" width="50.33203125" style="133" customWidth="1"/>
    <col min="3" max="4" width="8.88671875" style="163" customWidth="1"/>
    <col min="5" max="5" width="2.109375" customWidth="1"/>
    <col min="6" max="6" width="8.88671875" style="16" customWidth="1"/>
    <col min="7" max="8" width="9.88671875" style="15" bestFit="1" customWidth="1"/>
    <col min="9" max="9" width="9.33203125" style="16" bestFit="1" customWidth="1"/>
    <col min="10" max="11" width="9.88671875" style="15" bestFit="1" customWidth="1"/>
    <col min="16" max="16" width="25.88671875" bestFit="1" customWidth="1"/>
  </cols>
  <sheetData>
    <row r="1" spans="1:17" ht="15.6" x14ac:dyDescent="0.25">
      <c r="A1" s="477" t="s">
        <v>313</v>
      </c>
      <c r="B1" s="478"/>
      <c r="C1" s="478"/>
      <c r="D1" s="478"/>
      <c r="E1" s="478"/>
      <c r="F1" s="478"/>
      <c r="G1" s="478"/>
      <c r="H1" s="478"/>
      <c r="I1" s="478"/>
      <c r="J1" s="478"/>
      <c r="K1" s="479"/>
    </row>
    <row r="2" spans="1:17" ht="15.6" x14ac:dyDescent="0.3">
      <c r="A2" s="480" t="s">
        <v>799</v>
      </c>
      <c r="B2" s="481"/>
      <c r="C2" s="481"/>
      <c r="D2" s="481"/>
      <c r="E2" s="481"/>
      <c r="F2" s="481"/>
      <c r="G2" s="481"/>
      <c r="H2" s="481"/>
      <c r="I2" s="481"/>
      <c r="J2" s="481"/>
      <c r="K2" s="482"/>
    </row>
    <row r="3" spans="1:17" ht="15.6" x14ac:dyDescent="0.3">
      <c r="A3" s="536" t="s">
        <v>714</v>
      </c>
      <c r="B3" s="537"/>
      <c r="C3" s="537"/>
      <c r="D3" s="537"/>
      <c r="E3" s="537"/>
      <c r="F3" s="537"/>
      <c r="G3" s="537"/>
      <c r="H3" s="537"/>
      <c r="I3" s="537"/>
      <c r="J3" s="537"/>
      <c r="K3" s="538"/>
    </row>
    <row r="4" spans="1:17" x14ac:dyDescent="0.25">
      <c r="A4" s="483" t="s">
        <v>311</v>
      </c>
      <c r="B4" s="484"/>
      <c r="C4" s="484"/>
      <c r="D4" s="484"/>
      <c r="E4" s="484"/>
      <c r="F4" s="484"/>
      <c r="G4" s="484"/>
      <c r="H4" s="484"/>
      <c r="I4" s="484"/>
      <c r="J4" s="484"/>
      <c r="K4" s="485"/>
    </row>
    <row r="5" spans="1:17" ht="13.5" customHeight="1" thickBot="1" x14ac:dyDescent="0.3">
      <c r="A5" s="486" t="s">
        <v>315</v>
      </c>
      <c r="B5" s="487"/>
      <c r="C5" s="487"/>
      <c r="D5" s="487"/>
      <c r="E5" s="487"/>
      <c r="F5" s="487"/>
      <c r="G5" s="487"/>
      <c r="H5" s="487"/>
      <c r="I5" s="487"/>
      <c r="J5" s="487"/>
      <c r="K5" s="488"/>
    </row>
    <row r="6" spans="1:17" ht="34.200000000000003" customHeight="1" x14ac:dyDescent="0.25">
      <c r="A6" s="539" t="s">
        <v>309</v>
      </c>
      <c r="B6" s="540"/>
      <c r="C6" s="540"/>
      <c r="D6" s="540"/>
      <c r="E6" s="540"/>
      <c r="F6" s="540"/>
      <c r="G6" s="540"/>
      <c r="H6" s="540"/>
      <c r="I6" s="540"/>
      <c r="J6" s="540"/>
      <c r="K6" s="541"/>
    </row>
    <row r="7" spans="1:17" ht="34.200000000000003" customHeight="1" x14ac:dyDescent="0.25">
      <c r="A7" s="530" t="s">
        <v>310</v>
      </c>
      <c r="B7" s="531"/>
      <c r="C7" s="531"/>
      <c r="D7" s="531"/>
      <c r="E7" s="531"/>
      <c r="F7" s="531"/>
      <c r="G7" s="531"/>
      <c r="H7" s="531"/>
      <c r="I7" s="531"/>
      <c r="J7" s="531"/>
      <c r="K7" s="532"/>
    </row>
    <row r="8" spans="1:17" ht="34.200000000000003" customHeight="1" thickBot="1" x14ac:dyDescent="0.3">
      <c r="A8" s="533" t="s">
        <v>312</v>
      </c>
      <c r="B8" s="534"/>
      <c r="C8" s="534"/>
      <c r="D8" s="534"/>
      <c r="E8" s="534"/>
      <c r="F8" s="534"/>
      <c r="G8" s="534"/>
      <c r="H8" s="534"/>
      <c r="I8" s="534"/>
      <c r="J8" s="534"/>
      <c r="K8" s="535"/>
    </row>
    <row r="9" spans="1:17" ht="34.200000000000003" customHeight="1" thickBot="1" x14ac:dyDescent="0.3">
      <c r="A9" s="474" t="s">
        <v>314</v>
      </c>
      <c r="B9" s="475"/>
      <c r="C9" s="475"/>
      <c r="D9" s="475"/>
      <c r="E9" s="475"/>
      <c r="F9" s="475"/>
      <c r="G9" s="475"/>
      <c r="H9" s="475"/>
      <c r="I9" s="475"/>
      <c r="J9" s="475"/>
      <c r="K9" s="476"/>
    </row>
    <row r="10" spans="1:17" ht="56.4" customHeight="1" thickBot="1" x14ac:dyDescent="0.3">
      <c r="A10" s="146" t="s">
        <v>308</v>
      </c>
      <c r="B10" s="138" t="s">
        <v>307</v>
      </c>
      <c r="C10" s="162" t="s">
        <v>299</v>
      </c>
      <c r="D10" s="162" t="s">
        <v>300</v>
      </c>
      <c r="E10" s="77"/>
      <c r="F10" s="78" t="s">
        <v>301</v>
      </c>
      <c r="G10" s="76" t="s">
        <v>302</v>
      </c>
      <c r="H10" s="76" t="s">
        <v>303</v>
      </c>
      <c r="I10" s="78" t="s">
        <v>304</v>
      </c>
      <c r="J10" s="76" t="s">
        <v>305</v>
      </c>
      <c r="K10" s="79" t="s">
        <v>306</v>
      </c>
      <c r="P10" s="66"/>
      <c r="Q10" s="43"/>
    </row>
    <row r="11" spans="1:17" x14ac:dyDescent="0.25">
      <c r="A11" s="17" t="s">
        <v>259</v>
      </c>
      <c r="B11" s="86" t="s">
        <v>36</v>
      </c>
      <c r="C11" s="87">
        <v>14.64</v>
      </c>
      <c r="D11" s="87">
        <v>20.79</v>
      </c>
      <c r="E11" s="19"/>
      <c r="F11" s="68">
        <v>0.3105</v>
      </c>
      <c r="G11" s="18">
        <f t="shared" ref="G11:G76" si="0">C11*(1+F11)</f>
        <v>19.18572</v>
      </c>
      <c r="H11" s="18">
        <f t="shared" ref="H11:H76" si="1">D11*(1+F11)</f>
        <v>27.245294999999999</v>
      </c>
      <c r="I11" s="68">
        <v>0.24</v>
      </c>
      <c r="J11" s="18">
        <f t="shared" ref="J11:J76" si="2">(C11*1.5)*(1+I11)</f>
        <v>27.230399999999999</v>
      </c>
      <c r="K11" s="20">
        <f t="shared" ref="K11:K76" si="3">(D11*1.5)*(1+I11)</f>
        <v>38.669399999999996</v>
      </c>
      <c r="Q11" s="16"/>
    </row>
    <row r="12" spans="1:17" x14ac:dyDescent="0.25">
      <c r="A12" s="105" t="s">
        <v>259</v>
      </c>
      <c r="B12" s="84" t="s">
        <v>658</v>
      </c>
      <c r="C12" s="69">
        <v>8.5387499999999985</v>
      </c>
      <c r="D12" s="69">
        <v>13.972499999999998</v>
      </c>
      <c r="E12" s="135"/>
      <c r="F12" s="136">
        <v>0.3105</v>
      </c>
      <c r="G12" s="137">
        <f t="shared" si="0"/>
        <v>11.190031874999997</v>
      </c>
      <c r="H12" s="137">
        <f t="shared" si="1"/>
        <v>18.310961249999998</v>
      </c>
      <c r="I12" s="136">
        <v>0.24</v>
      </c>
      <c r="J12" s="137">
        <f t="shared" si="2"/>
        <v>15.882074999999997</v>
      </c>
      <c r="K12" s="139">
        <f t="shared" si="3"/>
        <v>25.988849999999999</v>
      </c>
      <c r="Q12" s="16"/>
    </row>
    <row r="13" spans="1:17" x14ac:dyDescent="0.25">
      <c r="A13" s="105" t="s">
        <v>259</v>
      </c>
      <c r="B13" s="70" t="s">
        <v>37</v>
      </c>
      <c r="C13" s="88">
        <v>20.8</v>
      </c>
      <c r="D13" s="88">
        <v>28.87</v>
      </c>
      <c r="E13" s="135"/>
      <c r="F13" s="136">
        <v>0.3105</v>
      </c>
      <c r="G13" s="137">
        <f t="shared" si="0"/>
        <v>27.258400000000002</v>
      </c>
      <c r="H13" s="137">
        <f t="shared" si="1"/>
        <v>37.834135000000003</v>
      </c>
      <c r="I13" s="136">
        <v>0.24</v>
      </c>
      <c r="J13" s="137">
        <f t="shared" si="2"/>
        <v>38.688000000000002</v>
      </c>
      <c r="K13" s="139">
        <f t="shared" si="3"/>
        <v>53.6982</v>
      </c>
      <c r="Q13" s="16"/>
    </row>
    <row r="14" spans="1:17" x14ac:dyDescent="0.25">
      <c r="A14" s="105" t="s">
        <v>259</v>
      </c>
      <c r="B14" s="84" t="s">
        <v>659</v>
      </c>
      <c r="C14" s="69">
        <v>20.7</v>
      </c>
      <c r="D14" s="69">
        <v>25.874999999999996</v>
      </c>
      <c r="E14" s="135"/>
      <c r="F14" s="136">
        <v>0.3105</v>
      </c>
      <c r="G14" s="137">
        <f t="shared" si="0"/>
        <v>27.12735</v>
      </c>
      <c r="H14" s="137">
        <f t="shared" si="1"/>
        <v>33.909187499999994</v>
      </c>
      <c r="I14" s="136">
        <v>0.24</v>
      </c>
      <c r="J14" s="137">
        <f t="shared" si="2"/>
        <v>38.501999999999995</v>
      </c>
      <c r="K14" s="139">
        <f t="shared" si="3"/>
        <v>48.127499999999991</v>
      </c>
      <c r="Q14" s="16"/>
    </row>
    <row r="15" spans="1:17" x14ac:dyDescent="0.25">
      <c r="A15" s="105" t="s">
        <v>259</v>
      </c>
      <c r="B15" s="84" t="s">
        <v>660</v>
      </c>
      <c r="C15" s="69">
        <v>15.524999999999999</v>
      </c>
      <c r="D15" s="69">
        <v>19.923749999999998</v>
      </c>
      <c r="E15" s="135"/>
      <c r="F15" s="136">
        <v>0.3105</v>
      </c>
      <c r="G15" s="137">
        <f t="shared" si="0"/>
        <v>20.345512499999998</v>
      </c>
      <c r="H15" s="137">
        <f t="shared" si="1"/>
        <v>26.110074374999996</v>
      </c>
      <c r="I15" s="136">
        <v>0.24</v>
      </c>
      <c r="J15" s="137">
        <f t="shared" si="2"/>
        <v>28.876499999999997</v>
      </c>
      <c r="K15" s="139">
        <f t="shared" si="3"/>
        <v>37.058174999999999</v>
      </c>
      <c r="Q15" s="16"/>
    </row>
    <row r="16" spans="1:17" x14ac:dyDescent="0.25">
      <c r="A16" s="105" t="s">
        <v>259</v>
      </c>
      <c r="B16" s="84" t="s">
        <v>661</v>
      </c>
      <c r="C16" s="69">
        <v>9.8324999999999996</v>
      </c>
      <c r="D16" s="69">
        <v>12.419999999999998</v>
      </c>
      <c r="E16" s="135"/>
      <c r="F16" s="136">
        <v>0.3105</v>
      </c>
      <c r="G16" s="137">
        <f t="shared" si="0"/>
        <v>12.885491249999999</v>
      </c>
      <c r="H16" s="137">
        <f t="shared" si="1"/>
        <v>16.276409999999998</v>
      </c>
      <c r="I16" s="136">
        <v>0.24</v>
      </c>
      <c r="J16" s="137">
        <f t="shared" si="2"/>
        <v>18.288449999999997</v>
      </c>
      <c r="K16" s="139">
        <f t="shared" si="3"/>
        <v>23.101199999999995</v>
      </c>
      <c r="Q16" s="16"/>
    </row>
    <row r="17" spans="1:17" x14ac:dyDescent="0.25">
      <c r="A17" s="105" t="s">
        <v>259</v>
      </c>
      <c r="B17" s="70" t="s">
        <v>38</v>
      </c>
      <c r="C17" s="88">
        <v>9.5737499999999986</v>
      </c>
      <c r="D17" s="88">
        <v>14.489999999999998</v>
      </c>
      <c r="E17" s="135"/>
      <c r="F17" s="136">
        <v>0.3105</v>
      </c>
      <c r="G17" s="137">
        <f t="shared" si="0"/>
        <v>12.546399374999998</v>
      </c>
      <c r="H17" s="137">
        <f t="shared" si="1"/>
        <v>18.989144999999997</v>
      </c>
      <c r="I17" s="136">
        <v>0.24</v>
      </c>
      <c r="J17" s="137">
        <f t="shared" si="2"/>
        <v>17.807174999999997</v>
      </c>
      <c r="K17" s="139">
        <f t="shared" si="3"/>
        <v>26.9514</v>
      </c>
      <c r="Q17" s="16"/>
    </row>
    <row r="18" spans="1:17" x14ac:dyDescent="0.25">
      <c r="A18" s="105" t="s">
        <v>259</v>
      </c>
      <c r="B18" s="70" t="s">
        <v>39</v>
      </c>
      <c r="C18" s="88">
        <v>29.756249999999998</v>
      </c>
      <c r="D18" s="88">
        <v>33.119999999999997</v>
      </c>
      <c r="E18" s="135"/>
      <c r="F18" s="136">
        <v>0.3105</v>
      </c>
      <c r="G18" s="137">
        <f t="shared" si="0"/>
        <v>38.995565624999998</v>
      </c>
      <c r="H18" s="137">
        <f t="shared" si="1"/>
        <v>43.403759999999998</v>
      </c>
      <c r="I18" s="136">
        <v>0.24</v>
      </c>
      <c r="J18" s="137">
        <f t="shared" si="2"/>
        <v>55.346624999999996</v>
      </c>
      <c r="K18" s="139">
        <f t="shared" si="3"/>
        <v>61.603199999999987</v>
      </c>
      <c r="Q18" s="16"/>
    </row>
    <row r="19" spans="1:17" x14ac:dyDescent="0.25">
      <c r="A19" s="105" t="s">
        <v>259</v>
      </c>
      <c r="B19" s="70" t="s">
        <v>40</v>
      </c>
      <c r="C19" s="88">
        <v>27.944999999999997</v>
      </c>
      <c r="D19" s="88">
        <v>36.224999999999994</v>
      </c>
      <c r="E19" s="135"/>
      <c r="F19" s="136">
        <v>0.3105</v>
      </c>
      <c r="G19" s="137">
        <f t="shared" si="0"/>
        <v>36.621922499999997</v>
      </c>
      <c r="H19" s="137">
        <f t="shared" si="1"/>
        <v>47.472862499999991</v>
      </c>
      <c r="I19" s="136">
        <v>0.24</v>
      </c>
      <c r="J19" s="137">
        <f t="shared" si="2"/>
        <v>51.977699999999999</v>
      </c>
      <c r="K19" s="139">
        <f t="shared" si="3"/>
        <v>67.378499999999988</v>
      </c>
      <c r="Q19" s="16"/>
    </row>
    <row r="20" spans="1:17" x14ac:dyDescent="0.25">
      <c r="A20" s="105" t="s">
        <v>259</v>
      </c>
      <c r="B20" s="70" t="s">
        <v>41</v>
      </c>
      <c r="C20" s="88">
        <v>28.979999999999997</v>
      </c>
      <c r="D20" s="88">
        <v>38.294999999999995</v>
      </c>
      <c r="E20" s="135"/>
      <c r="F20" s="136">
        <v>0.3105</v>
      </c>
      <c r="G20" s="137">
        <f t="shared" si="0"/>
        <v>37.978289999999994</v>
      </c>
      <c r="H20" s="137">
        <f t="shared" si="1"/>
        <v>50.185597499999993</v>
      </c>
      <c r="I20" s="136">
        <v>0.24</v>
      </c>
      <c r="J20" s="137">
        <f t="shared" si="2"/>
        <v>53.902799999999999</v>
      </c>
      <c r="K20" s="139">
        <f t="shared" si="3"/>
        <v>71.228699999999989</v>
      </c>
      <c r="Q20" s="16"/>
    </row>
    <row r="21" spans="1:17" ht="12.75" customHeight="1" x14ac:dyDescent="0.25">
      <c r="A21" s="105" t="s">
        <v>259</v>
      </c>
      <c r="B21" s="70" t="s">
        <v>42</v>
      </c>
      <c r="C21" s="88">
        <v>14.748749999999999</v>
      </c>
      <c r="D21" s="88">
        <v>18.63</v>
      </c>
      <c r="E21" s="135"/>
      <c r="F21" s="136">
        <v>0.3105</v>
      </c>
      <c r="G21" s="137">
        <f t="shared" si="0"/>
        <v>19.328236874999998</v>
      </c>
      <c r="H21" s="137">
        <f t="shared" si="1"/>
        <v>24.414614999999998</v>
      </c>
      <c r="I21" s="136">
        <v>0.24</v>
      </c>
      <c r="J21" s="137">
        <f t="shared" si="2"/>
        <v>27.432674999999996</v>
      </c>
      <c r="K21" s="139">
        <f t="shared" si="3"/>
        <v>34.651800000000001</v>
      </c>
      <c r="Q21" s="16"/>
    </row>
    <row r="22" spans="1:17" x14ac:dyDescent="0.25">
      <c r="A22" s="105" t="s">
        <v>259</v>
      </c>
      <c r="B22" s="70" t="s">
        <v>43</v>
      </c>
      <c r="C22" s="88">
        <v>18.63</v>
      </c>
      <c r="D22" s="88">
        <v>27.686249999999998</v>
      </c>
      <c r="E22" s="135"/>
      <c r="F22" s="136">
        <v>0.3105</v>
      </c>
      <c r="G22" s="137">
        <f t="shared" si="0"/>
        <v>24.414614999999998</v>
      </c>
      <c r="H22" s="137">
        <f t="shared" si="1"/>
        <v>36.282830624999995</v>
      </c>
      <c r="I22" s="136">
        <v>0.24</v>
      </c>
      <c r="J22" s="137">
        <f t="shared" si="2"/>
        <v>34.651800000000001</v>
      </c>
      <c r="K22" s="139">
        <f t="shared" si="3"/>
        <v>51.496424999999995</v>
      </c>
      <c r="Q22" s="16"/>
    </row>
    <row r="23" spans="1:17" x14ac:dyDescent="0.25">
      <c r="A23" s="105" t="s">
        <v>259</v>
      </c>
      <c r="B23" s="70" t="s">
        <v>44</v>
      </c>
      <c r="C23" s="88">
        <v>35.966249999999995</v>
      </c>
      <c r="D23" s="88">
        <v>40.8825</v>
      </c>
      <c r="E23" s="135"/>
      <c r="F23" s="136">
        <v>0.3105</v>
      </c>
      <c r="G23" s="137">
        <f t="shared" si="0"/>
        <v>47.133770624999997</v>
      </c>
      <c r="H23" s="137">
        <f t="shared" si="1"/>
        <v>53.576516249999997</v>
      </c>
      <c r="I23" s="136">
        <v>0.24</v>
      </c>
      <c r="J23" s="137">
        <f t="shared" si="2"/>
        <v>66.897224999999992</v>
      </c>
      <c r="K23" s="139">
        <f t="shared" si="3"/>
        <v>76.041449999999998</v>
      </c>
      <c r="Q23" s="16"/>
    </row>
    <row r="24" spans="1:17" ht="12.75" customHeight="1" x14ac:dyDescent="0.25">
      <c r="A24" s="105" t="s">
        <v>259</v>
      </c>
      <c r="B24" s="84" t="s">
        <v>662</v>
      </c>
      <c r="C24" s="69">
        <v>35.966249999999995</v>
      </c>
      <c r="D24" s="69">
        <v>41.4</v>
      </c>
      <c r="E24" s="135"/>
      <c r="F24" s="136">
        <v>0.3105</v>
      </c>
      <c r="G24" s="137">
        <f t="shared" si="0"/>
        <v>47.133770624999997</v>
      </c>
      <c r="H24" s="137">
        <f t="shared" si="1"/>
        <v>54.2547</v>
      </c>
      <c r="I24" s="136">
        <v>0.24</v>
      </c>
      <c r="J24" s="137">
        <f t="shared" si="2"/>
        <v>66.897224999999992</v>
      </c>
      <c r="K24" s="139">
        <f t="shared" si="3"/>
        <v>77.003999999999991</v>
      </c>
      <c r="Q24" s="16"/>
    </row>
    <row r="25" spans="1:17" x14ac:dyDescent="0.25">
      <c r="A25" s="105" t="s">
        <v>259</v>
      </c>
      <c r="B25" s="70" t="s">
        <v>45</v>
      </c>
      <c r="C25" s="271">
        <v>9.3149999999999995</v>
      </c>
      <c r="D25" s="271">
        <v>15.78375</v>
      </c>
      <c r="E25" s="135"/>
      <c r="F25" s="136">
        <v>0.3105</v>
      </c>
      <c r="G25" s="137">
        <f t="shared" si="0"/>
        <v>12.207307499999999</v>
      </c>
      <c r="H25" s="137">
        <f t="shared" si="1"/>
        <v>20.684604374999999</v>
      </c>
      <c r="I25" s="136">
        <v>0.24</v>
      </c>
      <c r="J25" s="137">
        <f t="shared" si="2"/>
        <v>17.325900000000001</v>
      </c>
      <c r="K25" s="139">
        <f t="shared" si="3"/>
        <v>29.357775</v>
      </c>
      <c r="Q25" s="16"/>
    </row>
    <row r="26" spans="1:17" x14ac:dyDescent="0.25">
      <c r="A26" s="105" t="s">
        <v>259</v>
      </c>
      <c r="B26" s="70" t="s">
        <v>46</v>
      </c>
      <c r="C26" s="271">
        <v>19.40625</v>
      </c>
      <c r="D26" s="271">
        <v>25.874999999999996</v>
      </c>
      <c r="E26" s="135"/>
      <c r="F26" s="136">
        <v>0.3105</v>
      </c>
      <c r="G26" s="137">
        <f t="shared" si="0"/>
        <v>25.431890625000001</v>
      </c>
      <c r="H26" s="137">
        <f t="shared" si="1"/>
        <v>33.909187499999994</v>
      </c>
      <c r="I26" s="136">
        <v>0.24</v>
      </c>
      <c r="J26" s="137">
        <f t="shared" si="2"/>
        <v>36.095624999999998</v>
      </c>
      <c r="K26" s="139">
        <f t="shared" si="3"/>
        <v>48.127499999999991</v>
      </c>
      <c r="Q26" s="16"/>
    </row>
    <row r="27" spans="1:17" x14ac:dyDescent="0.25">
      <c r="A27" s="105" t="s">
        <v>259</v>
      </c>
      <c r="B27" s="84" t="s">
        <v>663</v>
      </c>
      <c r="C27" s="69">
        <v>10.35</v>
      </c>
      <c r="D27" s="69">
        <v>14.303699999999999</v>
      </c>
      <c r="E27" s="135"/>
      <c r="F27" s="136">
        <v>0.3105</v>
      </c>
      <c r="G27" s="137">
        <f t="shared" si="0"/>
        <v>13.563675</v>
      </c>
      <c r="H27" s="137">
        <f t="shared" si="1"/>
        <v>18.744998849999998</v>
      </c>
      <c r="I27" s="136">
        <v>0.24</v>
      </c>
      <c r="J27" s="137">
        <f t="shared" si="2"/>
        <v>19.250999999999998</v>
      </c>
      <c r="K27" s="139">
        <f t="shared" si="3"/>
        <v>26.604882</v>
      </c>
      <c r="Q27" s="16"/>
    </row>
    <row r="28" spans="1:17" ht="12.75" customHeight="1" x14ac:dyDescent="0.25">
      <c r="A28" s="105" t="s">
        <v>259</v>
      </c>
      <c r="B28" s="84" t="s">
        <v>664</v>
      </c>
      <c r="C28" s="69">
        <v>10.35</v>
      </c>
      <c r="D28" s="69">
        <v>14.303699999999999</v>
      </c>
      <c r="E28" s="135"/>
      <c r="F28" s="136">
        <v>0.3105</v>
      </c>
      <c r="G28" s="137">
        <f t="shared" si="0"/>
        <v>13.563675</v>
      </c>
      <c r="H28" s="137">
        <f t="shared" si="1"/>
        <v>18.744998849999998</v>
      </c>
      <c r="I28" s="136">
        <v>0.24</v>
      </c>
      <c r="J28" s="137">
        <f t="shared" si="2"/>
        <v>19.250999999999998</v>
      </c>
      <c r="K28" s="139">
        <f t="shared" si="3"/>
        <v>26.604882</v>
      </c>
      <c r="Q28" s="16"/>
    </row>
    <row r="29" spans="1:17" ht="12.75" customHeight="1" x14ac:dyDescent="0.25">
      <c r="A29" s="105" t="s">
        <v>259</v>
      </c>
      <c r="B29" s="84" t="s">
        <v>665</v>
      </c>
      <c r="C29" s="69">
        <v>9.3149999999999995</v>
      </c>
      <c r="D29" s="69">
        <v>11.385</v>
      </c>
      <c r="E29" s="135"/>
      <c r="F29" s="136">
        <v>0.3105</v>
      </c>
      <c r="G29" s="137">
        <f t="shared" si="0"/>
        <v>12.207307499999999</v>
      </c>
      <c r="H29" s="137">
        <f t="shared" si="1"/>
        <v>14.920042499999999</v>
      </c>
      <c r="I29" s="136">
        <v>0.24</v>
      </c>
      <c r="J29" s="137">
        <f t="shared" si="2"/>
        <v>17.325900000000001</v>
      </c>
      <c r="K29" s="139">
        <f t="shared" si="3"/>
        <v>21.176100000000002</v>
      </c>
      <c r="Q29" s="16"/>
    </row>
    <row r="30" spans="1:17" x14ac:dyDescent="0.25">
      <c r="A30" s="105" t="s">
        <v>259</v>
      </c>
      <c r="B30" s="70" t="s">
        <v>47</v>
      </c>
      <c r="C30" s="88">
        <v>9.3149999999999995</v>
      </c>
      <c r="D30" s="88">
        <v>11.385</v>
      </c>
      <c r="E30" s="135"/>
      <c r="F30" s="136">
        <v>0.3105</v>
      </c>
      <c r="G30" s="137">
        <f t="shared" si="0"/>
        <v>12.207307499999999</v>
      </c>
      <c r="H30" s="137">
        <f t="shared" si="1"/>
        <v>14.920042499999999</v>
      </c>
      <c r="I30" s="136">
        <v>0.24</v>
      </c>
      <c r="J30" s="137">
        <f t="shared" si="2"/>
        <v>17.325900000000001</v>
      </c>
      <c r="K30" s="139">
        <f t="shared" si="3"/>
        <v>21.176100000000002</v>
      </c>
      <c r="Q30" s="16"/>
    </row>
    <row r="31" spans="1:17" x14ac:dyDescent="0.25">
      <c r="A31" s="105" t="s">
        <v>259</v>
      </c>
      <c r="B31" s="70" t="s">
        <v>317</v>
      </c>
      <c r="C31" s="88">
        <v>14.904</v>
      </c>
      <c r="D31" s="88">
        <v>18.216000000000001</v>
      </c>
      <c r="E31" s="135"/>
      <c r="F31" s="136">
        <v>0.3105</v>
      </c>
      <c r="G31" s="137">
        <f t="shared" si="0"/>
        <v>19.531692</v>
      </c>
      <c r="H31" s="137">
        <f t="shared" si="1"/>
        <v>23.872068000000002</v>
      </c>
      <c r="I31" s="136">
        <v>0.24</v>
      </c>
      <c r="J31" s="137">
        <f t="shared" si="2"/>
        <v>27.721440000000001</v>
      </c>
      <c r="K31" s="139">
        <f t="shared" si="3"/>
        <v>33.88176</v>
      </c>
      <c r="Q31" s="16"/>
    </row>
    <row r="32" spans="1:17" x14ac:dyDescent="0.25">
      <c r="A32" s="105" t="s">
        <v>259</v>
      </c>
      <c r="B32" s="70" t="s">
        <v>316</v>
      </c>
      <c r="C32" s="88">
        <v>9.3149999999999995</v>
      </c>
      <c r="D32" s="88">
        <v>11.385</v>
      </c>
      <c r="E32" s="135"/>
      <c r="F32" s="136">
        <v>0.3105</v>
      </c>
      <c r="G32" s="137">
        <f t="shared" si="0"/>
        <v>12.207307499999999</v>
      </c>
      <c r="H32" s="137">
        <f t="shared" si="1"/>
        <v>14.920042499999999</v>
      </c>
      <c r="I32" s="136">
        <v>0.24</v>
      </c>
      <c r="J32" s="137">
        <f t="shared" si="2"/>
        <v>17.325900000000001</v>
      </c>
      <c r="K32" s="139">
        <f t="shared" si="3"/>
        <v>21.176100000000002</v>
      </c>
      <c r="Q32" s="16"/>
    </row>
    <row r="33" spans="1:17" x14ac:dyDescent="0.25">
      <c r="A33" s="105" t="s">
        <v>259</v>
      </c>
      <c r="B33" s="84" t="s">
        <v>666</v>
      </c>
      <c r="C33" s="69">
        <v>10.246499999999999</v>
      </c>
      <c r="D33" s="69">
        <v>12.5235</v>
      </c>
      <c r="E33" s="135"/>
      <c r="F33" s="136">
        <v>0.3105</v>
      </c>
      <c r="G33" s="137">
        <f t="shared" si="0"/>
        <v>13.428038249999998</v>
      </c>
      <c r="H33" s="137">
        <f t="shared" si="1"/>
        <v>16.412046750000002</v>
      </c>
      <c r="I33" s="136">
        <v>0.24</v>
      </c>
      <c r="J33" s="137">
        <f t="shared" si="2"/>
        <v>19.058489999999999</v>
      </c>
      <c r="K33" s="139">
        <f t="shared" si="3"/>
        <v>23.293710000000001</v>
      </c>
      <c r="Q33" s="16"/>
    </row>
    <row r="34" spans="1:17" x14ac:dyDescent="0.25">
      <c r="A34" s="105" t="s">
        <v>259</v>
      </c>
      <c r="B34" s="84" t="s">
        <v>667</v>
      </c>
      <c r="C34" s="69">
        <v>9.6255000000000006</v>
      </c>
      <c r="D34" s="69">
        <v>11.126249999999999</v>
      </c>
      <c r="E34" s="135"/>
      <c r="F34" s="136">
        <v>0.3105</v>
      </c>
      <c r="G34" s="137">
        <f t="shared" si="0"/>
        <v>12.614217750000002</v>
      </c>
      <c r="H34" s="137">
        <f t="shared" si="1"/>
        <v>14.580950624999998</v>
      </c>
      <c r="I34" s="136">
        <v>0.24</v>
      </c>
      <c r="J34" s="137">
        <f t="shared" si="2"/>
        <v>17.90343</v>
      </c>
      <c r="K34" s="139">
        <f t="shared" si="3"/>
        <v>20.694824999999998</v>
      </c>
      <c r="Q34" s="16"/>
    </row>
    <row r="35" spans="1:17" x14ac:dyDescent="0.25">
      <c r="A35" s="105" t="s">
        <v>259</v>
      </c>
      <c r="B35" s="84" t="s">
        <v>668</v>
      </c>
      <c r="C35" s="69">
        <v>8.5387499999999985</v>
      </c>
      <c r="D35" s="69">
        <v>9.5737499999999986</v>
      </c>
      <c r="E35" s="135"/>
      <c r="F35" s="136">
        <v>0.3105</v>
      </c>
      <c r="G35" s="137">
        <f t="shared" si="0"/>
        <v>11.190031874999997</v>
      </c>
      <c r="H35" s="137">
        <f t="shared" si="1"/>
        <v>12.546399374999998</v>
      </c>
      <c r="I35" s="136">
        <v>0.24</v>
      </c>
      <c r="J35" s="137">
        <f t="shared" si="2"/>
        <v>15.882074999999997</v>
      </c>
      <c r="K35" s="139">
        <f t="shared" si="3"/>
        <v>17.807174999999997</v>
      </c>
    </row>
    <row r="36" spans="1:17" x14ac:dyDescent="0.25">
      <c r="A36" s="105" t="s">
        <v>259</v>
      </c>
      <c r="B36" s="84" t="s">
        <v>669</v>
      </c>
      <c r="C36" s="69">
        <v>11.177999999999999</v>
      </c>
      <c r="D36" s="69">
        <v>12.937499999999998</v>
      </c>
      <c r="E36" s="135"/>
      <c r="F36" s="136">
        <v>0.3105</v>
      </c>
      <c r="G36" s="137">
        <f t="shared" si="0"/>
        <v>14.648768999999998</v>
      </c>
      <c r="H36" s="137">
        <f t="shared" si="1"/>
        <v>16.954593749999997</v>
      </c>
      <c r="I36" s="136">
        <v>0.24</v>
      </c>
      <c r="J36" s="137">
        <f t="shared" si="2"/>
        <v>20.791080000000001</v>
      </c>
      <c r="K36" s="139">
        <f t="shared" si="3"/>
        <v>24.063749999999995</v>
      </c>
    </row>
    <row r="37" spans="1:17" x14ac:dyDescent="0.25">
      <c r="A37" s="105" t="s">
        <v>48</v>
      </c>
      <c r="B37" s="70" t="s">
        <v>49</v>
      </c>
      <c r="C37" s="88">
        <v>10.608749999999999</v>
      </c>
      <c r="D37" s="88">
        <v>15.524999999999999</v>
      </c>
      <c r="E37" s="135"/>
      <c r="F37" s="136">
        <v>0.316</v>
      </c>
      <c r="G37" s="137">
        <f t="shared" si="0"/>
        <v>13.961114999999999</v>
      </c>
      <c r="H37" s="137">
        <f t="shared" si="1"/>
        <v>20.430899999999998</v>
      </c>
      <c r="I37" s="136">
        <v>0.24</v>
      </c>
      <c r="J37" s="137">
        <f t="shared" si="2"/>
        <v>19.732274999999998</v>
      </c>
      <c r="K37" s="139">
        <f t="shared" si="3"/>
        <v>28.876499999999997</v>
      </c>
    </row>
    <row r="38" spans="1:17" x14ac:dyDescent="0.25">
      <c r="A38" s="105" t="s">
        <v>48</v>
      </c>
      <c r="B38" s="70" t="s">
        <v>50</v>
      </c>
      <c r="C38" s="88">
        <v>18.112499999999997</v>
      </c>
      <c r="D38" s="88">
        <v>21.476249999999997</v>
      </c>
      <c r="E38" s="135"/>
      <c r="F38" s="136">
        <v>0.316</v>
      </c>
      <c r="G38" s="137">
        <f t="shared" si="0"/>
        <v>23.836049999999997</v>
      </c>
      <c r="H38" s="137">
        <f t="shared" si="1"/>
        <v>28.262744999999995</v>
      </c>
      <c r="I38" s="136">
        <v>0.24</v>
      </c>
      <c r="J38" s="137">
        <f t="shared" si="2"/>
        <v>33.689249999999994</v>
      </c>
      <c r="K38" s="139">
        <f t="shared" si="3"/>
        <v>39.945824999999999</v>
      </c>
    </row>
    <row r="39" spans="1:17" x14ac:dyDescent="0.25">
      <c r="A39" s="105" t="s">
        <v>48</v>
      </c>
      <c r="B39" s="70" t="s">
        <v>51</v>
      </c>
      <c r="C39" s="88">
        <v>15.524999999999999</v>
      </c>
      <c r="D39" s="88">
        <v>18.63</v>
      </c>
      <c r="E39" s="135"/>
      <c r="F39" s="136">
        <v>0.316</v>
      </c>
      <c r="G39" s="137">
        <f t="shared" si="0"/>
        <v>20.430899999999998</v>
      </c>
      <c r="H39" s="137">
        <f t="shared" si="1"/>
        <v>24.51708</v>
      </c>
      <c r="I39" s="136">
        <v>0.24</v>
      </c>
      <c r="J39" s="137">
        <f t="shared" si="2"/>
        <v>28.876499999999997</v>
      </c>
      <c r="K39" s="139">
        <f t="shared" si="3"/>
        <v>34.651800000000001</v>
      </c>
    </row>
    <row r="40" spans="1:17" x14ac:dyDescent="0.25">
      <c r="A40" s="105" t="s">
        <v>48</v>
      </c>
      <c r="B40" s="70" t="s">
        <v>52</v>
      </c>
      <c r="C40" s="88">
        <v>14.489999999999998</v>
      </c>
      <c r="D40" s="88">
        <v>24.322499999999998</v>
      </c>
      <c r="E40" s="135"/>
      <c r="F40" s="136">
        <v>0.316</v>
      </c>
      <c r="G40" s="137">
        <f t="shared" si="0"/>
        <v>19.068839999999998</v>
      </c>
      <c r="H40" s="137">
        <f t="shared" si="1"/>
        <v>32.008409999999998</v>
      </c>
      <c r="I40" s="136">
        <v>0.24</v>
      </c>
      <c r="J40" s="137">
        <f t="shared" si="2"/>
        <v>26.9514</v>
      </c>
      <c r="K40" s="139">
        <f t="shared" si="3"/>
        <v>45.239849999999997</v>
      </c>
    </row>
    <row r="41" spans="1:17" x14ac:dyDescent="0.25">
      <c r="A41" s="105" t="s">
        <v>48</v>
      </c>
      <c r="B41" s="84" t="s">
        <v>670</v>
      </c>
      <c r="C41" s="69">
        <v>31.049999999999997</v>
      </c>
      <c r="D41" s="69">
        <v>46.574999999999996</v>
      </c>
      <c r="E41" s="135"/>
      <c r="F41" s="136">
        <v>0.316</v>
      </c>
      <c r="G41" s="137">
        <f t="shared" si="0"/>
        <v>40.861799999999995</v>
      </c>
      <c r="H41" s="137">
        <f t="shared" si="1"/>
        <v>61.292699999999996</v>
      </c>
      <c r="I41" s="136">
        <v>0.24</v>
      </c>
      <c r="J41" s="137">
        <f t="shared" si="2"/>
        <v>57.752999999999993</v>
      </c>
      <c r="K41" s="139">
        <f t="shared" si="3"/>
        <v>86.629499999999993</v>
      </c>
    </row>
    <row r="42" spans="1:17" x14ac:dyDescent="0.25">
      <c r="A42" s="105" t="s">
        <v>48</v>
      </c>
      <c r="B42" s="84" t="s">
        <v>671</v>
      </c>
      <c r="C42" s="69">
        <v>20.7</v>
      </c>
      <c r="D42" s="69">
        <v>25.874999999999996</v>
      </c>
      <c r="E42" s="135"/>
      <c r="F42" s="136">
        <v>0.316</v>
      </c>
      <c r="G42" s="137">
        <f t="shared" si="0"/>
        <v>27.241199999999999</v>
      </c>
      <c r="H42" s="137">
        <f t="shared" si="1"/>
        <v>34.051499999999997</v>
      </c>
      <c r="I42" s="136">
        <v>0.24</v>
      </c>
      <c r="J42" s="137">
        <f t="shared" si="2"/>
        <v>38.501999999999995</v>
      </c>
      <c r="K42" s="139">
        <f t="shared" si="3"/>
        <v>48.127499999999991</v>
      </c>
    </row>
    <row r="43" spans="1:17" x14ac:dyDescent="0.25">
      <c r="A43" s="105" t="s">
        <v>48</v>
      </c>
      <c r="B43" s="70" t="s">
        <v>59</v>
      </c>
      <c r="C43" s="88">
        <v>15.78375</v>
      </c>
      <c r="D43" s="88">
        <v>18.63</v>
      </c>
      <c r="E43" s="135"/>
      <c r="F43" s="136">
        <v>0.316</v>
      </c>
      <c r="G43" s="137">
        <f t="shared" si="0"/>
        <v>20.771415000000001</v>
      </c>
      <c r="H43" s="137">
        <f t="shared" si="1"/>
        <v>24.51708</v>
      </c>
      <c r="I43" s="136">
        <v>0.24</v>
      </c>
      <c r="J43" s="137">
        <f t="shared" si="2"/>
        <v>29.357775</v>
      </c>
      <c r="K43" s="139">
        <f t="shared" si="3"/>
        <v>34.651800000000001</v>
      </c>
    </row>
    <row r="44" spans="1:17" x14ac:dyDescent="0.25">
      <c r="A44" s="105" t="s">
        <v>48</v>
      </c>
      <c r="B44" s="70" t="s">
        <v>60</v>
      </c>
      <c r="C44" s="88">
        <v>20.7</v>
      </c>
      <c r="D44" s="88">
        <v>27.417149999999996</v>
      </c>
      <c r="E44" s="135"/>
      <c r="F44" s="136">
        <v>0.316</v>
      </c>
      <c r="G44" s="137">
        <f t="shared" si="0"/>
        <v>27.241199999999999</v>
      </c>
      <c r="H44" s="137">
        <f t="shared" si="1"/>
        <v>36.080969399999994</v>
      </c>
      <c r="I44" s="136">
        <v>0.24</v>
      </c>
      <c r="J44" s="137">
        <f t="shared" si="2"/>
        <v>38.501999999999995</v>
      </c>
      <c r="K44" s="139">
        <f t="shared" si="3"/>
        <v>50.995898999999994</v>
      </c>
    </row>
    <row r="45" spans="1:17" x14ac:dyDescent="0.25">
      <c r="A45" s="105" t="s">
        <v>48</v>
      </c>
      <c r="B45" s="70" t="s">
        <v>58</v>
      </c>
      <c r="C45" s="88">
        <v>23.287499999999998</v>
      </c>
      <c r="D45" s="88">
        <v>32.085000000000001</v>
      </c>
      <c r="E45" s="135"/>
      <c r="F45" s="136">
        <v>0.316</v>
      </c>
      <c r="G45" s="137">
        <f t="shared" si="0"/>
        <v>30.646349999999998</v>
      </c>
      <c r="H45" s="137">
        <f t="shared" si="1"/>
        <v>42.223860000000002</v>
      </c>
      <c r="I45" s="136">
        <v>0.24</v>
      </c>
      <c r="J45" s="137">
        <f t="shared" si="2"/>
        <v>43.314749999999997</v>
      </c>
      <c r="K45" s="139">
        <f t="shared" si="3"/>
        <v>59.678099999999993</v>
      </c>
    </row>
    <row r="46" spans="1:17" x14ac:dyDescent="0.25">
      <c r="A46" s="105" t="s">
        <v>48</v>
      </c>
      <c r="B46" s="70" t="s">
        <v>54</v>
      </c>
      <c r="C46" s="88">
        <v>25.305749999999996</v>
      </c>
      <c r="D46" s="88">
        <v>33.119999999999997</v>
      </c>
      <c r="E46" s="135"/>
      <c r="F46" s="136">
        <v>0.316</v>
      </c>
      <c r="G46" s="137">
        <f t="shared" si="0"/>
        <v>33.302366999999997</v>
      </c>
      <c r="H46" s="137">
        <f t="shared" si="1"/>
        <v>43.585920000000002</v>
      </c>
      <c r="I46" s="136">
        <v>0.24</v>
      </c>
      <c r="J46" s="137">
        <f t="shared" si="2"/>
        <v>47.068694999999998</v>
      </c>
      <c r="K46" s="139">
        <f t="shared" si="3"/>
        <v>61.603199999999987</v>
      </c>
    </row>
    <row r="47" spans="1:17" x14ac:dyDescent="0.25">
      <c r="A47" s="105" t="s">
        <v>48</v>
      </c>
      <c r="B47" s="70" t="s">
        <v>53</v>
      </c>
      <c r="C47" s="88">
        <v>25.305749999999996</v>
      </c>
      <c r="D47" s="88">
        <v>30.532499999999999</v>
      </c>
      <c r="E47" s="135"/>
      <c r="F47" s="136">
        <v>0.316</v>
      </c>
      <c r="G47" s="137">
        <f t="shared" si="0"/>
        <v>33.302366999999997</v>
      </c>
      <c r="H47" s="137">
        <f t="shared" si="1"/>
        <v>40.180770000000003</v>
      </c>
      <c r="I47" s="136">
        <v>0.24</v>
      </c>
      <c r="J47" s="137">
        <f t="shared" si="2"/>
        <v>47.068694999999998</v>
      </c>
      <c r="K47" s="139">
        <f t="shared" si="3"/>
        <v>56.79045</v>
      </c>
    </row>
    <row r="48" spans="1:17" x14ac:dyDescent="0.25">
      <c r="A48" s="105" t="s">
        <v>48</v>
      </c>
      <c r="B48" s="70" t="s">
        <v>64</v>
      </c>
      <c r="C48" s="88">
        <v>25.305749999999996</v>
      </c>
      <c r="D48" s="88">
        <v>30.532499999999999</v>
      </c>
      <c r="E48" s="135"/>
      <c r="F48" s="136">
        <v>0.316</v>
      </c>
      <c r="G48" s="137">
        <f t="shared" si="0"/>
        <v>33.302366999999997</v>
      </c>
      <c r="H48" s="137">
        <f t="shared" si="1"/>
        <v>40.180770000000003</v>
      </c>
      <c r="I48" s="136">
        <v>0.24</v>
      </c>
      <c r="J48" s="137">
        <f t="shared" si="2"/>
        <v>47.068694999999998</v>
      </c>
      <c r="K48" s="139">
        <f t="shared" si="3"/>
        <v>56.79045</v>
      </c>
    </row>
    <row r="49" spans="1:11" x14ac:dyDescent="0.25">
      <c r="A49" s="105" t="s">
        <v>48</v>
      </c>
      <c r="B49" s="70" t="s">
        <v>65</v>
      </c>
      <c r="C49" s="88">
        <v>22.252499999999998</v>
      </c>
      <c r="D49" s="88">
        <v>29.207699999999996</v>
      </c>
      <c r="E49" s="135"/>
      <c r="F49" s="136">
        <v>0.316</v>
      </c>
      <c r="G49" s="137">
        <f t="shared" si="0"/>
        <v>29.284289999999999</v>
      </c>
      <c r="H49" s="137">
        <f t="shared" si="1"/>
        <v>38.437333199999998</v>
      </c>
      <c r="I49" s="136">
        <v>0.24</v>
      </c>
      <c r="J49" s="137">
        <f t="shared" si="2"/>
        <v>41.389649999999996</v>
      </c>
      <c r="K49" s="139">
        <f t="shared" si="3"/>
        <v>54.326321999999998</v>
      </c>
    </row>
    <row r="50" spans="1:11" x14ac:dyDescent="0.25">
      <c r="A50" s="105" t="s">
        <v>48</v>
      </c>
      <c r="B50" s="70" t="s">
        <v>62</v>
      </c>
      <c r="C50" s="88">
        <v>28.928249999999998</v>
      </c>
      <c r="D50" s="88">
        <v>34.372349999999997</v>
      </c>
      <c r="E50" s="135"/>
      <c r="F50" s="136">
        <v>0.316</v>
      </c>
      <c r="G50" s="137">
        <f t="shared" si="0"/>
        <v>38.069577000000002</v>
      </c>
      <c r="H50" s="137">
        <f t="shared" si="1"/>
        <v>45.2340126</v>
      </c>
      <c r="I50" s="136">
        <v>0.24</v>
      </c>
      <c r="J50" s="137">
        <f t="shared" si="2"/>
        <v>53.806545</v>
      </c>
      <c r="K50" s="139">
        <f t="shared" si="3"/>
        <v>63.932570999999996</v>
      </c>
    </row>
    <row r="51" spans="1:11" x14ac:dyDescent="0.25">
      <c r="A51" s="105" t="s">
        <v>48</v>
      </c>
      <c r="B51" s="70" t="s">
        <v>63</v>
      </c>
      <c r="C51" s="88">
        <v>31.308749999999996</v>
      </c>
      <c r="D51" s="88">
        <v>36.224999999999994</v>
      </c>
      <c r="E51" s="135"/>
      <c r="F51" s="136">
        <v>0.316</v>
      </c>
      <c r="G51" s="137">
        <f t="shared" si="0"/>
        <v>41.202314999999999</v>
      </c>
      <c r="H51" s="137">
        <f t="shared" si="1"/>
        <v>47.672099999999993</v>
      </c>
      <c r="I51" s="136">
        <v>0.24</v>
      </c>
      <c r="J51" s="137">
        <f t="shared" si="2"/>
        <v>58.23427499999999</v>
      </c>
      <c r="K51" s="139">
        <f t="shared" si="3"/>
        <v>67.378499999999988</v>
      </c>
    </row>
    <row r="52" spans="1:11" x14ac:dyDescent="0.25">
      <c r="A52" s="105" t="s">
        <v>48</v>
      </c>
      <c r="B52" s="70" t="s">
        <v>61</v>
      </c>
      <c r="C52" s="88">
        <v>25.616249999999997</v>
      </c>
      <c r="D52" s="88">
        <v>31.049999999999997</v>
      </c>
      <c r="E52" s="135"/>
      <c r="F52" s="136">
        <v>0.316</v>
      </c>
      <c r="G52" s="137">
        <f t="shared" si="0"/>
        <v>33.710985000000001</v>
      </c>
      <c r="H52" s="137">
        <f t="shared" si="1"/>
        <v>40.861799999999995</v>
      </c>
      <c r="I52" s="136">
        <v>0.24</v>
      </c>
      <c r="J52" s="137">
        <f t="shared" si="2"/>
        <v>47.646224999999994</v>
      </c>
      <c r="K52" s="139">
        <f t="shared" si="3"/>
        <v>57.752999999999993</v>
      </c>
    </row>
    <row r="53" spans="1:11" x14ac:dyDescent="0.25">
      <c r="A53" s="105" t="s">
        <v>48</v>
      </c>
      <c r="B53" s="70" t="s">
        <v>55</v>
      </c>
      <c r="C53" s="88">
        <v>25.616249999999997</v>
      </c>
      <c r="D53" s="88">
        <v>30.532499999999999</v>
      </c>
      <c r="E53" s="135"/>
      <c r="F53" s="136">
        <v>0.316</v>
      </c>
      <c r="G53" s="137">
        <f t="shared" si="0"/>
        <v>33.710985000000001</v>
      </c>
      <c r="H53" s="137">
        <f t="shared" si="1"/>
        <v>40.180770000000003</v>
      </c>
      <c r="I53" s="136">
        <v>0.24</v>
      </c>
      <c r="J53" s="137">
        <f t="shared" si="2"/>
        <v>47.646224999999994</v>
      </c>
      <c r="K53" s="139">
        <f t="shared" si="3"/>
        <v>56.79045</v>
      </c>
    </row>
    <row r="54" spans="1:11" x14ac:dyDescent="0.25">
      <c r="A54" s="105" t="s">
        <v>48</v>
      </c>
      <c r="B54" s="70" t="s">
        <v>56</v>
      </c>
      <c r="C54" s="88">
        <v>32.602499999999999</v>
      </c>
      <c r="D54" s="88">
        <v>39.071249999999999</v>
      </c>
      <c r="E54" s="135"/>
      <c r="F54" s="136">
        <v>0.316</v>
      </c>
      <c r="G54" s="137">
        <f t="shared" si="0"/>
        <v>42.904890000000002</v>
      </c>
      <c r="H54" s="137">
        <f t="shared" si="1"/>
        <v>51.417765000000003</v>
      </c>
      <c r="I54" s="136">
        <v>0.24</v>
      </c>
      <c r="J54" s="137">
        <f t="shared" si="2"/>
        <v>60.640650000000001</v>
      </c>
      <c r="K54" s="139">
        <f t="shared" si="3"/>
        <v>72.672525000000007</v>
      </c>
    </row>
    <row r="55" spans="1:11" x14ac:dyDescent="0.25">
      <c r="A55" s="105" t="s">
        <v>48</v>
      </c>
      <c r="B55" s="70" t="s">
        <v>57</v>
      </c>
      <c r="C55" s="88">
        <v>27.427499999999998</v>
      </c>
      <c r="D55" s="88">
        <v>34.724249999999998</v>
      </c>
      <c r="E55" s="135"/>
      <c r="F55" s="136">
        <v>0.316</v>
      </c>
      <c r="G55" s="137">
        <f t="shared" si="0"/>
        <v>36.094589999999997</v>
      </c>
      <c r="H55" s="137">
        <f t="shared" si="1"/>
        <v>45.697113000000002</v>
      </c>
      <c r="I55" s="136">
        <v>0.24</v>
      </c>
      <c r="J55" s="137">
        <f t="shared" si="2"/>
        <v>51.015149999999998</v>
      </c>
      <c r="K55" s="139">
        <f t="shared" si="3"/>
        <v>64.587104999999994</v>
      </c>
    </row>
    <row r="56" spans="1:11" x14ac:dyDescent="0.25">
      <c r="A56" s="105" t="s">
        <v>48</v>
      </c>
      <c r="B56" s="70" t="s">
        <v>318</v>
      </c>
      <c r="C56" s="88">
        <v>19.147499999999997</v>
      </c>
      <c r="D56" s="88">
        <v>30.014999999999997</v>
      </c>
      <c r="E56" s="135"/>
      <c r="F56" s="136">
        <v>0.316</v>
      </c>
      <c r="G56" s="137">
        <f t="shared" si="0"/>
        <v>25.198109999999996</v>
      </c>
      <c r="H56" s="137">
        <f t="shared" si="1"/>
        <v>39.499739999999996</v>
      </c>
      <c r="I56" s="136">
        <v>0.24</v>
      </c>
      <c r="J56" s="137">
        <f t="shared" si="2"/>
        <v>35.614349999999995</v>
      </c>
      <c r="K56" s="139">
        <f t="shared" si="3"/>
        <v>55.827899999999993</v>
      </c>
    </row>
    <row r="57" spans="1:11" x14ac:dyDescent="0.25">
      <c r="A57" s="105" t="s">
        <v>48</v>
      </c>
      <c r="B57" s="70" t="s">
        <v>68</v>
      </c>
      <c r="C57" s="88">
        <v>27.944999999999997</v>
      </c>
      <c r="D57" s="88">
        <v>36.224999999999994</v>
      </c>
      <c r="E57" s="135"/>
      <c r="F57" s="136">
        <v>0.316</v>
      </c>
      <c r="G57" s="137">
        <f t="shared" si="0"/>
        <v>36.775619999999996</v>
      </c>
      <c r="H57" s="137">
        <f t="shared" si="1"/>
        <v>47.672099999999993</v>
      </c>
      <c r="I57" s="136">
        <v>0.24</v>
      </c>
      <c r="J57" s="137">
        <f t="shared" si="2"/>
        <v>51.977699999999999</v>
      </c>
      <c r="K57" s="139">
        <f t="shared" si="3"/>
        <v>67.378499999999988</v>
      </c>
    </row>
    <row r="58" spans="1:11" x14ac:dyDescent="0.25">
      <c r="A58" s="105" t="s">
        <v>48</v>
      </c>
      <c r="B58" s="70" t="s">
        <v>69</v>
      </c>
      <c r="C58" s="88">
        <v>16.559999999999999</v>
      </c>
      <c r="D58" s="88">
        <v>20.182499999999997</v>
      </c>
      <c r="E58" s="135"/>
      <c r="F58" s="136">
        <v>0.316</v>
      </c>
      <c r="G58" s="137">
        <f t="shared" si="0"/>
        <v>21.792960000000001</v>
      </c>
      <c r="H58" s="137">
        <f t="shared" si="1"/>
        <v>26.560169999999999</v>
      </c>
      <c r="I58" s="136">
        <v>0.24</v>
      </c>
      <c r="J58" s="137">
        <f t="shared" si="2"/>
        <v>30.801599999999993</v>
      </c>
      <c r="K58" s="139">
        <f t="shared" si="3"/>
        <v>37.539449999999995</v>
      </c>
    </row>
    <row r="59" spans="1:11" x14ac:dyDescent="0.25">
      <c r="A59" s="105" t="s">
        <v>48</v>
      </c>
      <c r="B59" s="70" t="s">
        <v>66</v>
      </c>
      <c r="C59" s="88">
        <v>38.294999999999995</v>
      </c>
      <c r="D59" s="88">
        <v>46.574999999999996</v>
      </c>
      <c r="E59" s="135"/>
      <c r="F59" s="136">
        <v>0.316</v>
      </c>
      <c r="G59" s="137">
        <f t="shared" si="0"/>
        <v>50.396219999999992</v>
      </c>
      <c r="H59" s="137">
        <f t="shared" si="1"/>
        <v>61.292699999999996</v>
      </c>
      <c r="I59" s="136">
        <v>0.24</v>
      </c>
      <c r="J59" s="137">
        <f t="shared" si="2"/>
        <v>71.228699999999989</v>
      </c>
      <c r="K59" s="139">
        <f t="shared" si="3"/>
        <v>86.629499999999993</v>
      </c>
    </row>
    <row r="60" spans="1:11" x14ac:dyDescent="0.25">
      <c r="A60" s="105" t="s">
        <v>48</v>
      </c>
      <c r="B60" s="70" t="s">
        <v>67</v>
      </c>
      <c r="C60" s="88">
        <v>16.0425</v>
      </c>
      <c r="D60" s="88">
        <v>25.874999999999996</v>
      </c>
      <c r="E60" s="135"/>
      <c r="F60" s="136">
        <v>0.316</v>
      </c>
      <c r="G60" s="137">
        <f t="shared" si="0"/>
        <v>21.111930000000001</v>
      </c>
      <c r="H60" s="137">
        <f t="shared" si="1"/>
        <v>34.051499999999997</v>
      </c>
      <c r="I60" s="136">
        <v>0.24</v>
      </c>
      <c r="J60" s="137">
        <f t="shared" si="2"/>
        <v>29.839049999999997</v>
      </c>
      <c r="K60" s="139">
        <f t="shared" si="3"/>
        <v>48.127499999999991</v>
      </c>
    </row>
    <row r="61" spans="1:11" x14ac:dyDescent="0.25">
      <c r="A61" s="105" t="s">
        <v>219</v>
      </c>
      <c r="B61" s="160" t="s">
        <v>672</v>
      </c>
      <c r="C61" s="88">
        <v>17.853749999999998</v>
      </c>
      <c r="D61" s="88">
        <v>24.839999999999996</v>
      </c>
      <c r="E61" s="135"/>
      <c r="F61" s="136">
        <v>0.48</v>
      </c>
      <c r="G61" s="137">
        <f t="shared" si="0"/>
        <v>26.423549999999995</v>
      </c>
      <c r="H61" s="137">
        <f t="shared" si="1"/>
        <v>36.763199999999991</v>
      </c>
      <c r="I61" s="136">
        <v>0.24</v>
      </c>
      <c r="J61" s="137">
        <f t="shared" si="2"/>
        <v>33.207974999999998</v>
      </c>
      <c r="K61" s="139">
        <f t="shared" si="3"/>
        <v>46.20239999999999</v>
      </c>
    </row>
    <row r="62" spans="1:11" x14ac:dyDescent="0.25">
      <c r="A62" s="105" t="s">
        <v>219</v>
      </c>
      <c r="B62" s="160" t="s">
        <v>631</v>
      </c>
      <c r="C62" s="88">
        <v>18.63</v>
      </c>
      <c r="D62" s="88">
        <v>22.77</v>
      </c>
      <c r="E62" s="135"/>
      <c r="F62" s="136">
        <v>0.36499999999999999</v>
      </c>
      <c r="G62" s="137">
        <f t="shared" si="0"/>
        <v>25.429949999999998</v>
      </c>
      <c r="H62" s="137">
        <f t="shared" si="1"/>
        <v>31.081049999999998</v>
      </c>
      <c r="I62" s="136">
        <v>0.24</v>
      </c>
      <c r="J62" s="137">
        <f t="shared" si="2"/>
        <v>34.651800000000001</v>
      </c>
      <c r="K62" s="139">
        <f t="shared" si="3"/>
        <v>42.352200000000003</v>
      </c>
    </row>
    <row r="63" spans="1:11" x14ac:dyDescent="0.25">
      <c r="A63" s="105" t="s">
        <v>219</v>
      </c>
      <c r="B63" s="70" t="s">
        <v>673</v>
      </c>
      <c r="C63" s="272">
        <v>22.77</v>
      </c>
      <c r="D63" s="272">
        <v>27.427499999999998</v>
      </c>
      <c r="E63" s="135"/>
      <c r="F63" s="136">
        <v>0.36499999999999999</v>
      </c>
      <c r="G63" s="137">
        <f t="shared" si="0"/>
        <v>31.081049999999998</v>
      </c>
      <c r="H63" s="137">
        <f t="shared" si="1"/>
        <v>37.438537499999995</v>
      </c>
      <c r="I63" s="136">
        <v>0.24</v>
      </c>
      <c r="J63" s="137">
        <f t="shared" si="2"/>
        <v>42.352200000000003</v>
      </c>
      <c r="K63" s="139">
        <f t="shared" si="3"/>
        <v>51.015149999999998</v>
      </c>
    </row>
    <row r="64" spans="1:11" x14ac:dyDescent="0.25">
      <c r="A64" s="105" t="s">
        <v>219</v>
      </c>
      <c r="B64" s="70" t="s">
        <v>674</v>
      </c>
      <c r="C64" s="272">
        <v>24.839999999999996</v>
      </c>
      <c r="D64" s="272">
        <v>33.119999999999997</v>
      </c>
      <c r="E64" s="135"/>
      <c r="F64" s="136">
        <v>0.36499999999999999</v>
      </c>
      <c r="G64" s="137">
        <f t="shared" si="0"/>
        <v>33.906599999999997</v>
      </c>
      <c r="H64" s="137">
        <f t="shared" si="1"/>
        <v>45.208799999999997</v>
      </c>
      <c r="I64" s="136">
        <v>0.24</v>
      </c>
      <c r="J64" s="137">
        <f t="shared" si="2"/>
        <v>46.20239999999999</v>
      </c>
      <c r="K64" s="139">
        <f t="shared" si="3"/>
        <v>61.603199999999987</v>
      </c>
    </row>
    <row r="65" spans="1:16" x14ac:dyDescent="0.25">
      <c r="A65" s="105" t="s">
        <v>219</v>
      </c>
      <c r="B65" s="70" t="s">
        <v>675</v>
      </c>
      <c r="C65" s="272">
        <v>38.8125</v>
      </c>
      <c r="D65" s="272">
        <v>46.574999999999996</v>
      </c>
      <c r="E65" s="135"/>
      <c r="F65" s="136">
        <v>0.36499999999999999</v>
      </c>
      <c r="G65" s="137">
        <f t="shared" si="0"/>
        <v>52.979062499999998</v>
      </c>
      <c r="H65" s="137">
        <f t="shared" si="1"/>
        <v>63.574874999999992</v>
      </c>
      <c r="I65" s="136">
        <v>0.24</v>
      </c>
      <c r="J65" s="137">
        <f t="shared" si="2"/>
        <v>72.191249999999997</v>
      </c>
      <c r="K65" s="139">
        <f t="shared" si="3"/>
        <v>86.629499999999993</v>
      </c>
    </row>
    <row r="66" spans="1:16" x14ac:dyDescent="0.25">
      <c r="A66" s="105" t="s">
        <v>219</v>
      </c>
      <c r="B66" s="70" t="s">
        <v>677</v>
      </c>
      <c r="C66" s="272">
        <v>14.4</v>
      </c>
      <c r="D66" s="272">
        <v>17.600000000000001</v>
      </c>
      <c r="E66" s="135"/>
      <c r="F66" s="136">
        <v>0.48</v>
      </c>
      <c r="G66" s="137">
        <f t="shared" si="0"/>
        <v>21.312000000000001</v>
      </c>
      <c r="H66" s="137">
        <f t="shared" si="1"/>
        <v>26.048000000000002</v>
      </c>
      <c r="I66" s="136">
        <v>0.24</v>
      </c>
      <c r="J66" s="137">
        <f t="shared" si="2"/>
        <v>26.784000000000002</v>
      </c>
      <c r="K66" s="139">
        <f t="shared" si="3"/>
        <v>32.736000000000004</v>
      </c>
    </row>
    <row r="67" spans="1:16" x14ac:dyDescent="0.25">
      <c r="A67" s="105" t="s">
        <v>219</v>
      </c>
      <c r="B67" s="70" t="s">
        <v>628</v>
      </c>
      <c r="C67" s="272">
        <v>9.9</v>
      </c>
      <c r="D67" s="272">
        <v>12.100000000000001</v>
      </c>
      <c r="E67" s="135"/>
      <c r="F67" s="136">
        <v>0.36499999999999999</v>
      </c>
      <c r="G67" s="137">
        <f t="shared" si="0"/>
        <v>13.513500000000001</v>
      </c>
      <c r="H67" s="137">
        <f t="shared" si="1"/>
        <v>16.516500000000001</v>
      </c>
      <c r="I67" s="136">
        <v>0.24</v>
      </c>
      <c r="J67" s="137">
        <f t="shared" si="2"/>
        <v>18.414000000000001</v>
      </c>
      <c r="K67" s="139">
        <f t="shared" si="3"/>
        <v>22.506000000000004</v>
      </c>
    </row>
    <row r="68" spans="1:16" x14ac:dyDescent="0.25">
      <c r="A68" s="105" t="s">
        <v>219</v>
      </c>
      <c r="B68" s="71" t="s">
        <v>220</v>
      </c>
      <c r="C68" s="88">
        <v>9.91</v>
      </c>
      <c r="D68" s="88">
        <v>14.5</v>
      </c>
      <c r="E68" s="135"/>
      <c r="F68" s="136">
        <v>0.36499999999999999</v>
      </c>
      <c r="G68" s="137">
        <f t="shared" si="0"/>
        <v>13.527150000000001</v>
      </c>
      <c r="H68" s="137">
        <f t="shared" si="1"/>
        <v>19.7925</v>
      </c>
      <c r="I68" s="136">
        <v>0.24</v>
      </c>
      <c r="J68" s="137">
        <f t="shared" si="2"/>
        <v>18.432600000000001</v>
      </c>
      <c r="K68" s="139">
        <f t="shared" si="3"/>
        <v>26.97</v>
      </c>
      <c r="P68" t="s">
        <v>677</v>
      </c>
    </row>
    <row r="69" spans="1:16" x14ac:dyDescent="0.25">
      <c r="A69" s="105" t="s">
        <v>219</v>
      </c>
      <c r="B69" s="71" t="s">
        <v>221</v>
      </c>
      <c r="C69" s="88">
        <v>14.54</v>
      </c>
      <c r="D69" s="88">
        <v>17.02</v>
      </c>
      <c r="E69" s="135"/>
      <c r="F69" s="136">
        <v>0.36499999999999999</v>
      </c>
      <c r="G69" s="137">
        <f t="shared" si="0"/>
        <v>19.847099999999998</v>
      </c>
      <c r="H69" s="137">
        <f t="shared" si="1"/>
        <v>23.232299999999999</v>
      </c>
      <c r="I69" s="136">
        <v>0.24</v>
      </c>
      <c r="J69" s="137">
        <f t="shared" si="2"/>
        <v>27.0444</v>
      </c>
      <c r="K69" s="139">
        <f t="shared" si="3"/>
        <v>31.6572</v>
      </c>
      <c r="P69" t="s">
        <v>628</v>
      </c>
    </row>
    <row r="70" spans="1:16" x14ac:dyDescent="0.25">
      <c r="A70" s="105" t="s">
        <v>219</v>
      </c>
      <c r="B70" s="70" t="s">
        <v>222</v>
      </c>
      <c r="C70" s="88">
        <v>7.98</v>
      </c>
      <c r="D70" s="88">
        <v>13.06</v>
      </c>
      <c r="E70" s="135"/>
      <c r="F70" s="136">
        <v>0.36499999999999999</v>
      </c>
      <c r="G70" s="137">
        <f t="shared" si="0"/>
        <v>10.892700000000001</v>
      </c>
      <c r="H70" s="137">
        <f t="shared" si="1"/>
        <v>17.826900000000002</v>
      </c>
      <c r="I70" s="136">
        <v>0.24</v>
      </c>
      <c r="J70" s="137">
        <f t="shared" si="2"/>
        <v>14.8428</v>
      </c>
      <c r="K70" s="139">
        <f t="shared" si="3"/>
        <v>24.291599999999999</v>
      </c>
      <c r="P70" t="s">
        <v>220</v>
      </c>
    </row>
    <row r="71" spans="1:16" x14ac:dyDescent="0.25">
      <c r="A71" s="105" t="s">
        <v>219</v>
      </c>
      <c r="B71" s="70" t="s">
        <v>632</v>
      </c>
      <c r="C71" s="88">
        <v>13.950000000000001</v>
      </c>
      <c r="D71" s="88">
        <v>17.05</v>
      </c>
      <c r="E71" s="135"/>
      <c r="F71" s="136">
        <v>0.36499999999999999</v>
      </c>
      <c r="G71" s="137">
        <f t="shared" si="0"/>
        <v>19.04175</v>
      </c>
      <c r="H71" s="137">
        <f t="shared" si="1"/>
        <v>23.273250000000001</v>
      </c>
      <c r="I71" s="136">
        <v>0.24</v>
      </c>
      <c r="J71" s="137">
        <f t="shared" si="2"/>
        <v>25.946999999999999</v>
      </c>
      <c r="K71" s="139">
        <f t="shared" si="3"/>
        <v>31.713000000000005</v>
      </c>
      <c r="P71" t="s">
        <v>221</v>
      </c>
    </row>
    <row r="72" spans="1:16" x14ac:dyDescent="0.25">
      <c r="A72" s="105" t="s">
        <v>219</v>
      </c>
      <c r="B72" s="70" t="s">
        <v>633</v>
      </c>
      <c r="C72" s="88">
        <v>10.8</v>
      </c>
      <c r="D72" s="88">
        <v>13.200000000000001</v>
      </c>
      <c r="E72" s="135"/>
      <c r="F72" s="136">
        <v>0.36499999999999999</v>
      </c>
      <c r="G72" s="137">
        <f t="shared" si="0"/>
        <v>14.742000000000001</v>
      </c>
      <c r="H72" s="137">
        <f t="shared" si="1"/>
        <v>18.018000000000001</v>
      </c>
      <c r="I72" s="136">
        <v>0.24</v>
      </c>
      <c r="J72" s="137">
        <f t="shared" si="2"/>
        <v>20.088000000000005</v>
      </c>
      <c r="K72" s="139">
        <f t="shared" si="3"/>
        <v>24.552</v>
      </c>
      <c r="P72" t="s">
        <v>222</v>
      </c>
    </row>
    <row r="73" spans="1:16" x14ac:dyDescent="0.25">
      <c r="A73" s="105" t="s">
        <v>219</v>
      </c>
      <c r="B73" s="70" t="s">
        <v>676</v>
      </c>
      <c r="C73" s="88">
        <v>12.6</v>
      </c>
      <c r="D73" s="88">
        <v>15.400000000000002</v>
      </c>
      <c r="E73" s="135"/>
      <c r="F73" s="136">
        <v>0.36499999999999999</v>
      </c>
      <c r="G73" s="137">
        <f t="shared" si="0"/>
        <v>17.198999999999998</v>
      </c>
      <c r="H73" s="137">
        <f t="shared" si="1"/>
        <v>21.021000000000004</v>
      </c>
      <c r="I73" s="136">
        <v>0.24</v>
      </c>
      <c r="J73" s="137">
        <f t="shared" si="2"/>
        <v>23.435999999999996</v>
      </c>
      <c r="K73" s="139">
        <f t="shared" si="3"/>
        <v>28.644000000000002</v>
      </c>
      <c r="P73" t="s">
        <v>223</v>
      </c>
    </row>
    <row r="74" spans="1:16" x14ac:dyDescent="0.25">
      <c r="A74" s="105" t="s">
        <v>219</v>
      </c>
      <c r="B74" s="70" t="s">
        <v>223</v>
      </c>
      <c r="C74" s="88">
        <v>10.8</v>
      </c>
      <c r="D74" s="88">
        <v>13.200000000000001</v>
      </c>
      <c r="E74" s="135"/>
      <c r="F74" s="136">
        <v>0.36499999999999999</v>
      </c>
      <c r="G74" s="137">
        <f t="shared" si="0"/>
        <v>14.742000000000001</v>
      </c>
      <c r="H74" s="137">
        <f t="shared" si="1"/>
        <v>18.018000000000001</v>
      </c>
      <c r="I74" s="136">
        <v>0.24</v>
      </c>
      <c r="J74" s="137">
        <f t="shared" si="2"/>
        <v>20.088000000000005</v>
      </c>
      <c r="K74" s="139">
        <f t="shared" si="3"/>
        <v>24.552</v>
      </c>
      <c r="P74" t="s">
        <v>224</v>
      </c>
    </row>
    <row r="75" spans="1:16" x14ac:dyDescent="0.25">
      <c r="A75" s="105" t="s">
        <v>219</v>
      </c>
      <c r="B75" s="71" t="s">
        <v>224</v>
      </c>
      <c r="C75" s="88">
        <v>12.71</v>
      </c>
      <c r="D75" s="88">
        <v>16.72</v>
      </c>
      <c r="E75" s="135"/>
      <c r="F75" s="136">
        <v>0.36499999999999999</v>
      </c>
      <c r="G75" s="137">
        <f t="shared" si="0"/>
        <v>17.349150000000002</v>
      </c>
      <c r="H75" s="137">
        <f t="shared" si="1"/>
        <v>22.822799999999997</v>
      </c>
      <c r="I75" s="136">
        <v>0.24</v>
      </c>
      <c r="J75" s="137">
        <f t="shared" si="2"/>
        <v>23.640600000000003</v>
      </c>
      <c r="K75" s="139">
        <f t="shared" si="3"/>
        <v>31.099199999999996</v>
      </c>
      <c r="P75" t="s">
        <v>225</v>
      </c>
    </row>
    <row r="76" spans="1:16" x14ac:dyDescent="0.25">
      <c r="A76" s="105" t="s">
        <v>219</v>
      </c>
      <c r="B76" s="70" t="s">
        <v>225</v>
      </c>
      <c r="C76" s="88">
        <v>7.63</v>
      </c>
      <c r="D76" s="88">
        <v>10.42</v>
      </c>
      <c r="E76" s="135"/>
      <c r="F76" s="136">
        <v>0.36499999999999999</v>
      </c>
      <c r="G76" s="137">
        <f t="shared" si="0"/>
        <v>10.414949999999999</v>
      </c>
      <c r="H76" s="137">
        <f t="shared" si="1"/>
        <v>14.2233</v>
      </c>
      <c r="I76" s="136">
        <v>0.24</v>
      </c>
      <c r="J76" s="137">
        <f t="shared" si="2"/>
        <v>14.191800000000001</v>
      </c>
      <c r="K76" s="139">
        <f t="shared" si="3"/>
        <v>19.3812</v>
      </c>
    </row>
    <row r="77" spans="1:16" x14ac:dyDescent="0.25">
      <c r="A77" s="105" t="s">
        <v>0</v>
      </c>
      <c r="B77" s="70" t="s">
        <v>260</v>
      </c>
      <c r="C77" s="88">
        <v>10.92</v>
      </c>
      <c r="D77" s="88">
        <v>14.69</v>
      </c>
      <c r="E77" s="135"/>
      <c r="F77" s="136">
        <v>0.316</v>
      </c>
      <c r="G77" s="137">
        <f t="shared" ref="G77:G140" si="4">C77*(1+F77)</f>
        <v>14.37072</v>
      </c>
      <c r="H77" s="137">
        <f t="shared" ref="H77:H140" si="5">D77*(1+F77)</f>
        <v>19.332039999999999</v>
      </c>
      <c r="I77" s="136">
        <v>0.24</v>
      </c>
      <c r="J77" s="137">
        <f t="shared" ref="J77:J140" si="6">(C77*1.5)*(1+I77)</f>
        <v>20.311199999999999</v>
      </c>
      <c r="K77" s="139">
        <f t="shared" ref="K77:K140" si="7">(D77*1.5)*(1+I77)</f>
        <v>27.323399999999999</v>
      </c>
    </row>
    <row r="78" spans="1:16" x14ac:dyDescent="0.25">
      <c r="A78" s="105" t="s">
        <v>0</v>
      </c>
      <c r="B78" s="70" t="s">
        <v>261</v>
      </c>
      <c r="C78" s="88">
        <v>14.7</v>
      </c>
      <c r="D78" s="88">
        <v>15.9</v>
      </c>
      <c r="E78" s="135"/>
      <c r="F78" s="136">
        <v>0.316</v>
      </c>
      <c r="G78" s="137">
        <f t="shared" si="4"/>
        <v>19.345199999999998</v>
      </c>
      <c r="H78" s="137">
        <f t="shared" si="5"/>
        <v>20.924400000000002</v>
      </c>
      <c r="I78" s="136">
        <v>0.24</v>
      </c>
      <c r="J78" s="137">
        <f t="shared" si="6"/>
        <v>27.341999999999995</v>
      </c>
      <c r="K78" s="139">
        <f t="shared" si="7"/>
        <v>29.574000000000002</v>
      </c>
    </row>
    <row r="79" spans="1:16" x14ac:dyDescent="0.25">
      <c r="A79" s="105" t="s">
        <v>0</v>
      </c>
      <c r="B79" s="70" t="s">
        <v>262</v>
      </c>
      <c r="C79" s="88">
        <v>15.91</v>
      </c>
      <c r="D79" s="88">
        <v>17.260000000000002</v>
      </c>
      <c r="E79" s="135"/>
      <c r="F79" s="136">
        <v>0.316</v>
      </c>
      <c r="G79" s="137">
        <f t="shared" si="4"/>
        <v>20.937560000000001</v>
      </c>
      <c r="H79" s="137">
        <f t="shared" si="5"/>
        <v>22.714160000000003</v>
      </c>
      <c r="I79" s="136">
        <v>0.24</v>
      </c>
      <c r="J79" s="137">
        <f t="shared" si="6"/>
        <v>29.592600000000001</v>
      </c>
      <c r="K79" s="139">
        <f t="shared" si="7"/>
        <v>32.1036</v>
      </c>
    </row>
    <row r="80" spans="1:16" x14ac:dyDescent="0.25">
      <c r="A80" s="105" t="s">
        <v>0</v>
      </c>
      <c r="B80" s="70" t="s">
        <v>263</v>
      </c>
      <c r="C80" s="88">
        <v>17.27</v>
      </c>
      <c r="D80" s="88">
        <v>19.11</v>
      </c>
      <c r="E80" s="135"/>
      <c r="F80" s="136">
        <v>0.316</v>
      </c>
      <c r="G80" s="137">
        <f t="shared" si="4"/>
        <v>22.727319999999999</v>
      </c>
      <c r="H80" s="137">
        <f t="shared" si="5"/>
        <v>25.148759999999999</v>
      </c>
      <c r="I80" s="136">
        <v>0.24</v>
      </c>
      <c r="J80" s="137">
        <f t="shared" si="6"/>
        <v>32.122199999999999</v>
      </c>
      <c r="K80" s="139">
        <f t="shared" si="7"/>
        <v>35.544599999999996</v>
      </c>
    </row>
    <row r="81" spans="1:11" x14ac:dyDescent="0.25">
      <c r="A81" s="105" t="s">
        <v>0</v>
      </c>
      <c r="B81" s="70" t="s">
        <v>264</v>
      </c>
      <c r="C81" s="88">
        <v>19.13</v>
      </c>
      <c r="D81" s="88">
        <v>21.55</v>
      </c>
      <c r="E81" s="135"/>
      <c r="F81" s="136">
        <v>0.316</v>
      </c>
      <c r="G81" s="137">
        <f t="shared" si="4"/>
        <v>25.175080000000001</v>
      </c>
      <c r="H81" s="137">
        <f t="shared" si="5"/>
        <v>28.359800000000003</v>
      </c>
      <c r="I81" s="136">
        <v>0.24</v>
      </c>
      <c r="J81" s="137">
        <f t="shared" si="6"/>
        <v>35.581800000000001</v>
      </c>
      <c r="K81" s="139">
        <f t="shared" si="7"/>
        <v>40.083000000000006</v>
      </c>
    </row>
    <row r="82" spans="1:11" x14ac:dyDescent="0.25">
      <c r="A82" s="105" t="s">
        <v>0</v>
      </c>
      <c r="B82" s="70" t="s">
        <v>265</v>
      </c>
      <c r="C82" s="88">
        <v>21.2</v>
      </c>
      <c r="D82" s="88">
        <v>24.24</v>
      </c>
      <c r="E82" s="135"/>
      <c r="F82" s="136">
        <v>0.316</v>
      </c>
      <c r="G82" s="137">
        <f t="shared" si="4"/>
        <v>27.8992</v>
      </c>
      <c r="H82" s="137">
        <f t="shared" si="5"/>
        <v>31.899840000000001</v>
      </c>
      <c r="I82" s="136">
        <v>0.24</v>
      </c>
      <c r="J82" s="137">
        <f t="shared" si="6"/>
        <v>39.431999999999995</v>
      </c>
      <c r="K82" s="139">
        <f t="shared" si="7"/>
        <v>45.086399999999998</v>
      </c>
    </row>
    <row r="83" spans="1:11" x14ac:dyDescent="0.25">
      <c r="A83" s="105" t="s">
        <v>0</v>
      </c>
      <c r="B83" s="70" t="s">
        <v>266</v>
      </c>
      <c r="C83" s="88">
        <v>24.25</v>
      </c>
      <c r="D83" s="88">
        <v>29.98</v>
      </c>
      <c r="E83" s="135"/>
      <c r="F83" s="136">
        <v>0.316</v>
      </c>
      <c r="G83" s="137">
        <f t="shared" si="4"/>
        <v>31.913</v>
      </c>
      <c r="H83" s="137">
        <f t="shared" si="5"/>
        <v>39.453680000000006</v>
      </c>
      <c r="I83" s="136">
        <v>0.24</v>
      </c>
      <c r="J83" s="137">
        <f t="shared" si="6"/>
        <v>45.104999999999997</v>
      </c>
      <c r="K83" s="139">
        <f t="shared" si="7"/>
        <v>55.762799999999999</v>
      </c>
    </row>
    <row r="84" spans="1:11" x14ac:dyDescent="0.25">
      <c r="A84" s="105" t="s">
        <v>0</v>
      </c>
      <c r="B84" s="70" t="s">
        <v>267</v>
      </c>
      <c r="C84" s="88">
        <v>29.99</v>
      </c>
      <c r="D84" s="88">
        <v>23.42</v>
      </c>
      <c r="E84" s="135"/>
      <c r="F84" s="136">
        <v>0.316</v>
      </c>
      <c r="G84" s="137">
        <f t="shared" si="4"/>
        <v>39.466839999999998</v>
      </c>
      <c r="H84" s="137">
        <f t="shared" si="5"/>
        <v>30.820720000000005</v>
      </c>
      <c r="I84" s="136">
        <v>0.24</v>
      </c>
      <c r="J84" s="137">
        <f t="shared" si="6"/>
        <v>55.781399999999998</v>
      </c>
      <c r="K84" s="139">
        <f t="shared" si="7"/>
        <v>43.561199999999999</v>
      </c>
    </row>
    <row r="85" spans="1:11" x14ac:dyDescent="0.25">
      <c r="A85" s="105" t="s">
        <v>0</v>
      </c>
      <c r="B85" s="70" t="s">
        <v>268</v>
      </c>
      <c r="C85" s="88">
        <v>19.559999999999999</v>
      </c>
      <c r="D85" s="88">
        <v>25.67</v>
      </c>
      <c r="E85" s="135"/>
      <c r="F85" s="136">
        <v>0.316</v>
      </c>
      <c r="G85" s="137">
        <f t="shared" si="4"/>
        <v>25.740960000000001</v>
      </c>
      <c r="H85" s="137">
        <f t="shared" si="5"/>
        <v>33.781720000000007</v>
      </c>
      <c r="I85" s="136">
        <v>0.24</v>
      </c>
      <c r="J85" s="137">
        <f t="shared" si="6"/>
        <v>36.381599999999992</v>
      </c>
      <c r="K85" s="139">
        <f t="shared" si="7"/>
        <v>47.746200000000002</v>
      </c>
    </row>
    <row r="86" spans="1:11" x14ac:dyDescent="0.25">
      <c r="A86" s="105" t="s">
        <v>0</v>
      </c>
      <c r="B86" s="70" t="s">
        <v>269</v>
      </c>
      <c r="C86" s="88">
        <v>25.68</v>
      </c>
      <c r="D86" s="88">
        <v>29.83</v>
      </c>
      <c r="E86" s="135"/>
      <c r="F86" s="136">
        <v>0.316</v>
      </c>
      <c r="G86" s="137">
        <f t="shared" si="4"/>
        <v>33.794879999999999</v>
      </c>
      <c r="H86" s="137">
        <f t="shared" si="5"/>
        <v>39.256279999999997</v>
      </c>
      <c r="I86" s="136">
        <v>0.24</v>
      </c>
      <c r="J86" s="137">
        <f t="shared" si="6"/>
        <v>47.764799999999994</v>
      </c>
      <c r="K86" s="139">
        <f t="shared" si="7"/>
        <v>55.483799999999995</v>
      </c>
    </row>
    <row r="87" spans="1:11" x14ac:dyDescent="0.25">
      <c r="A87" s="105" t="s">
        <v>0</v>
      </c>
      <c r="B87" s="70" t="s">
        <v>270</v>
      </c>
      <c r="C87" s="88">
        <v>29.89</v>
      </c>
      <c r="D87" s="88">
        <v>46.51</v>
      </c>
      <c r="E87" s="135"/>
      <c r="F87" s="136">
        <v>0.316</v>
      </c>
      <c r="G87" s="137">
        <f t="shared" si="4"/>
        <v>39.335240000000006</v>
      </c>
      <c r="H87" s="137">
        <f t="shared" si="5"/>
        <v>61.207160000000002</v>
      </c>
      <c r="I87" s="136">
        <v>0.24</v>
      </c>
      <c r="J87" s="137">
        <f t="shared" si="6"/>
        <v>55.595399999999998</v>
      </c>
      <c r="K87" s="139">
        <f t="shared" si="7"/>
        <v>86.508600000000001</v>
      </c>
    </row>
    <row r="88" spans="1:11" x14ac:dyDescent="0.25">
      <c r="A88" s="105" t="s">
        <v>0</v>
      </c>
      <c r="B88" s="84" t="s">
        <v>678</v>
      </c>
      <c r="C88" s="88">
        <v>9.3000000000000007</v>
      </c>
      <c r="D88" s="88">
        <v>10.75</v>
      </c>
      <c r="E88" s="135"/>
      <c r="F88" s="136">
        <v>0.316</v>
      </c>
      <c r="G88" s="137">
        <f t="shared" si="4"/>
        <v>12.238800000000001</v>
      </c>
      <c r="H88" s="137">
        <f t="shared" si="5"/>
        <v>14.147</v>
      </c>
      <c r="I88" s="136">
        <v>0.24</v>
      </c>
      <c r="J88" s="137">
        <f t="shared" si="6"/>
        <v>17.298000000000002</v>
      </c>
      <c r="K88" s="139">
        <f t="shared" si="7"/>
        <v>19.995000000000001</v>
      </c>
    </row>
    <row r="89" spans="1:11" x14ac:dyDescent="0.25">
      <c r="A89" s="105" t="s">
        <v>0</v>
      </c>
      <c r="B89" s="84" t="s">
        <v>679</v>
      </c>
      <c r="C89" s="88">
        <v>8.25</v>
      </c>
      <c r="D89" s="88">
        <v>9.25</v>
      </c>
      <c r="E89" s="135"/>
      <c r="F89" s="136">
        <v>0.316</v>
      </c>
      <c r="G89" s="137">
        <f t="shared" si="4"/>
        <v>10.857000000000001</v>
      </c>
      <c r="H89" s="137">
        <f t="shared" si="5"/>
        <v>12.173</v>
      </c>
      <c r="I89" s="136">
        <v>0.24</v>
      </c>
      <c r="J89" s="137">
        <f t="shared" si="6"/>
        <v>15.345000000000001</v>
      </c>
      <c r="K89" s="139">
        <f t="shared" si="7"/>
        <v>17.204999999999998</v>
      </c>
    </row>
    <row r="90" spans="1:11" x14ac:dyDescent="0.25">
      <c r="A90" s="105" t="s">
        <v>0</v>
      </c>
      <c r="B90" s="84" t="s">
        <v>680</v>
      </c>
      <c r="C90" s="88">
        <v>10.8</v>
      </c>
      <c r="D90" s="88">
        <v>12.5</v>
      </c>
      <c r="E90" s="135"/>
      <c r="F90" s="136">
        <v>0.316</v>
      </c>
      <c r="G90" s="137">
        <f t="shared" si="4"/>
        <v>14.212800000000001</v>
      </c>
      <c r="H90" s="137">
        <f t="shared" si="5"/>
        <v>16.45</v>
      </c>
      <c r="I90" s="136">
        <v>0.24</v>
      </c>
      <c r="J90" s="137">
        <f t="shared" si="6"/>
        <v>20.088000000000005</v>
      </c>
      <c r="K90" s="139">
        <f t="shared" si="7"/>
        <v>23.25</v>
      </c>
    </row>
    <row r="91" spans="1:11" x14ac:dyDescent="0.25">
      <c r="A91" s="105" t="s">
        <v>0</v>
      </c>
      <c r="B91" s="70" t="s">
        <v>271</v>
      </c>
      <c r="C91" s="88">
        <v>8.89</v>
      </c>
      <c r="D91" s="88">
        <v>12.48</v>
      </c>
      <c r="E91" s="135"/>
      <c r="F91" s="136">
        <v>0.316</v>
      </c>
      <c r="G91" s="137">
        <f t="shared" si="4"/>
        <v>11.699240000000001</v>
      </c>
      <c r="H91" s="137">
        <f t="shared" si="5"/>
        <v>16.423680000000001</v>
      </c>
      <c r="I91" s="136">
        <v>0.24</v>
      </c>
      <c r="J91" s="137">
        <f t="shared" si="6"/>
        <v>16.535399999999999</v>
      </c>
      <c r="K91" s="139">
        <f t="shared" si="7"/>
        <v>23.212799999999998</v>
      </c>
    </row>
    <row r="92" spans="1:11" x14ac:dyDescent="0.25">
      <c r="A92" s="105" t="s">
        <v>0</v>
      </c>
      <c r="B92" s="70" t="s">
        <v>272</v>
      </c>
      <c r="C92" s="88">
        <v>12.51</v>
      </c>
      <c r="D92" s="88">
        <v>17.96</v>
      </c>
      <c r="E92" s="135"/>
      <c r="F92" s="136">
        <v>0.316</v>
      </c>
      <c r="G92" s="137">
        <f t="shared" si="4"/>
        <v>16.463160000000002</v>
      </c>
      <c r="H92" s="137">
        <f t="shared" si="5"/>
        <v>23.635360000000002</v>
      </c>
      <c r="I92" s="136">
        <v>0.24</v>
      </c>
      <c r="J92" s="137">
        <f t="shared" si="6"/>
        <v>23.268599999999999</v>
      </c>
      <c r="K92" s="139">
        <f t="shared" si="7"/>
        <v>33.4056</v>
      </c>
    </row>
    <row r="93" spans="1:11" x14ac:dyDescent="0.25">
      <c r="A93" s="105" t="s">
        <v>0</v>
      </c>
      <c r="B93" s="84" t="s">
        <v>681</v>
      </c>
      <c r="C93" s="88">
        <v>10.25</v>
      </c>
      <c r="D93" s="88">
        <v>15</v>
      </c>
      <c r="E93" s="135"/>
      <c r="F93" s="136">
        <v>0.316</v>
      </c>
      <c r="G93" s="137">
        <f t="shared" si="4"/>
        <v>13.489000000000001</v>
      </c>
      <c r="H93" s="137">
        <f t="shared" si="5"/>
        <v>19.740000000000002</v>
      </c>
      <c r="I93" s="136">
        <v>0.24</v>
      </c>
      <c r="J93" s="137">
        <f t="shared" si="6"/>
        <v>19.065000000000001</v>
      </c>
      <c r="K93" s="139">
        <f t="shared" si="7"/>
        <v>27.9</v>
      </c>
    </row>
    <row r="94" spans="1:11" x14ac:dyDescent="0.25">
      <c r="A94" s="105" t="s">
        <v>0</v>
      </c>
      <c r="B94" s="70" t="s">
        <v>273</v>
      </c>
      <c r="C94" s="88">
        <v>15.76</v>
      </c>
      <c r="D94" s="88">
        <v>19.59</v>
      </c>
      <c r="E94" s="135"/>
      <c r="F94" s="136">
        <v>0.316</v>
      </c>
      <c r="G94" s="137">
        <f t="shared" si="4"/>
        <v>20.740159999999999</v>
      </c>
      <c r="H94" s="137">
        <f t="shared" si="5"/>
        <v>25.780440000000002</v>
      </c>
      <c r="I94" s="136">
        <v>0.24</v>
      </c>
      <c r="J94" s="137">
        <f t="shared" si="6"/>
        <v>29.313600000000001</v>
      </c>
      <c r="K94" s="139">
        <f t="shared" si="7"/>
        <v>36.437399999999997</v>
      </c>
    </row>
    <row r="95" spans="1:11" x14ac:dyDescent="0.25">
      <c r="A95" s="105" t="s">
        <v>0</v>
      </c>
      <c r="B95" s="70" t="s">
        <v>274</v>
      </c>
      <c r="C95" s="88">
        <v>19.62</v>
      </c>
      <c r="D95" s="88">
        <v>29.06</v>
      </c>
      <c r="E95" s="135"/>
      <c r="F95" s="136">
        <v>0.316</v>
      </c>
      <c r="G95" s="137">
        <f t="shared" si="4"/>
        <v>25.819920000000003</v>
      </c>
      <c r="H95" s="137">
        <f t="shared" si="5"/>
        <v>38.242959999999997</v>
      </c>
      <c r="I95" s="136">
        <v>0.24</v>
      </c>
      <c r="J95" s="137">
        <f t="shared" si="6"/>
        <v>36.493200000000002</v>
      </c>
      <c r="K95" s="139">
        <f t="shared" si="7"/>
        <v>54.051599999999993</v>
      </c>
    </row>
    <row r="96" spans="1:11" x14ac:dyDescent="0.25">
      <c r="A96" s="105" t="s">
        <v>0</v>
      </c>
      <c r="B96" s="84" t="s">
        <v>682</v>
      </c>
      <c r="C96" s="88">
        <v>17.5</v>
      </c>
      <c r="D96" s="88">
        <v>20.75</v>
      </c>
      <c r="E96" s="135"/>
      <c r="F96" s="136">
        <v>0.316</v>
      </c>
      <c r="G96" s="137">
        <f t="shared" si="4"/>
        <v>23.03</v>
      </c>
      <c r="H96" s="137">
        <f t="shared" si="5"/>
        <v>27.307000000000002</v>
      </c>
      <c r="I96" s="136">
        <v>0.24</v>
      </c>
      <c r="J96" s="137">
        <f t="shared" si="6"/>
        <v>32.549999999999997</v>
      </c>
      <c r="K96" s="139">
        <f t="shared" si="7"/>
        <v>38.594999999999999</v>
      </c>
    </row>
    <row r="97" spans="1:11" x14ac:dyDescent="0.25">
      <c r="A97" s="105" t="s">
        <v>0</v>
      </c>
      <c r="B97" s="84" t="s">
        <v>683</v>
      </c>
      <c r="C97" s="88">
        <v>15</v>
      </c>
      <c r="D97" s="88">
        <v>18</v>
      </c>
      <c r="E97" s="135"/>
      <c r="F97" s="136">
        <v>0.316</v>
      </c>
      <c r="G97" s="137">
        <f t="shared" si="4"/>
        <v>19.740000000000002</v>
      </c>
      <c r="H97" s="137">
        <f t="shared" si="5"/>
        <v>23.688000000000002</v>
      </c>
      <c r="I97" s="136">
        <v>0.24</v>
      </c>
      <c r="J97" s="137">
        <f t="shared" si="6"/>
        <v>27.9</v>
      </c>
      <c r="K97" s="139">
        <f t="shared" si="7"/>
        <v>33.479999999999997</v>
      </c>
    </row>
    <row r="98" spans="1:11" x14ac:dyDescent="0.25">
      <c r="A98" s="105" t="s">
        <v>0</v>
      </c>
      <c r="B98" s="70" t="s">
        <v>275</v>
      </c>
      <c r="C98" s="88">
        <v>12.46</v>
      </c>
      <c r="D98" s="88">
        <v>14.61</v>
      </c>
      <c r="E98" s="135"/>
      <c r="F98" s="136">
        <v>0.316</v>
      </c>
      <c r="G98" s="137">
        <f t="shared" si="4"/>
        <v>16.397360000000003</v>
      </c>
      <c r="H98" s="137">
        <f t="shared" si="5"/>
        <v>19.226759999999999</v>
      </c>
      <c r="I98" s="136">
        <v>0.24</v>
      </c>
      <c r="J98" s="137">
        <f t="shared" si="6"/>
        <v>23.175600000000003</v>
      </c>
      <c r="K98" s="139">
        <f t="shared" si="7"/>
        <v>27.174599999999998</v>
      </c>
    </row>
    <row r="99" spans="1:11" x14ac:dyDescent="0.25">
      <c r="A99" s="105" t="s">
        <v>0</v>
      </c>
      <c r="B99" s="70" t="s">
        <v>1</v>
      </c>
      <c r="C99" s="88">
        <v>14.64</v>
      </c>
      <c r="D99" s="88">
        <v>36.909999999999997</v>
      </c>
      <c r="E99" s="135"/>
      <c r="F99" s="136">
        <v>0.316</v>
      </c>
      <c r="G99" s="137">
        <f t="shared" si="4"/>
        <v>19.266240000000003</v>
      </c>
      <c r="H99" s="137">
        <f t="shared" si="5"/>
        <v>48.573560000000001</v>
      </c>
      <c r="I99" s="136">
        <v>0.24</v>
      </c>
      <c r="J99" s="137">
        <f t="shared" si="6"/>
        <v>27.230399999999999</v>
      </c>
      <c r="K99" s="139">
        <f t="shared" si="7"/>
        <v>68.652599999999993</v>
      </c>
    </row>
    <row r="100" spans="1:11" x14ac:dyDescent="0.25">
      <c r="A100" s="105" t="s">
        <v>0</v>
      </c>
      <c r="B100" s="70" t="s">
        <v>2</v>
      </c>
      <c r="C100" s="88">
        <v>8.89</v>
      </c>
      <c r="D100" s="88">
        <v>17.510000000000002</v>
      </c>
      <c r="E100" s="135"/>
      <c r="F100" s="136">
        <v>0.316</v>
      </c>
      <c r="G100" s="137">
        <f t="shared" si="4"/>
        <v>11.699240000000001</v>
      </c>
      <c r="H100" s="137">
        <f t="shared" si="5"/>
        <v>23.043160000000004</v>
      </c>
      <c r="I100" s="136">
        <v>0.24</v>
      </c>
      <c r="J100" s="137">
        <f t="shared" si="6"/>
        <v>16.535399999999999</v>
      </c>
      <c r="K100" s="139">
        <f t="shared" si="7"/>
        <v>32.568600000000004</v>
      </c>
    </row>
    <row r="101" spans="1:11" x14ac:dyDescent="0.25">
      <c r="A101" s="105" t="s">
        <v>0</v>
      </c>
      <c r="B101" s="70" t="s">
        <v>34</v>
      </c>
      <c r="C101" s="88">
        <v>11.94</v>
      </c>
      <c r="D101" s="88">
        <v>13.93</v>
      </c>
      <c r="E101" s="135"/>
      <c r="F101" s="136">
        <v>0.316</v>
      </c>
      <c r="G101" s="137">
        <f t="shared" si="4"/>
        <v>15.713039999999999</v>
      </c>
      <c r="H101" s="137">
        <f t="shared" si="5"/>
        <v>18.331880000000002</v>
      </c>
      <c r="I101" s="136">
        <v>0.24</v>
      </c>
      <c r="J101" s="137">
        <f t="shared" si="6"/>
        <v>22.208400000000001</v>
      </c>
      <c r="K101" s="139">
        <f t="shared" si="7"/>
        <v>25.909800000000001</v>
      </c>
    </row>
    <row r="102" spans="1:11" x14ac:dyDescent="0.25">
      <c r="A102" s="105" t="s">
        <v>0</v>
      </c>
      <c r="B102" s="70" t="s">
        <v>35</v>
      </c>
      <c r="C102" s="88">
        <v>13.97</v>
      </c>
      <c r="D102" s="88">
        <v>19.86</v>
      </c>
      <c r="E102" s="135"/>
      <c r="F102" s="136">
        <v>0.316</v>
      </c>
      <c r="G102" s="137">
        <f t="shared" si="4"/>
        <v>18.384520000000002</v>
      </c>
      <c r="H102" s="137">
        <f t="shared" si="5"/>
        <v>26.135760000000001</v>
      </c>
      <c r="I102" s="136">
        <v>0.24</v>
      </c>
      <c r="J102" s="137">
        <f t="shared" si="6"/>
        <v>25.984200000000001</v>
      </c>
      <c r="K102" s="139">
        <f t="shared" si="7"/>
        <v>36.939599999999999</v>
      </c>
    </row>
    <row r="103" spans="1:11" x14ac:dyDescent="0.25">
      <c r="A103" s="105" t="s">
        <v>0</v>
      </c>
      <c r="B103" s="70" t="s">
        <v>30</v>
      </c>
      <c r="C103" s="88">
        <v>10.41</v>
      </c>
      <c r="D103" s="88">
        <v>12.78</v>
      </c>
      <c r="E103" s="135"/>
      <c r="F103" s="136">
        <v>0.316</v>
      </c>
      <c r="G103" s="137">
        <f t="shared" si="4"/>
        <v>13.69956</v>
      </c>
      <c r="H103" s="137">
        <f t="shared" si="5"/>
        <v>16.818480000000001</v>
      </c>
      <c r="I103" s="136">
        <v>0.24</v>
      </c>
      <c r="J103" s="137">
        <f t="shared" si="6"/>
        <v>19.3626</v>
      </c>
      <c r="K103" s="139">
        <f t="shared" si="7"/>
        <v>23.770799999999998</v>
      </c>
    </row>
    <row r="104" spans="1:11" x14ac:dyDescent="0.25">
      <c r="A104" s="105" t="s">
        <v>0</v>
      </c>
      <c r="B104" s="70" t="s">
        <v>31</v>
      </c>
      <c r="C104" s="88">
        <v>12.81</v>
      </c>
      <c r="D104" s="88">
        <v>19.899999999999999</v>
      </c>
      <c r="E104" s="135"/>
      <c r="F104" s="136">
        <v>0.316</v>
      </c>
      <c r="G104" s="137">
        <f t="shared" si="4"/>
        <v>16.857960000000002</v>
      </c>
      <c r="H104" s="137">
        <f t="shared" si="5"/>
        <v>26.188399999999998</v>
      </c>
      <c r="I104" s="136">
        <v>0.24</v>
      </c>
      <c r="J104" s="137">
        <f t="shared" si="6"/>
        <v>23.826599999999999</v>
      </c>
      <c r="K104" s="139">
        <f t="shared" si="7"/>
        <v>37.013999999999996</v>
      </c>
    </row>
    <row r="105" spans="1:11" x14ac:dyDescent="0.25">
      <c r="A105" s="105" t="s">
        <v>0</v>
      </c>
      <c r="B105" s="70" t="s">
        <v>32</v>
      </c>
      <c r="C105" s="88">
        <v>12.51</v>
      </c>
      <c r="D105" s="88">
        <v>18.22</v>
      </c>
      <c r="E105" s="135"/>
      <c r="F105" s="136">
        <v>0.316</v>
      </c>
      <c r="G105" s="137">
        <f t="shared" si="4"/>
        <v>16.463160000000002</v>
      </c>
      <c r="H105" s="137">
        <f t="shared" si="5"/>
        <v>23.977519999999998</v>
      </c>
      <c r="I105" s="136">
        <v>0.24</v>
      </c>
      <c r="J105" s="137">
        <f t="shared" si="6"/>
        <v>23.268599999999999</v>
      </c>
      <c r="K105" s="139">
        <f t="shared" si="7"/>
        <v>33.889199999999995</v>
      </c>
    </row>
    <row r="106" spans="1:11" x14ac:dyDescent="0.25">
      <c r="A106" s="105" t="s">
        <v>0</v>
      </c>
      <c r="B106" s="70" t="s">
        <v>33</v>
      </c>
      <c r="C106" s="88">
        <v>13.51</v>
      </c>
      <c r="D106" s="88">
        <v>19.54</v>
      </c>
      <c r="E106" s="135"/>
      <c r="F106" s="136">
        <v>0.316</v>
      </c>
      <c r="G106" s="137">
        <f t="shared" si="4"/>
        <v>17.779160000000001</v>
      </c>
      <c r="H106" s="137">
        <f t="shared" si="5"/>
        <v>25.714639999999999</v>
      </c>
      <c r="I106" s="136">
        <v>0.24</v>
      </c>
      <c r="J106" s="137">
        <f t="shared" si="6"/>
        <v>25.128600000000002</v>
      </c>
      <c r="K106" s="139">
        <f t="shared" si="7"/>
        <v>36.3444</v>
      </c>
    </row>
    <row r="107" spans="1:11" x14ac:dyDescent="0.25">
      <c r="A107" s="105" t="s">
        <v>0</v>
      </c>
      <c r="B107" s="70" t="s">
        <v>3</v>
      </c>
      <c r="C107" s="88">
        <v>21.05</v>
      </c>
      <c r="D107" s="88">
        <v>32.04</v>
      </c>
      <c r="E107" s="135"/>
      <c r="F107" s="136">
        <v>0.316</v>
      </c>
      <c r="G107" s="137">
        <f t="shared" si="4"/>
        <v>27.701800000000002</v>
      </c>
      <c r="H107" s="137">
        <f t="shared" si="5"/>
        <v>42.164639999999999</v>
      </c>
      <c r="I107" s="136">
        <v>0.24</v>
      </c>
      <c r="J107" s="137">
        <f t="shared" si="6"/>
        <v>39.153000000000006</v>
      </c>
      <c r="K107" s="139">
        <f t="shared" si="7"/>
        <v>59.5944</v>
      </c>
    </row>
    <row r="108" spans="1:11" x14ac:dyDescent="0.25">
      <c r="A108" s="105" t="s">
        <v>0</v>
      </c>
      <c r="B108" s="70" t="s">
        <v>4</v>
      </c>
      <c r="C108" s="88">
        <v>11.65</v>
      </c>
      <c r="D108" s="88">
        <v>16.05</v>
      </c>
      <c r="E108" s="135"/>
      <c r="F108" s="136">
        <v>0.316</v>
      </c>
      <c r="G108" s="137">
        <f t="shared" si="4"/>
        <v>15.3314</v>
      </c>
      <c r="H108" s="137">
        <f t="shared" si="5"/>
        <v>21.1218</v>
      </c>
      <c r="I108" s="136">
        <v>0.24</v>
      </c>
      <c r="J108" s="137">
        <f t="shared" si="6"/>
        <v>21.669</v>
      </c>
      <c r="K108" s="139">
        <f t="shared" si="7"/>
        <v>29.853000000000002</v>
      </c>
    </row>
    <row r="109" spans="1:11" x14ac:dyDescent="0.25">
      <c r="A109" s="105" t="s">
        <v>0</v>
      </c>
      <c r="B109" s="70" t="s">
        <v>5</v>
      </c>
      <c r="C109" s="88">
        <v>12.49</v>
      </c>
      <c r="D109" s="88">
        <v>16.95</v>
      </c>
      <c r="E109" s="135"/>
      <c r="F109" s="136">
        <v>0.316</v>
      </c>
      <c r="G109" s="137">
        <f t="shared" si="4"/>
        <v>16.43684</v>
      </c>
      <c r="H109" s="137">
        <f t="shared" si="5"/>
        <v>22.3062</v>
      </c>
      <c r="I109" s="136">
        <v>0.24</v>
      </c>
      <c r="J109" s="137">
        <f t="shared" si="6"/>
        <v>23.231400000000001</v>
      </c>
      <c r="K109" s="139">
        <f t="shared" si="7"/>
        <v>31.526999999999997</v>
      </c>
    </row>
    <row r="110" spans="1:11" x14ac:dyDescent="0.25">
      <c r="A110" s="105" t="s">
        <v>0</v>
      </c>
      <c r="B110" s="70" t="s">
        <v>6</v>
      </c>
      <c r="C110" s="88">
        <v>13.16</v>
      </c>
      <c r="D110" s="88">
        <v>17.739999999999998</v>
      </c>
      <c r="E110" s="135"/>
      <c r="F110" s="136">
        <v>0.316</v>
      </c>
      <c r="G110" s="137">
        <f t="shared" si="4"/>
        <v>17.318560000000002</v>
      </c>
      <c r="H110" s="137">
        <f t="shared" si="5"/>
        <v>23.345839999999999</v>
      </c>
      <c r="I110" s="136">
        <v>0.24</v>
      </c>
      <c r="J110" s="137">
        <f t="shared" si="6"/>
        <v>24.477600000000002</v>
      </c>
      <c r="K110" s="139">
        <f t="shared" si="7"/>
        <v>32.996400000000001</v>
      </c>
    </row>
    <row r="111" spans="1:11" x14ac:dyDescent="0.25">
      <c r="A111" s="105" t="s">
        <v>0</v>
      </c>
      <c r="B111" s="70" t="s">
        <v>7</v>
      </c>
      <c r="C111" s="88">
        <v>13.77</v>
      </c>
      <c r="D111" s="88">
        <v>18.13</v>
      </c>
      <c r="E111" s="135"/>
      <c r="F111" s="136">
        <v>0.316</v>
      </c>
      <c r="G111" s="137">
        <f t="shared" si="4"/>
        <v>18.121320000000001</v>
      </c>
      <c r="H111" s="137">
        <f t="shared" si="5"/>
        <v>23.859079999999999</v>
      </c>
      <c r="I111" s="136">
        <v>0.24</v>
      </c>
      <c r="J111" s="137">
        <f t="shared" si="6"/>
        <v>25.612200000000001</v>
      </c>
      <c r="K111" s="139">
        <f t="shared" si="7"/>
        <v>33.721800000000002</v>
      </c>
    </row>
    <row r="112" spans="1:11" x14ac:dyDescent="0.25">
      <c r="A112" s="105" t="s">
        <v>0</v>
      </c>
      <c r="B112" s="70" t="s">
        <v>8</v>
      </c>
      <c r="C112" s="88">
        <v>15.96</v>
      </c>
      <c r="D112" s="88">
        <v>20.34</v>
      </c>
      <c r="E112" s="135"/>
      <c r="F112" s="136">
        <v>0.316</v>
      </c>
      <c r="G112" s="137">
        <f t="shared" si="4"/>
        <v>21.003360000000001</v>
      </c>
      <c r="H112" s="137">
        <f t="shared" si="5"/>
        <v>26.767440000000001</v>
      </c>
      <c r="I112" s="136">
        <v>0.24</v>
      </c>
      <c r="J112" s="137">
        <f t="shared" si="6"/>
        <v>29.685600000000001</v>
      </c>
      <c r="K112" s="139">
        <f t="shared" si="7"/>
        <v>37.8324</v>
      </c>
    </row>
    <row r="113" spans="1:11" x14ac:dyDescent="0.25">
      <c r="A113" s="105" t="s">
        <v>0</v>
      </c>
      <c r="B113" s="70" t="s">
        <v>26</v>
      </c>
      <c r="C113" s="88">
        <v>8.65</v>
      </c>
      <c r="D113" s="88">
        <v>12.44</v>
      </c>
      <c r="E113" s="135"/>
      <c r="F113" s="136">
        <v>0.316</v>
      </c>
      <c r="G113" s="137">
        <f t="shared" si="4"/>
        <v>11.383400000000002</v>
      </c>
      <c r="H113" s="137">
        <f t="shared" si="5"/>
        <v>16.371040000000001</v>
      </c>
      <c r="I113" s="136">
        <v>0.24</v>
      </c>
      <c r="J113" s="137">
        <f t="shared" si="6"/>
        <v>16.089000000000002</v>
      </c>
      <c r="K113" s="139">
        <f t="shared" si="7"/>
        <v>23.138400000000001</v>
      </c>
    </row>
    <row r="114" spans="1:11" x14ac:dyDescent="0.25">
      <c r="A114" s="105" t="s">
        <v>0</v>
      </c>
      <c r="B114" s="70" t="s">
        <v>27</v>
      </c>
      <c r="C114" s="88">
        <v>12.46</v>
      </c>
      <c r="D114" s="88">
        <v>14.54</v>
      </c>
      <c r="E114" s="135"/>
      <c r="F114" s="136">
        <v>0.316</v>
      </c>
      <c r="G114" s="137">
        <f t="shared" si="4"/>
        <v>16.397360000000003</v>
      </c>
      <c r="H114" s="137">
        <f t="shared" si="5"/>
        <v>19.134640000000001</v>
      </c>
      <c r="I114" s="136">
        <v>0.24</v>
      </c>
      <c r="J114" s="137">
        <f t="shared" si="6"/>
        <v>23.175600000000003</v>
      </c>
      <c r="K114" s="139">
        <f t="shared" si="7"/>
        <v>27.0444</v>
      </c>
    </row>
    <row r="115" spans="1:11" x14ac:dyDescent="0.25">
      <c r="A115" s="105" t="s">
        <v>0</v>
      </c>
      <c r="B115" s="70" t="s">
        <v>28</v>
      </c>
      <c r="C115" s="88">
        <v>14.58</v>
      </c>
      <c r="D115" s="88">
        <v>16.510000000000002</v>
      </c>
      <c r="E115" s="135"/>
      <c r="F115" s="136">
        <v>0.316</v>
      </c>
      <c r="G115" s="137">
        <f t="shared" si="4"/>
        <v>19.187280000000001</v>
      </c>
      <c r="H115" s="137">
        <f t="shared" si="5"/>
        <v>21.727160000000001</v>
      </c>
      <c r="I115" s="136">
        <v>0.24</v>
      </c>
      <c r="J115" s="137">
        <f t="shared" si="6"/>
        <v>27.1188</v>
      </c>
      <c r="K115" s="139">
        <f t="shared" si="7"/>
        <v>30.708600000000001</v>
      </c>
    </row>
    <row r="116" spans="1:11" x14ac:dyDescent="0.25">
      <c r="A116" s="105" t="s">
        <v>0</v>
      </c>
      <c r="B116" s="70" t="s">
        <v>29</v>
      </c>
      <c r="C116" s="88">
        <v>16.52</v>
      </c>
      <c r="D116" s="88">
        <v>19.14</v>
      </c>
      <c r="E116" s="135"/>
      <c r="F116" s="136">
        <v>0.316</v>
      </c>
      <c r="G116" s="137">
        <f t="shared" si="4"/>
        <v>21.740320000000001</v>
      </c>
      <c r="H116" s="137">
        <f t="shared" si="5"/>
        <v>25.18824</v>
      </c>
      <c r="I116" s="136">
        <v>0.24</v>
      </c>
      <c r="J116" s="137">
        <f t="shared" si="6"/>
        <v>30.7272</v>
      </c>
      <c r="K116" s="139">
        <f t="shared" si="7"/>
        <v>35.6004</v>
      </c>
    </row>
    <row r="117" spans="1:11" x14ac:dyDescent="0.25">
      <c r="A117" s="105" t="s">
        <v>0</v>
      </c>
      <c r="B117" s="84" t="s">
        <v>684</v>
      </c>
      <c r="C117" s="69">
        <v>14</v>
      </c>
      <c r="D117" s="69">
        <v>23.5</v>
      </c>
      <c r="E117" s="135"/>
      <c r="F117" s="136">
        <v>0.316</v>
      </c>
      <c r="G117" s="137">
        <f t="shared" si="4"/>
        <v>18.423999999999999</v>
      </c>
      <c r="H117" s="137">
        <f t="shared" si="5"/>
        <v>30.926000000000002</v>
      </c>
      <c r="I117" s="136">
        <v>0.24</v>
      </c>
      <c r="J117" s="137">
        <f t="shared" si="6"/>
        <v>26.04</v>
      </c>
      <c r="K117" s="139">
        <f t="shared" si="7"/>
        <v>43.71</v>
      </c>
    </row>
    <row r="118" spans="1:11" x14ac:dyDescent="0.25">
      <c r="A118" s="105" t="s">
        <v>0</v>
      </c>
      <c r="B118" s="70" t="s">
        <v>9</v>
      </c>
      <c r="C118" s="88">
        <v>11.09</v>
      </c>
      <c r="D118" s="88">
        <v>14.84</v>
      </c>
      <c r="E118" s="135"/>
      <c r="F118" s="136">
        <v>0.316</v>
      </c>
      <c r="G118" s="137">
        <f t="shared" si="4"/>
        <v>14.594440000000001</v>
      </c>
      <c r="H118" s="137">
        <f t="shared" si="5"/>
        <v>19.529440000000001</v>
      </c>
      <c r="I118" s="136">
        <v>0.24</v>
      </c>
      <c r="J118" s="137">
        <f t="shared" si="6"/>
        <v>20.627399999999998</v>
      </c>
      <c r="K118" s="139">
        <f t="shared" si="7"/>
        <v>27.602399999999996</v>
      </c>
    </row>
    <row r="119" spans="1:11" x14ac:dyDescent="0.25">
      <c r="A119" s="105" t="s">
        <v>0</v>
      </c>
      <c r="B119" s="70" t="s">
        <v>10</v>
      </c>
      <c r="C119" s="88">
        <v>14.85</v>
      </c>
      <c r="D119" s="88">
        <v>15.83</v>
      </c>
      <c r="E119" s="135"/>
      <c r="F119" s="136">
        <v>0.316</v>
      </c>
      <c r="G119" s="137">
        <f t="shared" si="4"/>
        <v>19.5426</v>
      </c>
      <c r="H119" s="137">
        <f t="shared" si="5"/>
        <v>20.832280000000001</v>
      </c>
      <c r="I119" s="136">
        <v>0.24</v>
      </c>
      <c r="J119" s="137">
        <f t="shared" si="6"/>
        <v>27.620999999999999</v>
      </c>
      <c r="K119" s="139">
        <f t="shared" si="7"/>
        <v>29.4438</v>
      </c>
    </row>
    <row r="120" spans="1:11" x14ac:dyDescent="0.25">
      <c r="A120" s="105" t="s">
        <v>0</v>
      </c>
      <c r="B120" s="70" t="s">
        <v>11</v>
      </c>
      <c r="C120" s="88">
        <v>11.99</v>
      </c>
      <c r="D120" s="88">
        <v>16.649999999999999</v>
      </c>
      <c r="E120" s="135"/>
      <c r="F120" s="136">
        <v>0.316</v>
      </c>
      <c r="G120" s="137">
        <f t="shared" si="4"/>
        <v>15.778840000000001</v>
      </c>
      <c r="H120" s="137">
        <f t="shared" si="5"/>
        <v>21.9114</v>
      </c>
      <c r="I120" s="136">
        <v>0.24</v>
      </c>
      <c r="J120" s="137">
        <f t="shared" si="6"/>
        <v>22.301399999999997</v>
      </c>
      <c r="K120" s="139">
        <f t="shared" si="7"/>
        <v>30.968999999999998</v>
      </c>
    </row>
    <row r="121" spans="1:11" x14ac:dyDescent="0.25">
      <c r="A121" s="105" t="s">
        <v>0</v>
      </c>
      <c r="B121" s="70" t="s">
        <v>12</v>
      </c>
      <c r="C121" s="88">
        <v>10.83</v>
      </c>
      <c r="D121" s="88">
        <v>15.31</v>
      </c>
      <c r="E121" s="135"/>
      <c r="F121" s="136">
        <v>0.316</v>
      </c>
      <c r="G121" s="137">
        <f t="shared" si="4"/>
        <v>14.252280000000001</v>
      </c>
      <c r="H121" s="137">
        <f t="shared" si="5"/>
        <v>20.147960000000001</v>
      </c>
      <c r="I121" s="136">
        <v>0.24</v>
      </c>
      <c r="J121" s="137">
        <f t="shared" si="6"/>
        <v>20.143800000000002</v>
      </c>
      <c r="K121" s="139">
        <f t="shared" si="7"/>
        <v>28.476600000000001</v>
      </c>
    </row>
    <row r="122" spans="1:11" x14ac:dyDescent="0.25">
      <c r="A122" s="105" t="s">
        <v>0</v>
      </c>
      <c r="B122" s="70" t="s">
        <v>13</v>
      </c>
      <c r="C122" s="88">
        <v>14.1</v>
      </c>
      <c r="D122" s="88">
        <v>20.3</v>
      </c>
      <c r="E122" s="135"/>
      <c r="F122" s="136">
        <v>0.316</v>
      </c>
      <c r="G122" s="137">
        <f t="shared" si="4"/>
        <v>18.555600000000002</v>
      </c>
      <c r="H122" s="137">
        <f t="shared" si="5"/>
        <v>26.714800000000004</v>
      </c>
      <c r="I122" s="136">
        <v>0.24</v>
      </c>
      <c r="J122" s="137">
        <f t="shared" si="6"/>
        <v>26.225999999999999</v>
      </c>
      <c r="K122" s="139">
        <f t="shared" si="7"/>
        <v>37.758000000000003</v>
      </c>
    </row>
    <row r="123" spans="1:11" x14ac:dyDescent="0.25">
      <c r="A123" s="105" t="s">
        <v>0</v>
      </c>
      <c r="B123" s="70" t="s">
        <v>14</v>
      </c>
      <c r="C123" s="88">
        <v>15.06</v>
      </c>
      <c r="D123" s="88">
        <v>22.04</v>
      </c>
      <c r="E123" s="135"/>
      <c r="F123" s="136">
        <v>0.316</v>
      </c>
      <c r="G123" s="137">
        <f t="shared" si="4"/>
        <v>19.818960000000001</v>
      </c>
      <c r="H123" s="137">
        <f t="shared" si="5"/>
        <v>29.004639999999998</v>
      </c>
      <c r="I123" s="136">
        <v>0.24</v>
      </c>
      <c r="J123" s="137">
        <f t="shared" si="6"/>
        <v>28.011600000000001</v>
      </c>
      <c r="K123" s="139">
        <f t="shared" si="7"/>
        <v>40.994400000000006</v>
      </c>
    </row>
    <row r="124" spans="1:11" x14ac:dyDescent="0.25">
      <c r="A124" s="105" t="s">
        <v>0</v>
      </c>
      <c r="B124" s="70" t="s">
        <v>15</v>
      </c>
      <c r="C124" s="88">
        <v>7.91</v>
      </c>
      <c r="D124" s="88">
        <v>10.83</v>
      </c>
      <c r="E124" s="135"/>
      <c r="F124" s="136">
        <v>0.316</v>
      </c>
      <c r="G124" s="137">
        <f t="shared" si="4"/>
        <v>10.409560000000001</v>
      </c>
      <c r="H124" s="137">
        <f t="shared" si="5"/>
        <v>14.252280000000001</v>
      </c>
      <c r="I124" s="136">
        <v>0.24</v>
      </c>
      <c r="J124" s="137">
        <f t="shared" si="6"/>
        <v>14.7126</v>
      </c>
      <c r="K124" s="139">
        <f t="shared" si="7"/>
        <v>20.143800000000002</v>
      </c>
    </row>
    <row r="125" spans="1:11" x14ac:dyDescent="0.25">
      <c r="A125" s="105" t="s">
        <v>0</v>
      </c>
      <c r="B125" s="70" t="s">
        <v>16</v>
      </c>
      <c r="C125" s="88">
        <v>10.88</v>
      </c>
      <c r="D125" s="88">
        <v>17.12</v>
      </c>
      <c r="E125" s="135"/>
      <c r="F125" s="136">
        <v>0.316</v>
      </c>
      <c r="G125" s="137">
        <f t="shared" si="4"/>
        <v>14.318080000000002</v>
      </c>
      <c r="H125" s="137">
        <f t="shared" si="5"/>
        <v>22.529920000000001</v>
      </c>
      <c r="I125" s="136">
        <v>0.24</v>
      </c>
      <c r="J125" s="137">
        <f t="shared" si="6"/>
        <v>20.236799999999999</v>
      </c>
      <c r="K125" s="139">
        <f t="shared" si="7"/>
        <v>31.8432</v>
      </c>
    </row>
    <row r="126" spans="1:11" x14ac:dyDescent="0.25">
      <c r="A126" s="105" t="s">
        <v>0</v>
      </c>
      <c r="B126" s="70" t="s">
        <v>17</v>
      </c>
      <c r="C126" s="88">
        <v>17.18</v>
      </c>
      <c r="D126" s="88">
        <v>19.09</v>
      </c>
      <c r="E126" s="135"/>
      <c r="F126" s="136">
        <v>0.316</v>
      </c>
      <c r="G126" s="137">
        <f t="shared" si="4"/>
        <v>22.608879999999999</v>
      </c>
      <c r="H126" s="137">
        <f t="shared" si="5"/>
        <v>25.122440000000001</v>
      </c>
      <c r="I126" s="136">
        <v>0.24</v>
      </c>
      <c r="J126" s="137">
        <f t="shared" si="6"/>
        <v>31.954799999999999</v>
      </c>
      <c r="K126" s="139">
        <f t="shared" si="7"/>
        <v>35.507399999999997</v>
      </c>
    </row>
    <row r="127" spans="1:11" x14ac:dyDescent="0.25">
      <c r="A127" s="105" t="s">
        <v>0</v>
      </c>
      <c r="B127" s="84" t="s">
        <v>685</v>
      </c>
      <c r="C127" s="69">
        <v>30</v>
      </c>
      <c r="D127" s="69">
        <v>45</v>
      </c>
      <c r="E127" s="135"/>
      <c r="F127" s="136">
        <v>0.316</v>
      </c>
      <c r="G127" s="137">
        <f t="shared" si="4"/>
        <v>39.480000000000004</v>
      </c>
      <c r="H127" s="137">
        <f t="shared" si="5"/>
        <v>59.220000000000006</v>
      </c>
      <c r="I127" s="136">
        <v>0.24</v>
      </c>
      <c r="J127" s="137">
        <f t="shared" si="6"/>
        <v>55.8</v>
      </c>
      <c r="K127" s="139">
        <f t="shared" si="7"/>
        <v>83.7</v>
      </c>
    </row>
    <row r="128" spans="1:11" x14ac:dyDescent="0.25">
      <c r="A128" s="105" t="s">
        <v>0</v>
      </c>
      <c r="B128" s="84" t="s">
        <v>686</v>
      </c>
      <c r="C128" s="69">
        <v>20</v>
      </c>
      <c r="D128" s="69">
        <v>25</v>
      </c>
      <c r="E128" s="135"/>
      <c r="F128" s="136">
        <v>0.316</v>
      </c>
      <c r="G128" s="137">
        <f t="shared" si="4"/>
        <v>26.32</v>
      </c>
      <c r="H128" s="137">
        <f t="shared" si="5"/>
        <v>32.9</v>
      </c>
      <c r="I128" s="136">
        <v>0.24</v>
      </c>
      <c r="J128" s="137">
        <f t="shared" si="6"/>
        <v>37.200000000000003</v>
      </c>
      <c r="K128" s="139">
        <f t="shared" si="7"/>
        <v>46.5</v>
      </c>
    </row>
    <row r="129" spans="1:11" x14ac:dyDescent="0.25">
      <c r="A129" s="105" t="s">
        <v>0</v>
      </c>
      <c r="B129" s="70" t="s">
        <v>18</v>
      </c>
      <c r="C129" s="88">
        <v>12.71</v>
      </c>
      <c r="D129" s="88">
        <v>16.78</v>
      </c>
      <c r="E129" s="135"/>
      <c r="F129" s="136">
        <v>0.316</v>
      </c>
      <c r="G129" s="137">
        <f t="shared" si="4"/>
        <v>16.726360000000003</v>
      </c>
      <c r="H129" s="137">
        <f t="shared" si="5"/>
        <v>22.082480000000004</v>
      </c>
      <c r="I129" s="136">
        <v>0.24</v>
      </c>
      <c r="J129" s="137">
        <f t="shared" si="6"/>
        <v>23.640600000000003</v>
      </c>
      <c r="K129" s="139">
        <f t="shared" si="7"/>
        <v>31.210800000000003</v>
      </c>
    </row>
    <row r="130" spans="1:11" x14ac:dyDescent="0.25">
      <c r="A130" s="105" t="s">
        <v>0</v>
      </c>
      <c r="B130" s="70" t="s">
        <v>19</v>
      </c>
      <c r="C130" s="88">
        <v>17.66</v>
      </c>
      <c r="D130" s="88">
        <v>30.2</v>
      </c>
      <c r="E130" s="135"/>
      <c r="F130" s="136">
        <v>0.316</v>
      </c>
      <c r="G130" s="137">
        <f t="shared" si="4"/>
        <v>23.240560000000002</v>
      </c>
      <c r="H130" s="137">
        <f t="shared" si="5"/>
        <v>39.743200000000002</v>
      </c>
      <c r="I130" s="136">
        <v>0.24</v>
      </c>
      <c r="J130" s="137">
        <f t="shared" si="6"/>
        <v>32.8476</v>
      </c>
      <c r="K130" s="139">
        <f t="shared" si="7"/>
        <v>56.171999999999997</v>
      </c>
    </row>
    <row r="131" spans="1:11" x14ac:dyDescent="0.25">
      <c r="A131" s="105" t="s">
        <v>0</v>
      </c>
      <c r="B131" s="70" t="s">
        <v>20</v>
      </c>
      <c r="C131" s="88">
        <v>12.71</v>
      </c>
      <c r="D131" s="88">
        <v>17.63</v>
      </c>
      <c r="E131" s="135"/>
      <c r="F131" s="136">
        <v>0.316</v>
      </c>
      <c r="G131" s="137">
        <f t="shared" si="4"/>
        <v>16.726360000000003</v>
      </c>
      <c r="H131" s="137">
        <f t="shared" si="5"/>
        <v>23.201080000000001</v>
      </c>
      <c r="I131" s="136">
        <v>0.24</v>
      </c>
      <c r="J131" s="137">
        <f t="shared" si="6"/>
        <v>23.640600000000003</v>
      </c>
      <c r="K131" s="139">
        <f t="shared" si="7"/>
        <v>32.791800000000002</v>
      </c>
    </row>
    <row r="132" spans="1:11" x14ac:dyDescent="0.25">
      <c r="A132" s="105" t="s">
        <v>0</v>
      </c>
      <c r="B132" s="70" t="s">
        <v>21</v>
      </c>
      <c r="C132" s="88">
        <v>8.8800000000000008</v>
      </c>
      <c r="D132" s="88">
        <v>11.43</v>
      </c>
      <c r="E132" s="135"/>
      <c r="F132" s="136">
        <v>0.316</v>
      </c>
      <c r="G132" s="137">
        <f t="shared" si="4"/>
        <v>11.686080000000002</v>
      </c>
      <c r="H132" s="137">
        <f t="shared" si="5"/>
        <v>15.041880000000001</v>
      </c>
      <c r="I132" s="136">
        <v>0.24</v>
      </c>
      <c r="J132" s="137">
        <f t="shared" si="6"/>
        <v>16.5168</v>
      </c>
      <c r="K132" s="139">
        <f t="shared" si="7"/>
        <v>21.259799999999998</v>
      </c>
    </row>
    <row r="133" spans="1:11" x14ac:dyDescent="0.25">
      <c r="A133" s="105" t="s">
        <v>0</v>
      </c>
      <c r="B133" s="70" t="s">
        <v>22</v>
      </c>
      <c r="C133" s="88">
        <v>11.44</v>
      </c>
      <c r="D133" s="88">
        <v>18.04</v>
      </c>
      <c r="E133" s="135"/>
      <c r="F133" s="136">
        <v>0.316</v>
      </c>
      <c r="G133" s="137">
        <f t="shared" si="4"/>
        <v>15.05504</v>
      </c>
      <c r="H133" s="137">
        <f t="shared" si="5"/>
        <v>23.740639999999999</v>
      </c>
      <c r="I133" s="136">
        <v>0.24</v>
      </c>
      <c r="J133" s="137">
        <f t="shared" si="6"/>
        <v>21.278400000000001</v>
      </c>
      <c r="K133" s="139">
        <f t="shared" si="7"/>
        <v>33.554400000000001</v>
      </c>
    </row>
    <row r="134" spans="1:11" x14ac:dyDescent="0.25">
      <c r="A134" s="105" t="s">
        <v>0</v>
      </c>
      <c r="B134" s="70" t="s">
        <v>23</v>
      </c>
      <c r="C134" s="88">
        <v>9.39</v>
      </c>
      <c r="D134" s="88">
        <v>12.55</v>
      </c>
      <c r="E134" s="135"/>
      <c r="F134" s="136">
        <v>0.316</v>
      </c>
      <c r="G134" s="137">
        <f t="shared" si="4"/>
        <v>12.357240000000001</v>
      </c>
      <c r="H134" s="137">
        <f t="shared" si="5"/>
        <v>16.515800000000002</v>
      </c>
      <c r="I134" s="136">
        <v>0.24</v>
      </c>
      <c r="J134" s="137">
        <f t="shared" si="6"/>
        <v>17.465400000000002</v>
      </c>
      <c r="K134" s="139">
        <f t="shared" si="7"/>
        <v>23.343000000000004</v>
      </c>
    </row>
    <row r="135" spans="1:11" x14ac:dyDescent="0.25">
      <c r="A135" s="105" t="s">
        <v>0</v>
      </c>
      <c r="B135" s="70" t="s">
        <v>24</v>
      </c>
      <c r="C135" s="88">
        <v>12.6</v>
      </c>
      <c r="D135" s="88">
        <v>22.24</v>
      </c>
      <c r="E135" s="135"/>
      <c r="F135" s="136">
        <v>0.316</v>
      </c>
      <c r="G135" s="137">
        <f t="shared" si="4"/>
        <v>16.581600000000002</v>
      </c>
      <c r="H135" s="137">
        <f t="shared" si="5"/>
        <v>29.26784</v>
      </c>
      <c r="I135" s="136">
        <v>0.24</v>
      </c>
      <c r="J135" s="137">
        <f t="shared" si="6"/>
        <v>23.435999999999996</v>
      </c>
      <c r="K135" s="139">
        <f t="shared" si="7"/>
        <v>41.366399999999999</v>
      </c>
    </row>
    <row r="136" spans="1:11" x14ac:dyDescent="0.25">
      <c r="A136" s="105" t="s">
        <v>0</v>
      </c>
      <c r="B136" s="84" t="s">
        <v>687</v>
      </c>
      <c r="C136" s="69">
        <v>15.25</v>
      </c>
      <c r="D136" s="69">
        <v>18</v>
      </c>
      <c r="E136" s="135"/>
      <c r="F136" s="136">
        <v>0.316</v>
      </c>
      <c r="G136" s="137">
        <f t="shared" si="4"/>
        <v>20.069000000000003</v>
      </c>
      <c r="H136" s="137">
        <f t="shared" si="5"/>
        <v>23.688000000000002</v>
      </c>
      <c r="I136" s="136">
        <v>0.24</v>
      </c>
      <c r="J136" s="137">
        <f t="shared" si="6"/>
        <v>28.364999999999998</v>
      </c>
      <c r="K136" s="139">
        <f t="shared" si="7"/>
        <v>33.479999999999997</v>
      </c>
    </row>
    <row r="137" spans="1:11" x14ac:dyDescent="0.25">
      <c r="A137" s="105" t="s">
        <v>0</v>
      </c>
      <c r="B137" s="70" t="s">
        <v>25</v>
      </c>
      <c r="C137" s="88">
        <v>10.92</v>
      </c>
      <c r="D137" s="88">
        <v>26.68</v>
      </c>
      <c r="E137" s="135"/>
      <c r="F137" s="136">
        <v>0.316</v>
      </c>
      <c r="G137" s="137">
        <f t="shared" si="4"/>
        <v>14.37072</v>
      </c>
      <c r="H137" s="137">
        <f t="shared" si="5"/>
        <v>35.110880000000002</v>
      </c>
      <c r="I137" s="136">
        <v>0.24</v>
      </c>
      <c r="J137" s="137">
        <f t="shared" si="6"/>
        <v>20.311199999999999</v>
      </c>
      <c r="K137" s="139">
        <f t="shared" si="7"/>
        <v>49.624799999999993</v>
      </c>
    </row>
    <row r="138" spans="1:11" x14ac:dyDescent="0.25">
      <c r="A138" s="105" t="s">
        <v>70</v>
      </c>
      <c r="B138" s="84" t="s">
        <v>688</v>
      </c>
      <c r="C138" s="69">
        <v>20</v>
      </c>
      <c r="D138" s="69">
        <v>26.49</v>
      </c>
      <c r="E138" s="135"/>
      <c r="F138" s="136">
        <v>0.31290000000000001</v>
      </c>
      <c r="G138" s="137">
        <f t="shared" si="4"/>
        <v>26.257999999999999</v>
      </c>
      <c r="H138" s="137">
        <f t="shared" si="5"/>
        <v>34.778720999999997</v>
      </c>
      <c r="I138" s="136">
        <v>0.24</v>
      </c>
      <c r="J138" s="137">
        <f t="shared" si="6"/>
        <v>37.200000000000003</v>
      </c>
      <c r="K138" s="139">
        <f t="shared" si="7"/>
        <v>49.2714</v>
      </c>
    </row>
    <row r="139" spans="1:11" x14ac:dyDescent="0.25">
      <c r="A139" s="105" t="s">
        <v>70</v>
      </c>
      <c r="B139" s="70" t="s">
        <v>71</v>
      </c>
      <c r="C139" s="88">
        <v>19.57</v>
      </c>
      <c r="D139" s="88">
        <v>24.14</v>
      </c>
      <c r="E139" s="135"/>
      <c r="F139" s="136">
        <v>0.31290000000000001</v>
      </c>
      <c r="G139" s="137">
        <f t="shared" si="4"/>
        <v>25.693452999999998</v>
      </c>
      <c r="H139" s="137">
        <f t="shared" si="5"/>
        <v>31.693406</v>
      </c>
      <c r="I139" s="136">
        <v>0.24</v>
      </c>
      <c r="J139" s="137">
        <f t="shared" si="6"/>
        <v>36.400199999999998</v>
      </c>
      <c r="K139" s="139">
        <f t="shared" si="7"/>
        <v>44.900399999999998</v>
      </c>
    </row>
    <row r="140" spans="1:11" x14ac:dyDescent="0.25">
      <c r="A140" s="105" t="s">
        <v>70</v>
      </c>
      <c r="B140" s="70" t="s">
        <v>72</v>
      </c>
      <c r="C140" s="88">
        <v>24.19</v>
      </c>
      <c r="D140" s="88">
        <v>32.04</v>
      </c>
      <c r="E140" s="135"/>
      <c r="F140" s="136">
        <v>0.31290000000000001</v>
      </c>
      <c r="G140" s="137">
        <f t="shared" si="4"/>
        <v>31.759050999999999</v>
      </c>
      <c r="H140" s="137">
        <f t="shared" si="5"/>
        <v>42.065315999999996</v>
      </c>
      <c r="I140" s="136">
        <v>0.24</v>
      </c>
      <c r="J140" s="137">
        <f t="shared" si="6"/>
        <v>44.993400000000001</v>
      </c>
      <c r="K140" s="139">
        <f t="shared" si="7"/>
        <v>59.5944</v>
      </c>
    </row>
    <row r="141" spans="1:11" x14ac:dyDescent="0.25">
      <c r="A141" s="105" t="s">
        <v>70</v>
      </c>
      <c r="B141" s="70" t="s">
        <v>73</v>
      </c>
      <c r="C141" s="88">
        <v>32.06</v>
      </c>
      <c r="D141" s="88">
        <v>42.94</v>
      </c>
      <c r="E141" s="135"/>
      <c r="F141" s="136">
        <v>0.31290000000000001</v>
      </c>
      <c r="G141" s="137">
        <f t="shared" ref="G141:G204" si="8">C141*(1+F141)</f>
        <v>42.091574000000001</v>
      </c>
      <c r="H141" s="137">
        <f t="shared" ref="H141:H204" si="9">D141*(1+F141)</f>
        <v>56.375925999999993</v>
      </c>
      <c r="I141" s="136">
        <v>0.24</v>
      </c>
      <c r="J141" s="137">
        <f t="shared" ref="J141:J204" si="10">(C141*1.5)*(1+I141)</f>
        <v>59.631600000000006</v>
      </c>
      <c r="K141" s="139">
        <f t="shared" ref="K141:K204" si="11">(D141*1.5)*(1+I141)</f>
        <v>79.868399999999994</v>
      </c>
    </row>
    <row r="142" spans="1:11" x14ac:dyDescent="0.25">
      <c r="A142" s="105" t="s">
        <v>70</v>
      </c>
      <c r="B142" s="70" t="s">
        <v>74</v>
      </c>
      <c r="C142" s="88">
        <v>18.899999999999999</v>
      </c>
      <c r="D142" s="88">
        <v>30.17</v>
      </c>
      <c r="E142" s="135"/>
      <c r="F142" s="136">
        <v>0.31290000000000001</v>
      </c>
      <c r="G142" s="137">
        <f t="shared" si="8"/>
        <v>24.813809999999997</v>
      </c>
      <c r="H142" s="137">
        <f t="shared" si="9"/>
        <v>39.610193000000002</v>
      </c>
      <c r="I142" s="136">
        <v>0.24</v>
      </c>
      <c r="J142" s="137">
        <f t="shared" si="10"/>
        <v>35.153999999999996</v>
      </c>
      <c r="K142" s="139">
        <f t="shared" si="11"/>
        <v>56.116200000000006</v>
      </c>
    </row>
    <row r="143" spans="1:11" x14ac:dyDescent="0.25">
      <c r="A143" s="105" t="s">
        <v>70</v>
      </c>
      <c r="B143" s="70" t="s">
        <v>75</v>
      </c>
      <c r="C143" s="88">
        <v>20.84</v>
      </c>
      <c r="D143" s="88">
        <v>32.909999999999997</v>
      </c>
      <c r="E143" s="135"/>
      <c r="F143" s="136">
        <v>0.31290000000000001</v>
      </c>
      <c r="G143" s="137">
        <f t="shared" si="8"/>
        <v>27.360835999999999</v>
      </c>
      <c r="H143" s="137">
        <f t="shared" si="9"/>
        <v>43.207538999999997</v>
      </c>
      <c r="I143" s="136">
        <v>0.24</v>
      </c>
      <c r="J143" s="137">
        <f t="shared" si="10"/>
        <v>38.7624</v>
      </c>
      <c r="K143" s="139">
        <f t="shared" si="11"/>
        <v>61.212599999999995</v>
      </c>
    </row>
    <row r="144" spans="1:11" x14ac:dyDescent="0.25">
      <c r="A144" s="105" t="s">
        <v>70</v>
      </c>
      <c r="B144" s="70" t="s">
        <v>76</v>
      </c>
      <c r="C144" s="88">
        <v>17.02</v>
      </c>
      <c r="D144" s="88">
        <v>21.55</v>
      </c>
      <c r="E144" s="135"/>
      <c r="F144" s="136">
        <v>0.31290000000000001</v>
      </c>
      <c r="G144" s="137">
        <f t="shared" si="8"/>
        <v>22.345557999999997</v>
      </c>
      <c r="H144" s="137">
        <f t="shared" si="9"/>
        <v>28.292995000000001</v>
      </c>
      <c r="I144" s="136">
        <v>0.24</v>
      </c>
      <c r="J144" s="137">
        <f t="shared" si="10"/>
        <v>31.6572</v>
      </c>
      <c r="K144" s="139">
        <f t="shared" si="11"/>
        <v>40.083000000000006</v>
      </c>
    </row>
    <row r="145" spans="1:11" x14ac:dyDescent="0.25">
      <c r="A145" s="105" t="s">
        <v>70</v>
      </c>
      <c r="B145" s="70" t="s">
        <v>77</v>
      </c>
      <c r="C145" s="88">
        <v>21.6</v>
      </c>
      <c r="D145" s="88">
        <v>38.119999999999997</v>
      </c>
      <c r="E145" s="135"/>
      <c r="F145" s="136">
        <v>0.31290000000000001</v>
      </c>
      <c r="G145" s="137">
        <f t="shared" si="8"/>
        <v>28.358640000000001</v>
      </c>
      <c r="H145" s="137">
        <f t="shared" si="9"/>
        <v>50.047747999999991</v>
      </c>
      <c r="I145" s="136">
        <v>0.24</v>
      </c>
      <c r="J145" s="137">
        <f t="shared" si="10"/>
        <v>40.176000000000009</v>
      </c>
      <c r="K145" s="139">
        <f t="shared" si="11"/>
        <v>70.903199999999984</v>
      </c>
    </row>
    <row r="146" spans="1:11" x14ac:dyDescent="0.25">
      <c r="A146" s="105" t="s">
        <v>70</v>
      </c>
      <c r="B146" s="70" t="s">
        <v>78</v>
      </c>
      <c r="C146" s="88">
        <v>13.06</v>
      </c>
      <c r="D146" s="88">
        <v>18.809999999999999</v>
      </c>
      <c r="E146" s="135"/>
      <c r="F146" s="136">
        <v>0.31290000000000001</v>
      </c>
      <c r="G146" s="137">
        <f t="shared" si="8"/>
        <v>17.146474000000001</v>
      </c>
      <c r="H146" s="137">
        <f t="shared" si="9"/>
        <v>24.695648999999996</v>
      </c>
      <c r="I146" s="136">
        <v>0.24</v>
      </c>
      <c r="J146" s="137">
        <f t="shared" si="10"/>
        <v>24.291599999999999</v>
      </c>
      <c r="K146" s="139">
        <f t="shared" si="11"/>
        <v>34.986599999999996</v>
      </c>
    </row>
    <row r="147" spans="1:11" x14ac:dyDescent="0.25">
      <c r="A147" s="105" t="s">
        <v>70</v>
      </c>
      <c r="B147" s="70" t="s">
        <v>79</v>
      </c>
      <c r="C147" s="88">
        <v>15.14</v>
      </c>
      <c r="D147" s="88">
        <v>19.260000000000002</v>
      </c>
      <c r="E147" s="135"/>
      <c r="F147" s="136">
        <v>0.31290000000000001</v>
      </c>
      <c r="G147" s="137">
        <f t="shared" si="8"/>
        <v>19.877306000000001</v>
      </c>
      <c r="H147" s="137">
        <f t="shared" si="9"/>
        <v>25.286454000000003</v>
      </c>
      <c r="I147" s="136">
        <v>0.24</v>
      </c>
      <c r="J147" s="137">
        <f t="shared" si="10"/>
        <v>28.160399999999999</v>
      </c>
      <c r="K147" s="139">
        <f t="shared" si="11"/>
        <v>35.823599999999999</v>
      </c>
    </row>
    <row r="148" spans="1:11" x14ac:dyDescent="0.25">
      <c r="A148" s="105" t="s">
        <v>70</v>
      </c>
      <c r="B148" s="70" t="s">
        <v>80</v>
      </c>
      <c r="C148" s="88">
        <v>19.37</v>
      </c>
      <c r="D148" s="88">
        <v>33.83</v>
      </c>
      <c r="E148" s="135"/>
      <c r="F148" s="136">
        <v>0.31290000000000001</v>
      </c>
      <c r="G148" s="137">
        <f t="shared" si="8"/>
        <v>25.430873000000002</v>
      </c>
      <c r="H148" s="137">
        <f t="shared" si="9"/>
        <v>44.415406999999995</v>
      </c>
      <c r="I148" s="136">
        <v>0.24</v>
      </c>
      <c r="J148" s="137">
        <f t="shared" si="10"/>
        <v>36.028199999999998</v>
      </c>
      <c r="K148" s="139">
        <f t="shared" si="11"/>
        <v>62.923799999999993</v>
      </c>
    </row>
    <row r="149" spans="1:11" x14ac:dyDescent="0.25">
      <c r="A149" s="105" t="s">
        <v>70</v>
      </c>
      <c r="B149" s="70" t="s">
        <v>81</v>
      </c>
      <c r="C149" s="88">
        <v>14.99</v>
      </c>
      <c r="D149" s="88">
        <v>19.059999999999999</v>
      </c>
      <c r="E149" s="135"/>
      <c r="F149" s="136">
        <v>0.31290000000000001</v>
      </c>
      <c r="G149" s="137">
        <f t="shared" si="8"/>
        <v>19.680371000000001</v>
      </c>
      <c r="H149" s="137">
        <f t="shared" si="9"/>
        <v>25.023873999999996</v>
      </c>
      <c r="I149" s="136">
        <v>0.24</v>
      </c>
      <c r="J149" s="137">
        <f t="shared" si="10"/>
        <v>27.881399999999999</v>
      </c>
      <c r="K149" s="139">
        <f t="shared" si="11"/>
        <v>35.451599999999992</v>
      </c>
    </row>
    <row r="150" spans="1:11" x14ac:dyDescent="0.25">
      <c r="A150" s="105" t="s">
        <v>70</v>
      </c>
      <c r="B150" s="70" t="s">
        <v>82</v>
      </c>
      <c r="C150" s="88">
        <v>19.11</v>
      </c>
      <c r="D150" s="88">
        <v>23.12</v>
      </c>
      <c r="E150" s="135"/>
      <c r="F150" s="136">
        <v>0.31290000000000001</v>
      </c>
      <c r="G150" s="137">
        <f t="shared" si="8"/>
        <v>25.089518999999999</v>
      </c>
      <c r="H150" s="137">
        <f t="shared" si="9"/>
        <v>30.354248000000002</v>
      </c>
      <c r="I150" s="136">
        <v>0.24</v>
      </c>
      <c r="J150" s="137">
        <f t="shared" si="10"/>
        <v>35.544599999999996</v>
      </c>
      <c r="K150" s="139">
        <f t="shared" si="11"/>
        <v>43.0032</v>
      </c>
    </row>
    <row r="151" spans="1:11" x14ac:dyDescent="0.25">
      <c r="A151" s="105" t="s">
        <v>70</v>
      </c>
      <c r="B151" s="70" t="s">
        <v>83</v>
      </c>
      <c r="C151" s="88">
        <v>23.18</v>
      </c>
      <c r="D151" s="88">
        <v>27.3</v>
      </c>
      <c r="E151" s="135"/>
      <c r="F151" s="136">
        <v>0.31290000000000001</v>
      </c>
      <c r="G151" s="137">
        <f t="shared" si="8"/>
        <v>30.433021999999998</v>
      </c>
      <c r="H151" s="137">
        <f t="shared" si="9"/>
        <v>35.842170000000003</v>
      </c>
      <c r="I151" s="136">
        <v>0.24</v>
      </c>
      <c r="J151" s="137">
        <f t="shared" si="10"/>
        <v>43.114799999999995</v>
      </c>
      <c r="K151" s="139">
        <f t="shared" si="11"/>
        <v>50.778000000000006</v>
      </c>
    </row>
    <row r="152" spans="1:11" x14ac:dyDescent="0.25">
      <c r="A152" s="105" t="s">
        <v>70</v>
      </c>
      <c r="B152" s="70" t="s">
        <v>84</v>
      </c>
      <c r="C152" s="88">
        <v>27.35</v>
      </c>
      <c r="D152" s="88">
        <v>34.82</v>
      </c>
      <c r="E152" s="135"/>
      <c r="F152" s="136">
        <v>0.31290000000000001</v>
      </c>
      <c r="G152" s="137">
        <f t="shared" si="8"/>
        <v>35.907814999999999</v>
      </c>
      <c r="H152" s="137">
        <f t="shared" si="9"/>
        <v>45.715178000000002</v>
      </c>
      <c r="I152" s="136">
        <v>0.24</v>
      </c>
      <c r="J152" s="137">
        <f t="shared" si="10"/>
        <v>50.871000000000009</v>
      </c>
      <c r="K152" s="139">
        <f t="shared" si="11"/>
        <v>64.765200000000007</v>
      </c>
    </row>
    <row r="153" spans="1:11" x14ac:dyDescent="0.25">
      <c r="A153" s="105" t="s">
        <v>70</v>
      </c>
      <c r="B153" s="70" t="s">
        <v>85</v>
      </c>
      <c r="C153" s="88">
        <v>34.26</v>
      </c>
      <c r="D153" s="88">
        <v>42.62</v>
      </c>
      <c r="E153" s="135"/>
      <c r="F153" s="136">
        <v>0.31290000000000001</v>
      </c>
      <c r="G153" s="137">
        <f t="shared" si="8"/>
        <v>44.979953999999999</v>
      </c>
      <c r="H153" s="137">
        <f t="shared" si="9"/>
        <v>55.955797999999994</v>
      </c>
      <c r="I153" s="136">
        <v>0.24</v>
      </c>
      <c r="J153" s="137">
        <f t="shared" si="10"/>
        <v>63.723599999999998</v>
      </c>
      <c r="K153" s="139">
        <f t="shared" si="11"/>
        <v>79.273199999999989</v>
      </c>
    </row>
    <row r="154" spans="1:11" x14ac:dyDescent="0.25">
      <c r="A154" s="105" t="s">
        <v>226</v>
      </c>
      <c r="B154" s="85" t="s">
        <v>227</v>
      </c>
      <c r="C154" s="88">
        <v>16.690000000000001</v>
      </c>
      <c r="D154" s="88">
        <v>28.27</v>
      </c>
      <c r="E154" s="135"/>
      <c r="F154" s="136">
        <v>0.31290000000000001</v>
      </c>
      <c r="G154" s="137">
        <f t="shared" si="8"/>
        <v>21.912300999999999</v>
      </c>
      <c r="H154" s="137">
        <f t="shared" si="9"/>
        <v>37.115682999999997</v>
      </c>
      <c r="I154" s="136">
        <v>0.24</v>
      </c>
      <c r="J154" s="137">
        <f t="shared" si="10"/>
        <v>31.043400000000005</v>
      </c>
      <c r="K154" s="139">
        <f t="shared" si="11"/>
        <v>52.5822</v>
      </c>
    </row>
    <row r="155" spans="1:11" x14ac:dyDescent="0.25">
      <c r="A155" s="105" t="s">
        <v>226</v>
      </c>
      <c r="B155" s="84" t="s">
        <v>689</v>
      </c>
      <c r="C155" s="69">
        <v>22.5</v>
      </c>
      <c r="D155" s="69">
        <v>31</v>
      </c>
      <c r="E155" s="135"/>
      <c r="F155" s="136">
        <v>0.31290000000000001</v>
      </c>
      <c r="G155" s="137">
        <f t="shared" si="8"/>
        <v>29.54025</v>
      </c>
      <c r="H155" s="137">
        <f t="shared" si="9"/>
        <v>40.6999</v>
      </c>
      <c r="I155" s="136">
        <v>0.24</v>
      </c>
      <c r="J155" s="137">
        <f t="shared" si="10"/>
        <v>41.85</v>
      </c>
      <c r="K155" s="139">
        <f t="shared" si="11"/>
        <v>57.66</v>
      </c>
    </row>
    <row r="156" spans="1:11" x14ac:dyDescent="0.25">
      <c r="A156" s="105" t="s">
        <v>226</v>
      </c>
      <c r="B156" s="85" t="s">
        <v>228</v>
      </c>
      <c r="C156" s="88">
        <v>12.66</v>
      </c>
      <c r="D156" s="88">
        <v>17.48</v>
      </c>
      <c r="E156" s="135"/>
      <c r="F156" s="136">
        <v>0.31290000000000001</v>
      </c>
      <c r="G156" s="137">
        <f t="shared" si="8"/>
        <v>16.621313999999998</v>
      </c>
      <c r="H156" s="137">
        <f t="shared" si="9"/>
        <v>22.949491999999999</v>
      </c>
      <c r="I156" s="136">
        <v>0.24</v>
      </c>
      <c r="J156" s="137">
        <f t="shared" si="10"/>
        <v>23.547600000000003</v>
      </c>
      <c r="K156" s="139">
        <f t="shared" si="11"/>
        <v>32.512799999999999</v>
      </c>
    </row>
    <row r="157" spans="1:11" x14ac:dyDescent="0.25">
      <c r="A157" s="105" t="s">
        <v>226</v>
      </c>
      <c r="B157" s="85" t="s">
        <v>229</v>
      </c>
      <c r="C157" s="88">
        <v>17.54</v>
      </c>
      <c r="D157" s="88">
        <v>20.69</v>
      </c>
      <c r="E157" s="135"/>
      <c r="F157" s="136">
        <v>0.31290000000000001</v>
      </c>
      <c r="G157" s="137">
        <f t="shared" si="8"/>
        <v>23.028265999999999</v>
      </c>
      <c r="H157" s="137">
        <f t="shared" si="9"/>
        <v>27.163900999999999</v>
      </c>
      <c r="I157" s="136">
        <v>0.24</v>
      </c>
      <c r="J157" s="137">
        <f t="shared" si="10"/>
        <v>32.624400000000001</v>
      </c>
      <c r="K157" s="139">
        <f t="shared" si="11"/>
        <v>38.483400000000003</v>
      </c>
    </row>
    <row r="158" spans="1:11" x14ac:dyDescent="0.25">
      <c r="A158" s="105" t="s">
        <v>226</v>
      </c>
      <c r="B158" s="85" t="s">
        <v>230</v>
      </c>
      <c r="C158" s="88">
        <v>17.54</v>
      </c>
      <c r="D158" s="88">
        <v>25.16</v>
      </c>
      <c r="E158" s="135"/>
      <c r="F158" s="136">
        <v>0.31290000000000001</v>
      </c>
      <c r="G158" s="137">
        <f t="shared" si="8"/>
        <v>23.028265999999999</v>
      </c>
      <c r="H158" s="137">
        <f t="shared" si="9"/>
        <v>33.032564000000001</v>
      </c>
      <c r="I158" s="136">
        <v>0.24</v>
      </c>
      <c r="J158" s="137">
        <f t="shared" si="10"/>
        <v>32.624400000000001</v>
      </c>
      <c r="K158" s="139">
        <f t="shared" si="11"/>
        <v>46.797600000000003</v>
      </c>
    </row>
    <row r="159" spans="1:11" x14ac:dyDescent="0.25">
      <c r="A159" s="105" t="s">
        <v>226</v>
      </c>
      <c r="B159" s="85" t="s">
        <v>231</v>
      </c>
      <c r="C159" s="88">
        <v>25.21</v>
      </c>
      <c r="D159" s="88">
        <v>40.44</v>
      </c>
      <c r="E159" s="135"/>
      <c r="F159" s="136">
        <v>0.31290000000000001</v>
      </c>
      <c r="G159" s="137">
        <f t="shared" si="8"/>
        <v>33.098208999999997</v>
      </c>
      <c r="H159" s="137">
        <f t="shared" si="9"/>
        <v>53.093675999999995</v>
      </c>
      <c r="I159" s="136">
        <v>0.24</v>
      </c>
      <c r="J159" s="137">
        <f t="shared" si="10"/>
        <v>46.890599999999999</v>
      </c>
      <c r="K159" s="139">
        <f t="shared" si="11"/>
        <v>75.218399999999988</v>
      </c>
    </row>
    <row r="160" spans="1:11" x14ac:dyDescent="0.25">
      <c r="A160" s="105" t="s">
        <v>252</v>
      </c>
      <c r="B160" s="70" t="s">
        <v>248</v>
      </c>
      <c r="C160" s="88">
        <v>14.49</v>
      </c>
      <c r="D160" s="88">
        <v>17.54</v>
      </c>
      <c r="E160" s="135"/>
      <c r="F160" s="136">
        <v>0.31290000000000001</v>
      </c>
      <c r="G160" s="137">
        <f t="shared" si="8"/>
        <v>19.023921000000001</v>
      </c>
      <c r="H160" s="137">
        <f t="shared" si="9"/>
        <v>23.028265999999999</v>
      </c>
      <c r="I160" s="136">
        <v>0.24</v>
      </c>
      <c r="J160" s="137">
        <f t="shared" si="10"/>
        <v>26.9514</v>
      </c>
      <c r="K160" s="139">
        <f t="shared" si="11"/>
        <v>32.624400000000001</v>
      </c>
    </row>
    <row r="161" spans="1:11" x14ac:dyDescent="0.25">
      <c r="A161" s="105" t="s">
        <v>252</v>
      </c>
      <c r="B161" s="70" t="s">
        <v>249</v>
      </c>
      <c r="C161" s="88">
        <v>17.59</v>
      </c>
      <c r="D161" s="88">
        <v>25.16</v>
      </c>
      <c r="E161" s="135"/>
      <c r="F161" s="136">
        <v>0.31290000000000001</v>
      </c>
      <c r="G161" s="137">
        <f t="shared" si="8"/>
        <v>23.093910999999999</v>
      </c>
      <c r="H161" s="137">
        <f t="shared" si="9"/>
        <v>33.032564000000001</v>
      </c>
      <c r="I161" s="136">
        <v>0.24</v>
      </c>
      <c r="J161" s="137">
        <f t="shared" si="10"/>
        <v>32.717399999999998</v>
      </c>
      <c r="K161" s="139">
        <f t="shared" si="11"/>
        <v>46.797600000000003</v>
      </c>
    </row>
    <row r="162" spans="1:11" x14ac:dyDescent="0.25">
      <c r="A162" s="105" t="s">
        <v>252</v>
      </c>
      <c r="B162" s="70" t="s">
        <v>250</v>
      </c>
      <c r="C162" s="88">
        <v>25.21</v>
      </c>
      <c r="D162" s="88">
        <v>31.77</v>
      </c>
      <c r="E162" s="135"/>
      <c r="F162" s="136">
        <v>0.31290000000000001</v>
      </c>
      <c r="G162" s="137">
        <f t="shared" si="8"/>
        <v>33.098208999999997</v>
      </c>
      <c r="H162" s="137">
        <f t="shared" si="9"/>
        <v>41.710833000000001</v>
      </c>
      <c r="I162" s="136">
        <v>0.24</v>
      </c>
      <c r="J162" s="137">
        <f t="shared" si="10"/>
        <v>46.890599999999999</v>
      </c>
      <c r="K162" s="139">
        <f t="shared" si="11"/>
        <v>59.092199999999998</v>
      </c>
    </row>
    <row r="163" spans="1:11" x14ac:dyDescent="0.25">
      <c r="A163" s="105" t="s">
        <v>252</v>
      </c>
      <c r="B163" s="70" t="s">
        <v>251</v>
      </c>
      <c r="C163" s="88">
        <v>23.82</v>
      </c>
      <c r="D163" s="88">
        <v>35.630000000000003</v>
      </c>
      <c r="E163" s="135"/>
      <c r="F163" s="136">
        <v>0.31290000000000001</v>
      </c>
      <c r="G163" s="137">
        <f t="shared" si="8"/>
        <v>31.273277999999998</v>
      </c>
      <c r="H163" s="137">
        <f t="shared" si="9"/>
        <v>46.778627</v>
      </c>
      <c r="I163" s="136">
        <v>0.24</v>
      </c>
      <c r="J163" s="137">
        <f t="shared" si="10"/>
        <v>44.305200000000006</v>
      </c>
      <c r="K163" s="139">
        <f t="shared" si="11"/>
        <v>66.271800000000013</v>
      </c>
    </row>
    <row r="164" spans="1:11" x14ac:dyDescent="0.25">
      <c r="A164" s="105" t="s">
        <v>629</v>
      </c>
      <c r="B164" s="84" t="s">
        <v>690</v>
      </c>
      <c r="C164" s="69">
        <v>24.45</v>
      </c>
      <c r="D164" s="69">
        <v>32</v>
      </c>
      <c r="E164" s="135"/>
      <c r="F164" s="136">
        <v>0.36499999999999999</v>
      </c>
      <c r="G164" s="137">
        <f t="shared" si="8"/>
        <v>33.374249999999996</v>
      </c>
      <c r="H164" s="137">
        <f t="shared" si="9"/>
        <v>43.68</v>
      </c>
      <c r="I164" s="136">
        <v>0.24</v>
      </c>
      <c r="J164" s="137">
        <f t="shared" si="10"/>
        <v>45.476999999999997</v>
      </c>
      <c r="K164" s="139">
        <f t="shared" si="11"/>
        <v>59.519999999999996</v>
      </c>
    </row>
    <row r="165" spans="1:11" x14ac:dyDescent="0.25">
      <c r="A165" s="105" t="s">
        <v>629</v>
      </c>
      <c r="B165" s="84" t="s">
        <v>691</v>
      </c>
      <c r="C165" s="69">
        <v>24.45</v>
      </c>
      <c r="D165" s="69">
        <v>29.5</v>
      </c>
      <c r="E165" s="135"/>
      <c r="F165" s="136">
        <v>0.36499999999999999</v>
      </c>
      <c r="G165" s="137">
        <f t="shared" si="8"/>
        <v>33.374249999999996</v>
      </c>
      <c r="H165" s="137">
        <f t="shared" si="9"/>
        <v>40.267499999999998</v>
      </c>
      <c r="I165" s="136">
        <v>0.24</v>
      </c>
      <c r="J165" s="137">
        <f t="shared" si="10"/>
        <v>45.476999999999997</v>
      </c>
      <c r="K165" s="139">
        <f t="shared" si="11"/>
        <v>54.87</v>
      </c>
    </row>
    <row r="166" spans="1:11" x14ac:dyDescent="0.25">
      <c r="A166" s="105" t="s">
        <v>629</v>
      </c>
      <c r="B166" s="84" t="s">
        <v>692</v>
      </c>
      <c r="C166" s="69">
        <v>24.45</v>
      </c>
      <c r="D166" s="69">
        <v>29.5</v>
      </c>
      <c r="E166" s="135"/>
      <c r="F166" s="136">
        <v>0.36499999999999999</v>
      </c>
      <c r="G166" s="137">
        <f t="shared" si="8"/>
        <v>33.374249999999996</v>
      </c>
      <c r="H166" s="137">
        <f t="shared" si="9"/>
        <v>40.267499999999998</v>
      </c>
      <c r="I166" s="136">
        <v>0.24</v>
      </c>
      <c r="J166" s="137">
        <f t="shared" si="10"/>
        <v>45.476999999999997</v>
      </c>
      <c r="K166" s="139">
        <f t="shared" si="11"/>
        <v>54.87</v>
      </c>
    </row>
    <row r="167" spans="1:11" x14ac:dyDescent="0.25">
      <c r="A167" s="105" t="s">
        <v>629</v>
      </c>
      <c r="B167" s="70" t="s">
        <v>630</v>
      </c>
      <c r="C167" s="272">
        <v>9</v>
      </c>
      <c r="D167" s="272">
        <v>11</v>
      </c>
      <c r="E167" s="135"/>
      <c r="F167" s="136">
        <v>0.36499999999999999</v>
      </c>
      <c r="G167" s="137">
        <f t="shared" si="8"/>
        <v>12.285</v>
      </c>
      <c r="H167" s="137">
        <f t="shared" si="9"/>
        <v>15.015000000000001</v>
      </c>
      <c r="I167" s="136">
        <v>0.24</v>
      </c>
      <c r="J167" s="137">
        <f t="shared" si="10"/>
        <v>16.739999999999998</v>
      </c>
      <c r="K167" s="139">
        <f t="shared" si="11"/>
        <v>20.46</v>
      </c>
    </row>
    <row r="168" spans="1:11" x14ac:dyDescent="0.25">
      <c r="A168" s="105" t="s">
        <v>629</v>
      </c>
      <c r="B168" s="70" t="s">
        <v>108</v>
      </c>
      <c r="C168" s="88">
        <v>12.71</v>
      </c>
      <c r="D168" s="88">
        <v>18.239999999999998</v>
      </c>
      <c r="E168" s="135"/>
      <c r="F168" s="136">
        <v>0.36499999999999999</v>
      </c>
      <c r="G168" s="137">
        <f t="shared" si="8"/>
        <v>17.349150000000002</v>
      </c>
      <c r="H168" s="137">
        <f t="shared" si="9"/>
        <v>24.897599999999997</v>
      </c>
      <c r="I168" s="136">
        <v>0.24</v>
      </c>
      <c r="J168" s="137">
        <f t="shared" si="10"/>
        <v>23.640600000000003</v>
      </c>
      <c r="K168" s="139">
        <f t="shared" si="11"/>
        <v>33.926400000000001</v>
      </c>
    </row>
    <row r="169" spans="1:11" x14ac:dyDescent="0.25">
      <c r="A169" s="105" t="s">
        <v>629</v>
      </c>
      <c r="B169" s="84" t="s">
        <v>693</v>
      </c>
      <c r="C169" s="69">
        <v>21.5</v>
      </c>
      <c r="D169" s="69">
        <v>28.22</v>
      </c>
      <c r="E169" s="135"/>
      <c r="F169" s="136">
        <v>0.36499999999999999</v>
      </c>
      <c r="G169" s="137">
        <f t="shared" si="8"/>
        <v>29.3475</v>
      </c>
      <c r="H169" s="137">
        <f t="shared" si="9"/>
        <v>38.520299999999999</v>
      </c>
      <c r="I169" s="136">
        <v>0.24</v>
      </c>
      <c r="J169" s="137">
        <f t="shared" si="10"/>
        <v>39.99</v>
      </c>
      <c r="K169" s="139">
        <f t="shared" si="11"/>
        <v>52.489199999999997</v>
      </c>
    </row>
    <row r="170" spans="1:11" x14ac:dyDescent="0.25">
      <c r="A170" s="105" t="s">
        <v>629</v>
      </c>
      <c r="B170" s="84" t="s">
        <v>694</v>
      </c>
      <c r="C170" s="69">
        <v>27.95</v>
      </c>
      <c r="D170" s="69">
        <v>33.21</v>
      </c>
      <c r="E170" s="135"/>
      <c r="F170" s="136">
        <v>0.36499999999999999</v>
      </c>
      <c r="G170" s="137">
        <f t="shared" si="8"/>
        <v>38.15175</v>
      </c>
      <c r="H170" s="137">
        <f t="shared" si="9"/>
        <v>45.331650000000003</v>
      </c>
      <c r="I170" s="136">
        <v>0.24</v>
      </c>
      <c r="J170" s="137">
        <f t="shared" si="10"/>
        <v>51.986999999999995</v>
      </c>
      <c r="K170" s="139">
        <f t="shared" si="11"/>
        <v>61.770599999999995</v>
      </c>
    </row>
    <row r="171" spans="1:11" x14ac:dyDescent="0.25">
      <c r="A171" s="105" t="s">
        <v>629</v>
      </c>
      <c r="B171" s="84" t="s">
        <v>695</v>
      </c>
      <c r="C171" s="69">
        <v>30.25</v>
      </c>
      <c r="D171" s="69">
        <v>35</v>
      </c>
      <c r="E171" s="135"/>
      <c r="F171" s="136">
        <v>0.36499999999999999</v>
      </c>
      <c r="G171" s="137">
        <f t="shared" si="8"/>
        <v>41.291249999999998</v>
      </c>
      <c r="H171" s="137">
        <f t="shared" si="9"/>
        <v>47.774999999999999</v>
      </c>
      <c r="I171" s="136">
        <v>0.24</v>
      </c>
      <c r="J171" s="137">
        <f t="shared" si="10"/>
        <v>56.265000000000001</v>
      </c>
      <c r="K171" s="139">
        <f t="shared" si="11"/>
        <v>65.099999999999994</v>
      </c>
    </row>
    <row r="172" spans="1:11" x14ac:dyDescent="0.25">
      <c r="A172" s="105" t="s">
        <v>629</v>
      </c>
      <c r="B172" s="84" t="s">
        <v>696</v>
      </c>
      <c r="C172" s="69">
        <v>24.75</v>
      </c>
      <c r="D172" s="69">
        <v>30</v>
      </c>
      <c r="E172" s="135"/>
      <c r="F172" s="136">
        <v>0.36499999999999999</v>
      </c>
      <c r="G172" s="137">
        <f t="shared" si="8"/>
        <v>33.783749999999998</v>
      </c>
      <c r="H172" s="137">
        <f t="shared" si="9"/>
        <v>40.950000000000003</v>
      </c>
      <c r="I172" s="136">
        <v>0.24</v>
      </c>
      <c r="J172" s="137">
        <f t="shared" si="10"/>
        <v>46.034999999999997</v>
      </c>
      <c r="K172" s="139">
        <f t="shared" si="11"/>
        <v>55.8</v>
      </c>
    </row>
    <row r="173" spans="1:11" x14ac:dyDescent="0.25">
      <c r="A173" s="105" t="s">
        <v>629</v>
      </c>
      <c r="B173" s="84" t="s">
        <v>697</v>
      </c>
      <c r="C173" s="69">
        <v>24.75</v>
      </c>
      <c r="D173" s="69">
        <v>29.5</v>
      </c>
      <c r="E173" s="135"/>
      <c r="F173" s="136">
        <v>0.36499999999999999</v>
      </c>
      <c r="G173" s="137">
        <f t="shared" si="8"/>
        <v>33.783749999999998</v>
      </c>
      <c r="H173" s="137">
        <f t="shared" si="9"/>
        <v>40.267499999999998</v>
      </c>
      <c r="I173" s="136">
        <v>0.24</v>
      </c>
      <c r="J173" s="137">
        <f t="shared" si="10"/>
        <v>46.034999999999997</v>
      </c>
      <c r="K173" s="139">
        <f t="shared" si="11"/>
        <v>54.87</v>
      </c>
    </row>
    <row r="174" spans="1:11" x14ac:dyDescent="0.25">
      <c r="A174" s="105" t="s">
        <v>629</v>
      </c>
      <c r="B174" s="84" t="s">
        <v>698</v>
      </c>
      <c r="C174" s="69">
        <v>31.5</v>
      </c>
      <c r="D174" s="69">
        <v>37.75</v>
      </c>
      <c r="E174" s="135"/>
      <c r="F174" s="136">
        <v>0.36499999999999999</v>
      </c>
      <c r="G174" s="137">
        <f t="shared" si="8"/>
        <v>42.997500000000002</v>
      </c>
      <c r="H174" s="137">
        <f t="shared" si="9"/>
        <v>51.528750000000002</v>
      </c>
      <c r="I174" s="136">
        <v>0.24</v>
      </c>
      <c r="J174" s="137">
        <f t="shared" si="10"/>
        <v>58.589999999999996</v>
      </c>
      <c r="K174" s="139">
        <f t="shared" si="11"/>
        <v>70.215000000000003</v>
      </c>
    </row>
    <row r="175" spans="1:11" x14ac:dyDescent="0.25">
      <c r="A175" s="105" t="s">
        <v>629</v>
      </c>
      <c r="B175" s="84" t="s">
        <v>699</v>
      </c>
      <c r="C175" s="69">
        <v>26.5</v>
      </c>
      <c r="D175" s="69">
        <v>33.549999999999997</v>
      </c>
      <c r="E175" s="135"/>
      <c r="F175" s="136">
        <v>0.36499999999999999</v>
      </c>
      <c r="G175" s="137">
        <f t="shared" si="8"/>
        <v>36.172499999999999</v>
      </c>
      <c r="H175" s="137">
        <f t="shared" si="9"/>
        <v>45.795749999999998</v>
      </c>
      <c r="I175" s="136">
        <v>0.24</v>
      </c>
      <c r="J175" s="137">
        <f t="shared" si="10"/>
        <v>49.29</v>
      </c>
      <c r="K175" s="139">
        <f t="shared" si="11"/>
        <v>62.402999999999992</v>
      </c>
    </row>
    <row r="176" spans="1:11" x14ac:dyDescent="0.25">
      <c r="A176" s="105" t="s">
        <v>629</v>
      </c>
      <c r="B176" s="70" t="s">
        <v>87</v>
      </c>
      <c r="C176" s="88">
        <v>13.64</v>
      </c>
      <c r="D176" s="88">
        <v>19.55</v>
      </c>
      <c r="E176" s="135"/>
      <c r="F176" s="136">
        <v>0.36499999999999999</v>
      </c>
      <c r="G176" s="137">
        <f t="shared" si="8"/>
        <v>18.618600000000001</v>
      </c>
      <c r="H176" s="137">
        <f t="shared" si="9"/>
        <v>26.685750000000002</v>
      </c>
      <c r="I176" s="136">
        <v>0.24</v>
      </c>
      <c r="J176" s="137">
        <f t="shared" si="10"/>
        <v>25.3704</v>
      </c>
      <c r="K176" s="139">
        <f t="shared" si="11"/>
        <v>36.363000000000007</v>
      </c>
    </row>
    <row r="177" spans="1:11" x14ac:dyDescent="0.25">
      <c r="A177" s="105" t="s">
        <v>629</v>
      </c>
      <c r="B177" s="70" t="s">
        <v>109</v>
      </c>
      <c r="C177" s="88">
        <v>10.63</v>
      </c>
      <c r="D177" s="88">
        <v>14.81</v>
      </c>
      <c r="E177" s="135"/>
      <c r="F177" s="136">
        <v>0.36499999999999999</v>
      </c>
      <c r="G177" s="137">
        <f t="shared" si="8"/>
        <v>14.509950000000002</v>
      </c>
      <c r="H177" s="137">
        <f t="shared" si="9"/>
        <v>20.21565</v>
      </c>
      <c r="I177" s="136">
        <v>0.24</v>
      </c>
      <c r="J177" s="137">
        <f t="shared" si="10"/>
        <v>19.771799999999999</v>
      </c>
      <c r="K177" s="139">
        <f t="shared" si="11"/>
        <v>27.546599999999998</v>
      </c>
    </row>
    <row r="178" spans="1:11" x14ac:dyDescent="0.25">
      <c r="A178" s="105" t="s">
        <v>629</v>
      </c>
      <c r="B178" s="70" t="s">
        <v>110</v>
      </c>
      <c r="C178" s="88">
        <v>14.84</v>
      </c>
      <c r="D178" s="88">
        <v>21.6</v>
      </c>
      <c r="E178" s="135"/>
      <c r="F178" s="136">
        <v>0.36499999999999999</v>
      </c>
      <c r="G178" s="137">
        <f t="shared" si="8"/>
        <v>20.256599999999999</v>
      </c>
      <c r="H178" s="137">
        <f t="shared" si="9"/>
        <v>29.484000000000002</v>
      </c>
      <c r="I178" s="136">
        <v>0.24</v>
      </c>
      <c r="J178" s="137">
        <f t="shared" si="10"/>
        <v>27.602399999999996</v>
      </c>
      <c r="K178" s="139">
        <f t="shared" si="11"/>
        <v>40.176000000000009</v>
      </c>
    </row>
    <row r="179" spans="1:11" x14ac:dyDescent="0.25">
      <c r="A179" s="105" t="s">
        <v>629</v>
      </c>
      <c r="B179" s="70" t="s">
        <v>88</v>
      </c>
      <c r="C179" s="88">
        <v>8.61</v>
      </c>
      <c r="D179" s="88">
        <v>11.94</v>
      </c>
      <c r="E179" s="135"/>
      <c r="F179" s="136">
        <v>0.36499999999999999</v>
      </c>
      <c r="G179" s="137">
        <f t="shared" si="8"/>
        <v>11.752649999999999</v>
      </c>
      <c r="H179" s="137">
        <f t="shared" si="9"/>
        <v>16.298099999999998</v>
      </c>
      <c r="I179" s="136">
        <v>0.24</v>
      </c>
      <c r="J179" s="137">
        <f t="shared" si="10"/>
        <v>16.014599999999998</v>
      </c>
      <c r="K179" s="139">
        <f t="shared" si="11"/>
        <v>22.208400000000001</v>
      </c>
    </row>
    <row r="180" spans="1:11" x14ac:dyDescent="0.25">
      <c r="A180" s="105" t="s">
        <v>629</v>
      </c>
      <c r="B180" s="70" t="s">
        <v>89</v>
      </c>
      <c r="C180" s="88">
        <v>11.99</v>
      </c>
      <c r="D180" s="88">
        <v>16.010000000000002</v>
      </c>
      <c r="E180" s="135"/>
      <c r="F180" s="136">
        <v>0.36499999999999999</v>
      </c>
      <c r="G180" s="137">
        <f t="shared" si="8"/>
        <v>16.366350000000001</v>
      </c>
      <c r="H180" s="137">
        <f t="shared" si="9"/>
        <v>21.853650000000002</v>
      </c>
      <c r="I180" s="136">
        <v>0.24</v>
      </c>
      <c r="J180" s="137">
        <f t="shared" si="10"/>
        <v>22.301399999999997</v>
      </c>
      <c r="K180" s="139">
        <f t="shared" si="11"/>
        <v>29.778600000000001</v>
      </c>
    </row>
    <row r="181" spans="1:11" x14ac:dyDescent="0.25">
      <c r="A181" s="105" t="s">
        <v>629</v>
      </c>
      <c r="B181" s="70" t="s">
        <v>90</v>
      </c>
      <c r="C181" s="88">
        <v>12.8</v>
      </c>
      <c r="D181" s="88">
        <v>15.91</v>
      </c>
      <c r="E181" s="135"/>
      <c r="F181" s="136">
        <v>0.36499999999999999</v>
      </c>
      <c r="G181" s="137">
        <f t="shared" si="8"/>
        <v>17.472000000000001</v>
      </c>
      <c r="H181" s="137">
        <f t="shared" si="9"/>
        <v>21.71715</v>
      </c>
      <c r="I181" s="136">
        <v>0.24</v>
      </c>
      <c r="J181" s="137">
        <f t="shared" si="10"/>
        <v>23.808000000000003</v>
      </c>
      <c r="K181" s="139">
        <f t="shared" si="11"/>
        <v>29.592600000000001</v>
      </c>
    </row>
    <row r="182" spans="1:11" x14ac:dyDescent="0.25">
      <c r="A182" s="105" t="s">
        <v>629</v>
      </c>
      <c r="B182" s="70" t="s">
        <v>91</v>
      </c>
      <c r="C182" s="88">
        <v>8.89</v>
      </c>
      <c r="D182" s="88">
        <v>12.46</v>
      </c>
      <c r="E182" s="135"/>
      <c r="F182" s="136">
        <v>0.36499999999999999</v>
      </c>
      <c r="G182" s="137">
        <f t="shared" si="8"/>
        <v>12.13485</v>
      </c>
      <c r="H182" s="137">
        <f t="shared" si="9"/>
        <v>17.007899999999999</v>
      </c>
      <c r="I182" s="136">
        <v>0.24</v>
      </c>
      <c r="J182" s="137">
        <f t="shared" si="10"/>
        <v>16.535399999999999</v>
      </c>
      <c r="K182" s="139">
        <f t="shared" si="11"/>
        <v>23.175600000000003</v>
      </c>
    </row>
    <row r="183" spans="1:11" x14ac:dyDescent="0.25">
      <c r="A183" s="105" t="s">
        <v>629</v>
      </c>
      <c r="B183" s="70" t="s">
        <v>92</v>
      </c>
      <c r="C183" s="88">
        <v>12.47</v>
      </c>
      <c r="D183" s="88">
        <v>15.91</v>
      </c>
      <c r="E183" s="135"/>
      <c r="F183" s="136">
        <v>0.36499999999999999</v>
      </c>
      <c r="G183" s="137">
        <f t="shared" si="8"/>
        <v>17.021550000000001</v>
      </c>
      <c r="H183" s="137">
        <f t="shared" si="9"/>
        <v>21.71715</v>
      </c>
      <c r="I183" s="136">
        <v>0.24</v>
      </c>
      <c r="J183" s="137">
        <f t="shared" si="10"/>
        <v>23.194200000000002</v>
      </c>
      <c r="K183" s="139">
        <f t="shared" si="11"/>
        <v>29.592600000000001</v>
      </c>
    </row>
    <row r="184" spans="1:11" x14ac:dyDescent="0.25">
      <c r="A184" s="105" t="s">
        <v>629</v>
      </c>
      <c r="B184" s="70" t="s">
        <v>93</v>
      </c>
      <c r="C184" s="88">
        <v>7.78</v>
      </c>
      <c r="D184" s="88">
        <v>11.97</v>
      </c>
      <c r="E184" s="135"/>
      <c r="F184" s="136">
        <v>0.36499999999999999</v>
      </c>
      <c r="G184" s="137">
        <f t="shared" si="8"/>
        <v>10.6197</v>
      </c>
      <c r="H184" s="137">
        <f t="shared" si="9"/>
        <v>16.33905</v>
      </c>
      <c r="I184" s="136">
        <v>0.24</v>
      </c>
      <c r="J184" s="137">
        <f t="shared" si="10"/>
        <v>14.470800000000001</v>
      </c>
      <c r="K184" s="139">
        <f t="shared" si="11"/>
        <v>22.264200000000002</v>
      </c>
    </row>
    <row r="185" spans="1:11" x14ac:dyDescent="0.25">
      <c r="A185" s="105" t="s">
        <v>629</v>
      </c>
      <c r="B185" s="70" t="s">
        <v>94</v>
      </c>
      <c r="C185" s="88">
        <v>7.78</v>
      </c>
      <c r="D185" s="88">
        <v>11.97</v>
      </c>
      <c r="E185" s="135"/>
      <c r="F185" s="136">
        <v>0.36499999999999999</v>
      </c>
      <c r="G185" s="137">
        <f t="shared" si="8"/>
        <v>10.6197</v>
      </c>
      <c r="H185" s="137">
        <f t="shared" si="9"/>
        <v>16.33905</v>
      </c>
      <c r="I185" s="136">
        <v>0.24</v>
      </c>
      <c r="J185" s="137">
        <f t="shared" si="10"/>
        <v>14.470800000000001</v>
      </c>
      <c r="K185" s="139">
        <f t="shared" si="11"/>
        <v>22.264200000000002</v>
      </c>
    </row>
    <row r="186" spans="1:11" x14ac:dyDescent="0.25">
      <c r="A186" s="105" t="s">
        <v>629</v>
      </c>
      <c r="B186" s="70" t="s">
        <v>95</v>
      </c>
      <c r="C186" s="88">
        <v>7.78</v>
      </c>
      <c r="D186" s="88">
        <v>11.97</v>
      </c>
      <c r="E186" s="135"/>
      <c r="F186" s="136">
        <v>0.36499999999999999</v>
      </c>
      <c r="G186" s="137">
        <f t="shared" si="8"/>
        <v>10.6197</v>
      </c>
      <c r="H186" s="137">
        <f t="shared" si="9"/>
        <v>16.33905</v>
      </c>
      <c r="I186" s="136">
        <v>0.24</v>
      </c>
      <c r="J186" s="137">
        <f t="shared" si="10"/>
        <v>14.470800000000001</v>
      </c>
      <c r="K186" s="139">
        <f t="shared" si="11"/>
        <v>22.264200000000002</v>
      </c>
    </row>
    <row r="187" spans="1:11" x14ac:dyDescent="0.25">
      <c r="A187" s="105" t="s">
        <v>629</v>
      </c>
      <c r="B187" s="70" t="s">
        <v>96</v>
      </c>
      <c r="C187" s="88">
        <v>10.63</v>
      </c>
      <c r="D187" s="88">
        <v>14.76</v>
      </c>
      <c r="E187" s="135"/>
      <c r="F187" s="136">
        <v>0.36499999999999999</v>
      </c>
      <c r="G187" s="137">
        <f t="shared" si="8"/>
        <v>14.509950000000002</v>
      </c>
      <c r="H187" s="137">
        <f t="shared" si="9"/>
        <v>20.147400000000001</v>
      </c>
      <c r="I187" s="136">
        <v>0.24</v>
      </c>
      <c r="J187" s="137">
        <f t="shared" si="10"/>
        <v>19.771799999999999</v>
      </c>
      <c r="K187" s="139">
        <f t="shared" si="11"/>
        <v>27.453600000000002</v>
      </c>
    </row>
    <row r="188" spans="1:11" x14ac:dyDescent="0.25">
      <c r="A188" s="105" t="s">
        <v>629</v>
      </c>
      <c r="B188" s="70" t="s">
        <v>97</v>
      </c>
      <c r="C188" s="88">
        <v>14.79</v>
      </c>
      <c r="D188" s="88">
        <v>22.88</v>
      </c>
      <c r="E188" s="135"/>
      <c r="F188" s="136">
        <v>0.36499999999999999</v>
      </c>
      <c r="G188" s="137">
        <f t="shared" si="8"/>
        <v>20.18835</v>
      </c>
      <c r="H188" s="137">
        <f t="shared" si="9"/>
        <v>31.231199999999998</v>
      </c>
      <c r="I188" s="136">
        <v>0.24</v>
      </c>
      <c r="J188" s="137">
        <f t="shared" si="10"/>
        <v>27.509399999999999</v>
      </c>
      <c r="K188" s="139">
        <f t="shared" si="11"/>
        <v>42.556800000000003</v>
      </c>
    </row>
    <row r="189" spans="1:11" x14ac:dyDescent="0.25">
      <c r="A189" s="105" t="s">
        <v>629</v>
      </c>
      <c r="B189" s="70" t="s">
        <v>98</v>
      </c>
      <c r="C189" s="88">
        <v>7.88</v>
      </c>
      <c r="D189" s="88">
        <v>12.05</v>
      </c>
      <c r="E189" s="135"/>
      <c r="F189" s="136">
        <v>0.36499999999999999</v>
      </c>
      <c r="G189" s="137">
        <f t="shared" si="8"/>
        <v>10.7562</v>
      </c>
      <c r="H189" s="137">
        <f t="shared" si="9"/>
        <v>16.448250000000002</v>
      </c>
      <c r="I189" s="136">
        <v>0.24</v>
      </c>
      <c r="J189" s="137">
        <f t="shared" si="10"/>
        <v>14.6568</v>
      </c>
      <c r="K189" s="139">
        <f t="shared" si="11"/>
        <v>22.413000000000004</v>
      </c>
    </row>
    <row r="190" spans="1:11" x14ac:dyDescent="0.25">
      <c r="A190" s="105" t="s">
        <v>629</v>
      </c>
      <c r="B190" s="70" t="s">
        <v>99</v>
      </c>
      <c r="C190" s="88">
        <v>12.1</v>
      </c>
      <c r="D190" s="88">
        <v>15.45</v>
      </c>
      <c r="E190" s="135"/>
      <c r="F190" s="136">
        <v>0.36499999999999999</v>
      </c>
      <c r="G190" s="137">
        <f t="shared" si="8"/>
        <v>16.516500000000001</v>
      </c>
      <c r="H190" s="137">
        <f t="shared" si="9"/>
        <v>21.08925</v>
      </c>
      <c r="I190" s="136">
        <v>0.24</v>
      </c>
      <c r="J190" s="137">
        <f t="shared" si="10"/>
        <v>22.505999999999997</v>
      </c>
      <c r="K190" s="139">
        <f t="shared" si="11"/>
        <v>28.736999999999995</v>
      </c>
    </row>
    <row r="191" spans="1:11" x14ac:dyDescent="0.25">
      <c r="A191" s="105" t="s">
        <v>629</v>
      </c>
      <c r="B191" s="70" t="s">
        <v>100</v>
      </c>
      <c r="C191" s="88">
        <v>9.41</v>
      </c>
      <c r="D191" s="88">
        <v>14.74</v>
      </c>
      <c r="E191" s="135"/>
      <c r="F191" s="136">
        <v>0.36499999999999999</v>
      </c>
      <c r="G191" s="137">
        <f t="shared" si="8"/>
        <v>12.84465</v>
      </c>
      <c r="H191" s="137">
        <f t="shared" si="9"/>
        <v>20.120100000000001</v>
      </c>
      <c r="I191" s="136">
        <v>0.24</v>
      </c>
      <c r="J191" s="137">
        <f t="shared" si="10"/>
        <v>17.502600000000001</v>
      </c>
      <c r="K191" s="139">
        <f t="shared" si="11"/>
        <v>27.416399999999999</v>
      </c>
    </row>
    <row r="192" spans="1:11" x14ac:dyDescent="0.25">
      <c r="A192" s="105" t="s">
        <v>629</v>
      </c>
      <c r="B192" s="70" t="s">
        <v>101</v>
      </c>
      <c r="C192" s="88">
        <v>8.61</v>
      </c>
      <c r="D192" s="88">
        <v>16.54</v>
      </c>
      <c r="E192" s="135"/>
      <c r="F192" s="136">
        <v>0.36499999999999999</v>
      </c>
      <c r="G192" s="137">
        <f t="shared" si="8"/>
        <v>11.752649999999999</v>
      </c>
      <c r="H192" s="137">
        <f t="shared" si="9"/>
        <v>22.577099999999998</v>
      </c>
      <c r="I192" s="136">
        <v>0.24</v>
      </c>
      <c r="J192" s="137">
        <f t="shared" si="10"/>
        <v>16.014599999999998</v>
      </c>
      <c r="K192" s="139">
        <f t="shared" si="11"/>
        <v>30.764399999999998</v>
      </c>
    </row>
    <row r="193" spans="1:11" x14ac:dyDescent="0.25">
      <c r="A193" s="105" t="s">
        <v>629</v>
      </c>
      <c r="B193" s="70" t="s">
        <v>111</v>
      </c>
      <c r="C193" s="88">
        <v>8.39</v>
      </c>
      <c r="D193" s="88">
        <v>11.44</v>
      </c>
      <c r="E193" s="135"/>
      <c r="F193" s="136">
        <v>0.36499999999999999</v>
      </c>
      <c r="G193" s="137">
        <f t="shared" si="8"/>
        <v>11.452350000000001</v>
      </c>
      <c r="H193" s="137">
        <f t="shared" si="9"/>
        <v>15.615599999999999</v>
      </c>
      <c r="I193" s="136">
        <v>0.24</v>
      </c>
      <c r="J193" s="137">
        <f t="shared" si="10"/>
        <v>15.605400000000001</v>
      </c>
      <c r="K193" s="139">
        <f t="shared" si="11"/>
        <v>21.278400000000001</v>
      </c>
    </row>
    <row r="194" spans="1:11" x14ac:dyDescent="0.25">
      <c r="A194" s="105" t="s">
        <v>629</v>
      </c>
      <c r="B194" s="70" t="s">
        <v>112</v>
      </c>
      <c r="C194" s="88">
        <v>11.49</v>
      </c>
      <c r="D194" s="88">
        <v>18.55</v>
      </c>
      <c r="E194" s="135"/>
      <c r="F194" s="136">
        <v>0.36499999999999999</v>
      </c>
      <c r="G194" s="137">
        <f t="shared" si="8"/>
        <v>15.68385</v>
      </c>
      <c r="H194" s="137">
        <f t="shared" si="9"/>
        <v>25.32075</v>
      </c>
      <c r="I194" s="136">
        <v>0.24</v>
      </c>
      <c r="J194" s="137">
        <f t="shared" si="10"/>
        <v>21.371399999999998</v>
      </c>
      <c r="K194" s="139">
        <f t="shared" si="11"/>
        <v>34.503</v>
      </c>
    </row>
    <row r="195" spans="1:11" x14ac:dyDescent="0.25">
      <c r="A195" s="105" t="s">
        <v>629</v>
      </c>
      <c r="B195" s="70" t="s">
        <v>102</v>
      </c>
      <c r="C195" s="88">
        <v>7.78</v>
      </c>
      <c r="D195" s="88">
        <v>11.97</v>
      </c>
      <c r="E195" s="135"/>
      <c r="F195" s="136">
        <v>0.36499999999999999</v>
      </c>
      <c r="G195" s="137">
        <f t="shared" si="8"/>
        <v>10.6197</v>
      </c>
      <c r="H195" s="137">
        <f t="shared" si="9"/>
        <v>16.33905</v>
      </c>
      <c r="I195" s="136">
        <v>0.24</v>
      </c>
      <c r="J195" s="137">
        <f t="shared" si="10"/>
        <v>14.470800000000001</v>
      </c>
      <c r="K195" s="139">
        <f t="shared" si="11"/>
        <v>22.264200000000002</v>
      </c>
    </row>
    <row r="196" spans="1:11" x14ac:dyDescent="0.25">
      <c r="A196" s="105" t="s">
        <v>629</v>
      </c>
      <c r="B196" s="70" t="s">
        <v>103</v>
      </c>
      <c r="C196" s="88">
        <v>8.61</v>
      </c>
      <c r="D196" s="88">
        <v>11.97</v>
      </c>
      <c r="E196" s="135"/>
      <c r="F196" s="136">
        <v>0.36499999999999999</v>
      </c>
      <c r="G196" s="137">
        <f t="shared" si="8"/>
        <v>11.752649999999999</v>
      </c>
      <c r="H196" s="137">
        <f t="shared" si="9"/>
        <v>16.33905</v>
      </c>
      <c r="I196" s="136">
        <v>0.24</v>
      </c>
      <c r="J196" s="137">
        <f t="shared" si="10"/>
        <v>16.014599999999998</v>
      </c>
      <c r="K196" s="139">
        <f t="shared" si="11"/>
        <v>22.264200000000002</v>
      </c>
    </row>
    <row r="197" spans="1:11" x14ac:dyDescent="0.25">
      <c r="A197" s="105" t="s">
        <v>629</v>
      </c>
      <c r="B197" s="70" t="s">
        <v>104</v>
      </c>
      <c r="C197" s="88">
        <v>11.99</v>
      </c>
      <c r="D197" s="88">
        <v>14.99</v>
      </c>
      <c r="E197" s="135"/>
      <c r="F197" s="136">
        <v>0.36499999999999999</v>
      </c>
      <c r="G197" s="137">
        <f t="shared" si="8"/>
        <v>16.366350000000001</v>
      </c>
      <c r="H197" s="137">
        <f t="shared" si="9"/>
        <v>20.461349999999999</v>
      </c>
      <c r="I197" s="136">
        <v>0.24</v>
      </c>
      <c r="J197" s="137">
        <f t="shared" si="10"/>
        <v>22.301399999999997</v>
      </c>
      <c r="K197" s="139">
        <f t="shared" si="11"/>
        <v>27.881399999999999</v>
      </c>
    </row>
    <row r="198" spans="1:11" x14ac:dyDescent="0.25">
      <c r="A198" s="105" t="s">
        <v>629</v>
      </c>
      <c r="B198" s="70" t="s">
        <v>105</v>
      </c>
      <c r="C198" s="88">
        <v>15.04</v>
      </c>
      <c r="D198" s="88">
        <v>19.16</v>
      </c>
      <c r="E198" s="135"/>
      <c r="F198" s="136">
        <v>0.36499999999999999</v>
      </c>
      <c r="G198" s="137">
        <f t="shared" si="8"/>
        <v>20.529599999999999</v>
      </c>
      <c r="H198" s="137">
        <f t="shared" si="9"/>
        <v>26.153400000000001</v>
      </c>
      <c r="I198" s="136">
        <v>0.24</v>
      </c>
      <c r="J198" s="137">
        <f t="shared" si="10"/>
        <v>27.974399999999999</v>
      </c>
      <c r="K198" s="139">
        <f t="shared" si="11"/>
        <v>35.637599999999999</v>
      </c>
    </row>
    <row r="199" spans="1:11" x14ac:dyDescent="0.25">
      <c r="A199" s="105" t="s">
        <v>629</v>
      </c>
      <c r="B199" s="70" t="s">
        <v>106</v>
      </c>
      <c r="C199" s="88">
        <v>7.78</v>
      </c>
      <c r="D199" s="88">
        <v>11.97</v>
      </c>
      <c r="E199" s="135"/>
      <c r="F199" s="136">
        <v>0.36499999999999999</v>
      </c>
      <c r="G199" s="137">
        <f t="shared" si="8"/>
        <v>10.6197</v>
      </c>
      <c r="H199" s="137">
        <f t="shared" si="9"/>
        <v>16.33905</v>
      </c>
      <c r="I199" s="136">
        <v>0.24</v>
      </c>
      <c r="J199" s="137">
        <f t="shared" si="10"/>
        <v>14.470800000000001</v>
      </c>
      <c r="K199" s="139">
        <f t="shared" si="11"/>
        <v>22.264200000000002</v>
      </c>
    </row>
    <row r="200" spans="1:11" x14ac:dyDescent="0.25">
      <c r="A200" s="105" t="s">
        <v>629</v>
      </c>
      <c r="B200" s="70" t="s">
        <v>107</v>
      </c>
      <c r="C200" s="88">
        <v>11.99</v>
      </c>
      <c r="D200" s="88">
        <v>14.99</v>
      </c>
      <c r="E200" s="135"/>
      <c r="F200" s="136">
        <v>0.36499999999999999</v>
      </c>
      <c r="G200" s="137">
        <f t="shared" si="8"/>
        <v>16.366350000000001</v>
      </c>
      <c r="H200" s="137">
        <f t="shared" si="9"/>
        <v>20.461349999999999</v>
      </c>
      <c r="I200" s="136">
        <v>0.24</v>
      </c>
      <c r="J200" s="137">
        <f t="shared" si="10"/>
        <v>22.301399999999997</v>
      </c>
      <c r="K200" s="139">
        <f t="shared" si="11"/>
        <v>27.881399999999999</v>
      </c>
    </row>
    <row r="201" spans="1:11" x14ac:dyDescent="0.25">
      <c r="A201" s="105" t="s">
        <v>232</v>
      </c>
      <c r="B201" s="70" t="s">
        <v>233</v>
      </c>
      <c r="C201" s="88">
        <v>11.44</v>
      </c>
      <c r="D201" s="88">
        <v>14.76</v>
      </c>
      <c r="E201" s="135"/>
      <c r="F201" s="136">
        <v>0.31290000000000001</v>
      </c>
      <c r="G201" s="137">
        <f t="shared" si="8"/>
        <v>15.019575999999999</v>
      </c>
      <c r="H201" s="137">
        <f t="shared" si="9"/>
        <v>19.378404</v>
      </c>
      <c r="I201" s="136">
        <v>0.24</v>
      </c>
      <c r="J201" s="137">
        <f t="shared" si="10"/>
        <v>21.278400000000001</v>
      </c>
      <c r="K201" s="139">
        <f t="shared" si="11"/>
        <v>27.453600000000002</v>
      </c>
    </row>
    <row r="202" spans="1:11" x14ac:dyDescent="0.25">
      <c r="A202" s="105" t="s">
        <v>232</v>
      </c>
      <c r="B202" s="70" t="s">
        <v>234</v>
      </c>
      <c r="C202" s="88">
        <v>14.79</v>
      </c>
      <c r="D202" s="88">
        <v>24.51</v>
      </c>
      <c r="E202" s="135"/>
      <c r="F202" s="136">
        <v>0.31290000000000001</v>
      </c>
      <c r="G202" s="137">
        <f t="shared" si="8"/>
        <v>19.417790999999998</v>
      </c>
      <c r="H202" s="137">
        <f t="shared" si="9"/>
        <v>32.179178999999998</v>
      </c>
      <c r="I202" s="136">
        <v>0.24</v>
      </c>
      <c r="J202" s="137">
        <f t="shared" si="10"/>
        <v>27.509399999999999</v>
      </c>
      <c r="K202" s="139">
        <f t="shared" si="11"/>
        <v>45.5886</v>
      </c>
    </row>
    <row r="203" spans="1:11" x14ac:dyDescent="0.25">
      <c r="A203" s="105" t="s">
        <v>232</v>
      </c>
      <c r="B203" s="70" t="s">
        <v>235</v>
      </c>
      <c r="C203" s="88">
        <v>13.47</v>
      </c>
      <c r="D203" s="88">
        <v>16.079999999999998</v>
      </c>
      <c r="E203" s="135"/>
      <c r="F203" s="136">
        <v>0.31290000000000001</v>
      </c>
      <c r="G203" s="137">
        <f t="shared" si="8"/>
        <v>17.684763</v>
      </c>
      <c r="H203" s="137">
        <f t="shared" si="9"/>
        <v>21.111431999999997</v>
      </c>
      <c r="I203" s="136">
        <v>0.24</v>
      </c>
      <c r="J203" s="137">
        <f t="shared" si="10"/>
        <v>25.054200000000002</v>
      </c>
      <c r="K203" s="139">
        <f t="shared" si="11"/>
        <v>29.908799999999996</v>
      </c>
    </row>
    <row r="204" spans="1:11" x14ac:dyDescent="0.25">
      <c r="A204" s="105" t="s">
        <v>232</v>
      </c>
      <c r="B204" s="70" t="s">
        <v>236</v>
      </c>
      <c r="C204" s="88">
        <v>16.079999999999998</v>
      </c>
      <c r="D204" s="88">
        <v>22.62</v>
      </c>
      <c r="E204" s="135"/>
      <c r="F204" s="136">
        <v>0.31290000000000001</v>
      </c>
      <c r="G204" s="137">
        <f t="shared" si="8"/>
        <v>21.111431999999997</v>
      </c>
      <c r="H204" s="137">
        <f t="shared" si="9"/>
        <v>29.697797999999999</v>
      </c>
      <c r="I204" s="136">
        <v>0.24</v>
      </c>
      <c r="J204" s="137">
        <f t="shared" si="10"/>
        <v>29.908799999999996</v>
      </c>
      <c r="K204" s="139">
        <f t="shared" si="11"/>
        <v>42.0732</v>
      </c>
    </row>
    <row r="205" spans="1:11" x14ac:dyDescent="0.25">
      <c r="A205" s="105" t="s">
        <v>232</v>
      </c>
      <c r="B205" s="70" t="s">
        <v>237</v>
      </c>
      <c r="C205" s="88">
        <v>13.47</v>
      </c>
      <c r="D205" s="88">
        <v>16.079999999999998</v>
      </c>
      <c r="E205" s="135"/>
      <c r="F205" s="136">
        <v>0.31290000000000001</v>
      </c>
      <c r="G205" s="137">
        <f t="shared" ref="G205:G268" si="12">C205*(1+F205)</f>
        <v>17.684763</v>
      </c>
      <c r="H205" s="137">
        <f t="shared" ref="H205:H268" si="13">D205*(1+F205)</f>
        <v>21.111431999999997</v>
      </c>
      <c r="I205" s="136">
        <v>0.24</v>
      </c>
      <c r="J205" s="137">
        <f t="shared" ref="J205:J268" si="14">(C205*1.5)*(1+I205)</f>
        <v>25.054200000000002</v>
      </c>
      <c r="K205" s="139">
        <f t="shared" ref="K205:K268" si="15">(D205*1.5)*(1+I205)</f>
        <v>29.908799999999996</v>
      </c>
    </row>
    <row r="206" spans="1:11" x14ac:dyDescent="0.25">
      <c r="A206" s="105" t="s">
        <v>232</v>
      </c>
      <c r="B206" s="70" t="s">
        <v>238</v>
      </c>
      <c r="C206" s="88">
        <v>16.11</v>
      </c>
      <c r="D206" s="88">
        <v>22.62</v>
      </c>
      <c r="E206" s="135"/>
      <c r="F206" s="136">
        <v>0.31290000000000001</v>
      </c>
      <c r="G206" s="137">
        <f t="shared" si="12"/>
        <v>21.150818999999998</v>
      </c>
      <c r="H206" s="137">
        <f t="shared" si="13"/>
        <v>29.697797999999999</v>
      </c>
      <c r="I206" s="136">
        <v>0.24</v>
      </c>
      <c r="J206" s="137">
        <f t="shared" si="14"/>
        <v>29.964599999999997</v>
      </c>
      <c r="K206" s="139">
        <f t="shared" si="15"/>
        <v>42.0732</v>
      </c>
    </row>
    <row r="207" spans="1:11" x14ac:dyDescent="0.25">
      <c r="A207" s="105" t="s">
        <v>232</v>
      </c>
      <c r="B207" s="70" t="s">
        <v>239</v>
      </c>
      <c r="C207" s="88">
        <v>8.89</v>
      </c>
      <c r="D207" s="88">
        <v>11.77</v>
      </c>
      <c r="E207" s="135"/>
      <c r="F207" s="136">
        <v>0.31290000000000001</v>
      </c>
      <c r="G207" s="137">
        <f t="shared" si="12"/>
        <v>11.671681</v>
      </c>
      <c r="H207" s="137">
        <f t="shared" si="13"/>
        <v>15.452832999999998</v>
      </c>
      <c r="I207" s="136">
        <v>0.24</v>
      </c>
      <c r="J207" s="137">
        <f t="shared" si="14"/>
        <v>16.535399999999999</v>
      </c>
      <c r="K207" s="139">
        <f t="shared" si="15"/>
        <v>21.892200000000003</v>
      </c>
    </row>
    <row r="208" spans="1:11" x14ac:dyDescent="0.25">
      <c r="A208" s="105" t="s">
        <v>232</v>
      </c>
      <c r="B208" s="70" t="s">
        <v>240</v>
      </c>
      <c r="C208" s="88">
        <v>11.79</v>
      </c>
      <c r="D208" s="88">
        <v>18.86</v>
      </c>
      <c r="E208" s="135"/>
      <c r="F208" s="136">
        <v>0.31290000000000001</v>
      </c>
      <c r="G208" s="137">
        <f t="shared" si="12"/>
        <v>15.479090999999999</v>
      </c>
      <c r="H208" s="137">
        <f t="shared" si="13"/>
        <v>24.761293999999999</v>
      </c>
      <c r="I208" s="136">
        <v>0.24</v>
      </c>
      <c r="J208" s="137">
        <f t="shared" si="14"/>
        <v>21.929399999999998</v>
      </c>
      <c r="K208" s="139">
        <f t="shared" si="15"/>
        <v>35.079599999999999</v>
      </c>
    </row>
    <row r="209" spans="1:11" x14ac:dyDescent="0.25">
      <c r="A209" s="105" t="s">
        <v>232</v>
      </c>
      <c r="B209" s="70" t="s">
        <v>241</v>
      </c>
      <c r="C209" s="88">
        <v>17.79</v>
      </c>
      <c r="D209" s="88">
        <v>22.89</v>
      </c>
      <c r="E209" s="135"/>
      <c r="F209" s="136">
        <v>0.31290000000000001</v>
      </c>
      <c r="G209" s="137">
        <f t="shared" si="12"/>
        <v>23.356490999999998</v>
      </c>
      <c r="H209" s="137">
        <f t="shared" si="13"/>
        <v>30.052281000000001</v>
      </c>
      <c r="I209" s="136">
        <v>0.24</v>
      </c>
      <c r="J209" s="137">
        <f t="shared" si="14"/>
        <v>33.089399999999998</v>
      </c>
      <c r="K209" s="139">
        <f t="shared" si="15"/>
        <v>42.575400000000002</v>
      </c>
    </row>
    <row r="210" spans="1:11" x14ac:dyDescent="0.25">
      <c r="A210" s="105" t="s">
        <v>232</v>
      </c>
      <c r="B210" s="70" t="s">
        <v>242</v>
      </c>
      <c r="C210" s="88">
        <v>22.92</v>
      </c>
      <c r="D210" s="88">
        <v>31.01</v>
      </c>
      <c r="E210" s="135"/>
      <c r="F210" s="136">
        <v>0.31290000000000001</v>
      </c>
      <c r="G210" s="137">
        <f t="shared" si="12"/>
        <v>30.091668000000002</v>
      </c>
      <c r="H210" s="137">
        <f t="shared" si="13"/>
        <v>40.713028999999999</v>
      </c>
      <c r="I210" s="136">
        <v>0.24</v>
      </c>
      <c r="J210" s="137">
        <f t="shared" si="14"/>
        <v>42.6312</v>
      </c>
      <c r="K210" s="139">
        <f t="shared" si="15"/>
        <v>57.678600000000003</v>
      </c>
    </row>
    <row r="211" spans="1:11" x14ac:dyDescent="0.25">
      <c r="A211" s="105" t="s">
        <v>243</v>
      </c>
      <c r="B211" s="70" t="s">
        <v>624</v>
      </c>
      <c r="C211" s="88">
        <v>14.24</v>
      </c>
      <c r="D211" s="88">
        <v>19.059999999999999</v>
      </c>
      <c r="E211" s="135"/>
      <c r="F211" s="136">
        <v>0.47589999999999999</v>
      </c>
      <c r="G211" s="137">
        <f>C211*(1+F211)</f>
        <v>21.016815999999999</v>
      </c>
      <c r="H211" s="137">
        <f>D211*(1+F211)</f>
        <v>28.130653999999996</v>
      </c>
      <c r="I211" s="136">
        <v>0.24</v>
      </c>
      <c r="J211" s="137">
        <f>(C211*1.5)*(1+I211)</f>
        <v>26.4864</v>
      </c>
      <c r="K211" s="139">
        <f>(D211*1.5)*(1+I211)</f>
        <v>35.451599999999992</v>
      </c>
    </row>
    <row r="212" spans="1:11" x14ac:dyDescent="0.25">
      <c r="A212" s="105" t="s">
        <v>243</v>
      </c>
      <c r="B212" s="70" t="s">
        <v>626</v>
      </c>
      <c r="C212" s="88">
        <v>20</v>
      </c>
      <c r="D212" s="88">
        <v>28.5</v>
      </c>
      <c r="E212" s="135"/>
      <c r="F212" s="136">
        <v>0.47589999999999999</v>
      </c>
      <c r="G212" s="137">
        <f>C212*(1+F212)</f>
        <v>29.518000000000001</v>
      </c>
      <c r="H212" s="137">
        <f>D212*(1+F212)</f>
        <v>42.06315</v>
      </c>
      <c r="I212" s="136">
        <v>0.24</v>
      </c>
      <c r="J212" s="137">
        <f>(C212*1.5)*(1+I212)</f>
        <v>37.200000000000003</v>
      </c>
      <c r="K212" s="139">
        <f>(D212*1.5)*(1+I212)</f>
        <v>53.01</v>
      </c>
    </row>
    <row r="213" spans="1:11" x14ac:dyDescent="0.25">
      <c r="A213" s="105" t="s">
        <v>243</v>
      </c>
      <c r="B213" s="70" t="s">
        <v>244</v>
      </c>
      <c r="C213" s="88">
        <v>13.8</v>
      </c>
      <c r="D213" s="88">
        <v>23.52</v>
      </c>
      <c r="E213" s="135"/>
      <c r="F213" s="136">
        <v>0.47589999999999999</v>
      </c>
      <c r="G213" s="137">
        <f t="shared" si="12"/>
        <v>20.367419999999999</v>
      </c>
      <c r="H213" s="137">
        <f t="shared" si="13"/>
        <v>34.713167999999996</v>
      </c>
      <c r="I213" s="136">
        <v>0.24</v>
      </c>
      <c r="J213" s="137">
        <f t="shared" si="14"/>
        <v>25.668000000000003</v>
      </c>
      <c r="K213" s="139">
        <f t="shared" si="15"/>
        <v>43.747199999999999</v>
      </c>
    </row>
    <row r="214" spans="1:11" x14ac:dyDescent="0.25">
      <c r="A214" s="105" t="s">
        <v>243</v>
      </c>
      <c r="B214" s="70" t="s">
        <v>625</v>
      </c>
      <c r="C214" s="88">
        <v>18</v>
      </c>
      <c r="D214" s="88">
        <v>25</v>
      </c>
      <c r="E214" s="135"/>
      <c r="F214" s="136">
        <v>0.47589999999999999</v>
      </c>
      <c r="G214" s="137">
        <f>C214*(1+F214)</f>
        <v>26.566199999999998</v>
      </c>
      <c r="H214" s="137">
        <f>D214*(1+F214)</f>
        <v>36.897500000000001</v>
      </c>
      <c r="I214" s="136">
        <v>0.24</v>
      </c>
      <c r="J214" s="137">
        <f>(C214*1.5)*(1+I214)</f>
        <v>33.479999999999997</v>
      </c>
      <c r="K214" s="139">
        <f>(D214*1.5)*(1+I214)</f>
        <v>46.5</v>
      </c>
    </row>
    <row r="215" spans="1:11" x14ac:dyDescent="0.25">
      <c r="A215" s="105" t="s">
        <v>243</v>
      </c>
      <c r="B215" s="70" t="s">
        <v>627</v>
      </c>
      <c r="C215" s="88">
        <v>16.5</v>
      </c>
      <c r="D215" s="88">
        <v>23</v>
      </c>
      <c r="E215" s="135"/>
      <c r="F215" s="136">
        <v>0.47589999999999999</v>
      </c>
      <c r="G215" s="137">
        <f>C215*(1+F215)</f>
        <v>24.352350000000001</v>
      </c>
      <c r="H215" s="137">
        <f>D215*(1+F215)</f>
        <v>33.945700000000002</v>
      </c>
      <c r="I215" s="136">
        <v>0.24</v>
      </c>
      <c r="J215" s="137">
        <f>(C215*1.5)*(1+I215)</f>
        <v>30.69</v>
      </c>
      <c r="K215" s="139">
        <f>(D215*1.5)*(1+I215)</f>
        <v>42.78</v>
      </c>
    </row>
    <row r="216" spans="1:11" x14ac:dyDescent="0.25">
      <c r="A216" s="105" t="s">
        <v>243</v>
      </c>
      <c r="B216" s="70" t="s">
        <v>623</v>
      </c>
      <c r="C216" s="88">
        <v>9.6199999999999992</v>
      </c>
      <c r="D216" s="88">
        <v>18.8</v>
      </c>
      <c r="E216" s="135"/>
      <c r="F216" s="136">
        <v>0.47589999999999999</v>
      </c>
      <c r="G216" s="137">
        <f t="shared" si="12"/>
        <v>14.198157999999999</v>
      </c>
      <c r="H216" s="137">
        <f t="shared" si="13"/>
        <v>27.746919999999999</v>
      </c>
      <c r="I216" s="136">
        <v>0.24</v>
      </c>
      <c r="J216" s="137">
        <f t="shared" si="14"/>
        <v>17.8932</v>
      </c>
      <c r="K216" s="139">
        <f t="shared" si="15"/>
        <v>34.968000000000004</v>
      </c>
    </row>
    <row r="217" spans="1:11" x14ac:dyDescent="0.25">
      <c r="A217" s="105" t="s">
        <v>245</v>
      </c>
      <c r="B217" s="70" t="s">
        <v>256</v>
      </c>
      <c r="C217" s="88">
        <v>8.89</v>
      </c>
      <c r="D217" s="88">
        <v>11.44</v>
      </c>
      <c r="E217" s="135"/>
      <c r="F217" s="136">
        <v>0.31290000000000001</v>
      </c>
      <c r="G217" s="137">
        <f t="shared" si="12"/>
        <v>11.671681</v>
      </c>
      <c r="H217" s="137">
        <f t="shared" si="13"/>
        <v>15.019575999999999</v>
      </c>
      <c r="I217" s="136">
        <v>0.24</v>
      </c>
      <c r="J217" s="137">
        <f t="shared" si="14"/>
        <v>16.535399999999999</v>
      </c>
      <c r="K217" s="139">
        <f t="shared" si="15"/>
        <v>21.278400000000001</v>
      </c>
    </row>
    <row r="218" spans="1:11" x14ac:dyDescent="0.25">
      <c r="A218" s="105" t="s">
        <v>245</v>
      </c>
      <c r="B218" s="70" t="s">
        <v>255</v>
      </c>
      <c r="C218" s="88">
        <v>11.49</v>
      </c>
      <c r="D218" s="88">
        <v>18.04</v>
      </c>
      <c r="E218" s="135"/>
      <c r="F218" s="136">
        <v>0.31290000000000001</v>
      </c>
      <c r="G218" s="137">
        <f t="shared" si="12"/>
        <v>15.085221000000001</v>
      </c>
      <c r="H218" s="137">
        <f t="shared" si="13"/>
        <v>23.684715999999998</v>
      </c>
      <c r="I218" s="136">
        <v>0.24</v>
      </c>
      <c r="J218" s="137">
        <f t="shared" si="14"/>
        <v>21.371399999999998</v>
      </c>
      <c r="K218" s="139">
        <f t="shared" si="15"/>
        <v>33.554400000000001</v>
      </c>
    </row>
    <row r="219" spans="1:11" x14ac:dyDescent="0.25">
      <c r="A219" s="105" t="s">
        <v>245</v>
      </c>
      <c r="B219" s="70" t="s">
        <v>254</v>
      </c>
      <c r="C219" s="88">
        <v>14.95</v>
      </c>
      <c r="D219" s="88">
        <v>20.77</v>
      </c>
      <c r="E219" s="135"/>
      <c r="F219" s="136">
        <v>0.31290000000000001</v>
      </c>
      <c r="G219" s="137">
        <f t="shared" si="12"/>
        <v>19.627854999999997</v>
      </c>
      <c r="H219" s="137">
        <f t="shared" si="13"/>
        <v>27.268932999999997</v>
      </c>
      <c r="I219" s="136">
        <v>0.24</v>
      </c>
      <c r="J219" s="137">
        <f t="shared" si="14"/>
        <v>27.806999999999995</v>
      </c>
      <c r="K219" s="139">
        <f t="shared" si="15"/>
        <v>38.632200000000005</v>
      </c>
    </row>
    <row r="220" spans="1:11" x14ac:dyDescent="0.25">
      <c r="A220" s="105" t="s">
        <v>245</v>
      </c>
      <c r="B220" s="70" t="s">
        <v>253</v>
      </c>
      <c r="C220" s="88">
        <v>8.65</v>
      </c>
      <c r="D220" s="88">
        <v>12.79</v>
      </c>
      <c r="E220" s="135"/>
      <c r="F220" s="136">
        <v>0.31290000000000001</v>
      </c>
      <c r="G220" s="137">
        <f t="shared" si="12"/>
        <v>11.356585000000001</v>
      </c>
      <c r="H220" s="137">
        <f t="shared" si="13"/>
        <v>16.791990999999999</v>
      </c>
      <c r="I220" s="136">
        <v>0.24</v>
      </c>
      <c r="J220" s="137">
        <f t="shared" si="14"/>
        <v>16.089000000000002</v>
      </c>
      <c r="K220" s="139">
        <f t="shared" si="15"/>
        <v>23.789399999999997</v>
      </c>
    </row>
    <row r="221" spans="1:11" x14ac:dyDescent="0.25">
      <c r="A221" s="105" t="s">
        <v>245</v>
      </c>
      <c r="B221" s="70" t="s">
        <v>246</v>
      </c>
      <c r="C221" s="88">
        <v>10.11</v>
      </c>
      <c r="D221" s="88">
        <v>21.86</v>
      </c>
      <c r="E221" s="135"/>
      <c r="F221" s="136">
        <v>0.31290000000000001</v>
      </c>
      <c r="G221" s="137">
        <f t="shared" si="12"/>
        <v>13.273418999999999</v>
      </c>
      <c r="H221" s="137">
        <f t="shared" si="13"/>
        <v>28.699993999999997</v>
      </c>
      <c r="I221" s="136">
        <v>0.24</v>
      </c>
      <c r="J221" s="137">
        <f t="shared" si="14"/>
        <v>18.804599999999997</v>
      </c>
      <c r="K221" s="139">
        <f t="shared" si="15"/>
        <v>40.659599999999998</v>
      </c>
    </row>
    <row r="222" spans="1:11" x14ac:dyDescent="0.25">
      <c r="A222" s="105" t="s">
        <v>245</v>
      </c>
      <c r="B222" s="70" t="s">
        <v>247</v>
      </c>
      <c r="C222" s="88">
        <v>10.11</v>
      </c>
      <c r="D222" s="88">
        <v>21.86</v>
      </c>
      <c r="E222" s="135"/>
      <c r="F222" s="136">
        <v>0.31290000000000001</v>
      </c>
      <c r="G222" s="137">
        <f t="shared" si="12"/>
        <v>13.273418999999999</v>
      </c>
      <c r="H222" s="137">
        <f t="shared" si="13"/>
        <v>28.699993999999997</v>
      </c>
      <c r="I222" s="136">
        <v>0.24</v>
      </c>
      <c r="J222" s="137">
        <f t="shared" si="14"/>
        <v>18.804599999999997</v>
      </c>
      <c r="K222" s="139">
        <f t="shared" si="15"/>
        <v>40.659599999999998</v>
      </c>
    </row>
    <row r="223" spans="1:11" x14ac:dyDescent="0.25">
      <c r="A223" s="105" t="s">
        <v>245</v>
      </c>
      <c r="B223" s="70" t="s">
        <v>257</v>
      </c>
      <c r="C223" s="88">
        <v>17.97</v>
      </c>
      <c r="D223" s="88">
        <v>26.63</v>
      </c>
      <c r="E223" s="135"/>
      <c r="F223" s="136">
        <v>0.31290000000000001</v>
      </c>
      <c r="G223" s="137">
        <f t="shared" si="12"/>
        <v>23.592812999999996</v>
      </c>
      <c r="H223" s="137">
        <f t="shared" si="13"/>
        <v>34.962526999999994</v>
      </c>
      <c r="I223" s="136">
        <v>0.24</v>
      </c>
      <c r="J223" s="137">
        <f t="shared" si="14"/>
        <v>33.424199999999999</v>
      </c>
      <c r="K223" s="139">
        <f t="shared" si="15"/>
        <v>49.531799999999997</v>
      </c>
    </row>
    <row r="224" spans="1:11" x14ac:dyDescent="0.25">
      <c r="A224" s="105" t="s">
        <v>245</v>
      </c>
      <c r="B224" s="70" t="s">
        <v>258</v>
      </c>
      <c r="C224" s="88">
        <v>15.92</v>
      </c>
      <c r="D224" s="88">
        <v>22.87</v>
      </c>
      <c r="E224" s="135"/>
      <c r="F224" s="136">
        <v>0.31290000000000001</v>
      </c>
      <c r="G224" s="137">
        <f t="shared" si="12"/>
        <v>20.901367999999998</v>
      </c>
      <c r="H224" s="137">
        <f t="shared" si="13"/>
        <v>30.026022999999999</v>
      </c>
      <c r="I224" s="136">
        <v>0.24</v>
      </c>
      <c r="J224" s="137">
        <f t="shared" si="14"/>
        <v>29.6112</v>
      </c>
      <c r="K224" s="139">
        <f t="shared" si="15"/>
        <v>42.538199999999996</v>
      </c>
    </row>
    <row r="225" spans="1:11" x14ac:dyDescent="0.25">
      <c r="A225" s="105" t="s">
        <v>167</v>
      </c>
      <c r="B225" s="70" t="s">
        <v>168</v>
      </c>
      <c r="C225" s="88">
        <v>16.37</v>
      </c>
      <c r="D225" s="88">
        <v>26.57</v>
      </c>
      <c r="E225" s="135"/>
      <c r="F225" s="136">
        <v>0.35780000000000001</v>
      </c>
      <c r="G225" s="137">
        <f t="shared" si="12"/>
        <v>22.227186000000003</v>
      </c>
      <c r="H225" s="137">
        <f t="shared" si="13"/>
        <v>36.076746</v>
      </c>
      <c r="I225" s="136">
        <v>0.24</v>
      </c>
      <c r="J225" s="137">
        <f t="shared" si="14"/>
        <v>30.4482</v>
      </c>
      <c r="K225" s="139">
        <f t="shared" si="15"/>
        <v>49.420200000000001</v>
      </c>
    </row>
    <row r="226" spans="1:11" x14ac:dyDescent="0.25">
      <c r="A226" s="105" t="s">
        <v>167</v>
      </c>
      <c r="B226" s="70" t="s">
        <v>169</v>
      </c>
      <c r="C226" s="88">
        <v>18.36</v>
      </c>
      <c r="D226" s="88">
        <v>29.34</v>
      </c>
      <c r="E226" s="135"/>
      <c r="F226" s="136">
        <v>0.35780000000000001</v>
      </c>
      <c r="G226" s="137">
        <f t="shared" si="12"/>
        <v>24.929208000000003</v>
      </c>
      <c r="H226" s="137">
        <f t="shared" si="13"/>
        <v>39.837852000000005</v>
      </c>
      <c r="I226" s="136">
        <v>0.24</v>
      </c>
      <c r="J226" s="137">
        <f t="shared" si="14"/>
        <v>34.1496</v>
      </c>
      <c r="K226" s="139">
        <f t="shared" si="15"/>
        <v>54.572399999999995</v>
      </c>
    </row>
    <row r="227" spans="1:11" x14ac:dyDescent="0.25">
      <c r="A227" s="105" t="s">
        <v>167</v>
      </c>
      <c r="B227" s="70" t="s">
        <v>170</v>
      </c>
      <c r="C227" s="88">
        <v>22.05</v>
      </c>
      <c r="D227" s="88">
        <v>35.35</v>
      </c>
      <c r="E227" s="135"/>
      <c r="F227" s="136">
        <v>0.35780000000000001</v>
      </c>
      <c r="G227" s="137">
        <f t="shared" si="12"/>
        <v>29.939490000000003</v>
      </c>
      <c r="H227" s="137">
        <f t="shared" si="13"/>
        <v>47.998230000000007</v>
      </c>
      <c r="I227" s="136">
        <v>0.24</v>
      </c>
      <c r="J227" s="137">
        <f t="shared" si="14"/>
        <v>41.013000000000005</v>
      </c>
      <c r="K227" s="139">
        <f t="shared" si="15"/>
        <v>65.751000000000005</v>
      </c>
    </row>
    <row r="228" spans="1:11" x14ac:dyDescent="0.25">
      <c r="A228" s="105" t="s">
        <v>167</v>
      </c>
      <c r="B228" s="70" t="s">
        <v>171</v>
      </c>
      <c r="C228" s="88">
        <v>17.350000000000001</v>
      </c>
      <c r="D228" s="88">
        <v>29.34</v>
      </c>
      <c r="E228" s="135"/>
      <c r="F228" s="136">
        <v>0.35780000000000001</v>
      </c>
      <c r="G228" s="137">
        <f t="shared" si="12"/>
        <v>23.557830000000003</v>
      </c>
      <c r="H228" s="137">
        <f t="shared" si="13"/>
        <v>39.837852000000005</v>
      </c>
      <c r="I228" s="136">
        <v>0.24</v>
      </c>
      <c r="J228" s="137">
        <f t="shared" si="14"/>
        <v>32.271000000000001</v>
      </c>
      <c r="K228" s="139">
        <f t="shared" si="15"/>
        <v>54.572399999999995</v>
      </c>
    </row>
    <row r="229" spans="1:11" x14ac:dyDescent="0.25">
      <c r="A229" s="105" t="s">
        <v>167</v>
      </c>
      <c r="B229" s="70" t="s">
        <v>172</v>
      </c>
      <c r="C229" s="88">
        <v>20.27</v>
      </c>
      <c r="D229" s="88">
        <v>33.380000000000003</v>
      </c>
      <c r="E229" s="135"/>
      <c r="F229" s="136">
        <v>0.35780000000000001</v>
      </c>
      <c r="G229" s="137">
        <f t="shared" si="12"/>
        <v>27.522606000000003</v>
      </c>
      <c r="H229" s="137">
        <f t="shared" si="13"/>
        <v>45.323364000000005</v>
      </c>
      <c r="I229" s="136">
        <v>0.24</v>
      </c>
      <c r="J229" s="137">
        <f t="shared" si="14"/>
        <v>37.702199999999998</v>
      </c>
      <c r="K229" s="139">
        <f t="shared" si="15"/>
        <v>62.086800000000011</v>
      </c>
    </row>
    <row r="230" spans="1:11" x14ac:dyDescent="0.25">
      <c r="A230" s="105" t="s">
        <v>167</v>
      </c>
      <c r="B230" s="70" t="s">
        <v>173</v>
      </c>
      <c r="C230" s="88">
        <v>25.58</v>
      </c>
      <c r="D230" s="88">
        <v>41.75</v>
      </c>
      <c r="E230" s="135"/>
      <c r="F230" s="136">
        <v>0.35780000000000001</v>
      </c>
      <c r="G230" s="137">
        <f t="shared" si="12"/>
        <v>34.732523999999998</v>
      </c>
      <c r="H230" s="137">
        <f t="shared" si="13"/>
        <v>56.688150000000007</v>
      </c>
      <c r="I230" s="136">
        <v>0.24</v>
      </c>
      <c r="J230" s="137">
        <f t="shared" si="14"/>
        <v>47.578799999999994</v>
      </c>
      <c r="K230" s="139">
        <f t="shared" si="15"/>
        <v>77.655000000000001</v>
      </c>
    </row>
    <row r="231" spans="1:11" x14ac:dyDescent="0.25">
      <c r="A231" s="105" t="s">
        <v>167</v>
      </c>
      <c r="B231" s="70" t="s">
        <v>174</v>
      </c>
      <c r="C231" s="88">
        <v>18.32</v>
      </c>
      <c r="D231" s="88">
        <v>27.55</v>
      </c>
      <c r="E231" s="135"/>
      <c r="F231" s="136">
        <v>0.35780000000000001</v>
      </c>
      <c r="G231" s="137">
        <f t="shared" si="12"/>
        <v>24.874896000000003</v>
      </c>
      <c r="H231" s="137">
        <f t="shared" si="13"/>
        <v>37.407390000000007</v>
      </c>
      <c r="I231" s="136">
        <v>0.24</v>
      </c>
      <c r="J231" s="137">
        <f t="shared" si="14"/>
        <v>34.075200000000002</v>
      </c>
      <c r="K231" s="139">
        <f t="shared" si="15"/>
        <v>51.243000000000002</v>
      </c>
    </row>
    <row r="232" spans="1:11" x14ac:dyDescent="0.25">
      <c r="A232" s="105" t="s">
        <v>167</v>
      </c>
      <c r="B232" s="70" t="s">
        <v>175</v>
      </c>
      <c r="C232" s="88">
        <v>19.54</v>
      </c>
      <c r="D232" s="88">
        <v>29.79</v>
      </c>
      <c r="E232" s="135"/>
      <c r="F232" s="136">
        <v>0.35780000000000001</v>
      </c>
      <c r="G232" s="137">
        <f t="shared" si="12"/>
        <v>26.531412</v>
      </c>
      <c r="H232" s="137">
        <f t="shared" si="13"/>
        <v>40.448862000000005</v>
      </c>
      <c r="I232" s="136">
        <v>0.24</v>
      </c>
      <c r="J232" s="137">
        <f t="shared" si="14"/>
        <v>36.3444</v>
      </c>
      <c r="K232" s="139">
        <f t="shared" si="15"/>
        <v>55.409400000000005</v>
      </c>
    </row>
    <row r="233" spans="1:11" x14ac:dyDescent="0.25">
      <c r="A233" s="105" t="s">
        <v>167</v>
      </c>
      <c r="B233" s="70" t="s">
        <v>176</v>
      </c>
      <c r="C233" s="88">
        <v>23.03</v>
      </c>
      <c r="D233" s="88">
        <v>32.44</v>
      </c>
      <c r="E233" s="135"/>
      <c r="F233" s="136">
        <v>0.35780000000000001</v>
      </c>
      <c r="G233" s="137">
        <f t="shared" si="12"/>
        <v>31.270134000000006</v>
      </c>
      <c r="H233" s="137">
        <f t="shared" si="13"/>
        <v>44.047032000000002</v>
      </c>
      <c r="I233" s="136">
        <v>0.24</v>
      </c>
      <c r="J233" s="137">
        <f t="shared" si="14"/>
        <v>42.835799999999999</v>
      </c>
      <c r="K233" s="139">
        <f t="shared" si="15"/>
        <v>60.338399999999993</v>
      </c>
    </row>
    <row r="234" spans="1:11" x14ac:dyDescent="0.25">
      <c r="A234" s="105" t="s">
        <v>167</v>
      </c>
      <c r="B234" s="70" t="s">
        <v>177</v>
      </c>
      <c r="C234" s="88">
        <v>18.05</v>
      </c>
      <c r="D234" s="88">
        <v>27.15</v>
      </c>
      <c r="E234" s="135"/>
      <c r="F234" s="136">
        <v>0.35780000000000001</v>
      </c>
      <c r="G234" s="137">
        <f t="shared" si="12"/>
        <v>24.508290000000002</v>
      </c>
      <c r="H234" s="137">
        <f t="shared" si="13"/>
        <v>36.864270000000005</v>
      </c>
      <c r="I234" s="136">
        <v>0.24</v>
      </c>
      <c r="J234" s="137">
        <f t="shared" si="14"/>
        <v>33.573</v>
      </c>
      <c r="K234" s="139">
        <f t="shared" si="15"/>
        <v>50.498999999999995</v>
      </c>
    </row>
    <row r="235" spans="1:11" x14ac:dyDescent="0.25">
      <c r="A235" s="105" t="s">
        <v>167</v>
      </c>
      <c r="B235" s="70" t="s">
        <v>178</v>
      </c>
      <c r="C235" s="88">
        <v>31.42</v>
      </c>
      <c r="D235" s="88">
        <v>42.24</v>
      </c>
      <c r="E235" s="135"/>
      <c r="F235" s="136">
        <v>0.35780000000000001</v>
      </c>
      <c r="G235" s="137">
        <f t="shared" si="12"/>
        <v>42.662076000000006</v>
      </c>
      <c r="H235" s="137">
        <f t="shared" si="13"/>
        <v>57.353472000000011</v>
      </c>
      <c r="I235" s="136">
        <v>0.24</v>
      </c>
      <c r="J235" s="137">
        <f t="shared" si="14"/>
        <v>58.441200000000002</v>
      </c>
      <c r="K235" s="139">
        <f t="shared" si="15"/>
        <v>78.566400000000002</v>
      </c>
    </row>
    <row r="236" spans="1:11" x14ac:dyDescent="0.25">
      <c r="A236" s="105" t="s">
        <v>167</v>
      </c>
      <c r="B236" s="84" t="s">
        <v>702</v>
      </c>
      <c r="C236" s="69">
        <v>16</v>
      </c>
      <c r="D236" s="69">
        <v>19.5</v>
      </c>
      <c r="E236" s="135"/>
      <c r="F236" s="136">
        <v>0.35780000000000001</v>
      </c>
      <c r="G236" s="137">
        <f t="shared" si="12"/>
        <v>21.724800000000002</v>
      </c>
      <c r="H236" s="137">
        <f t="shared" si="13"/>
        <v>26.477100000000004</v>
      </c>
      <c r="I236" s="136">
        <v>0.24</v>
      </c>
      <c r="J236" s="137">
        <f t="shared" si="14"/>
        <v>29.759999999999998</v>
      </c>
      <c r="K236" s="139">
        <f t="shared" si="15"/>
        <v>36.270000000000003</v>
      </c>
    </row>
    <row r="237" spans="1:11" x14ac:dyDescent="0.25">
      <c r="A237" s="105" t="s">
        <v>167</v>
      </c>
      <c r="B237" s="70" t="s">
        <v>179</v>
      </c>
      <c r="C237" s="88">
        <v>27.7</v>
      </c>
      <c r="D237" s="88">
        <v>39.21</v>
      </c>
      <c r="E237" s="135"/>
      <c r="F237" s="136">
        <v>0.35780000000000001</v>
      </c>
      <c r="G237" s="137">
        <f t="shared" si="12"/>
        <v>37.611060000000002</v>
      </c>
      <c r="H237" s="137">
        <f t="shared" si="13"/>
        <v>53.239338000000004</v>
      </c>
      <c r="I237" s="136">
        <v>0.24</v>
      </c>
      <c r="J237" s="137">
        <f t="shared" si="14"/>
        <v>51.521999999999998</v>
      </c>
      <c r="K237" s="139">
        <f t="shared" si="15"/>
        <v>72.930599999999998</v>
      </c>
    </row>
    <row r="238" spans="1:11" x14ac:dyDescent="0.25">
      <c r="A238" s="105" t="s">
        <v>167</v>
      </c>
      <c r="B238" s="70" t="s">
        <v>180</v>
      </c>
      <c r="C238" s="88">
        <v>32.229999999999997</v>
      </c>
      <c r="D238" s="88">
        <v>44.93</v>
      </c>
      <c r="E238" s="135"/>
      <c r="F238" s="136">
        <v>0.35780000000000001</v>
      </c>
      <c r="G238" s="137">
        <f t="shared" si="12"/>
        <v>43.761893999999998</v>
      </c>
      <c r="H238" s="137">
        <f t="shared" si="13"/>
        <v>61.005954000000003</v>
      </c>
      <c r="I238" s="136">
        <v>0.24</v>
      </c>
      <c r="J238" s="137">
        <f t="shared" si="14"/>
        <v>59.947800000000001</v>
      </c>
      <c r="K238" s="139">
        <f t="shared" si="15"/>
        <v>83.569800000000001</v>
      </c>
    </row>
    <row r="239" spans="1:11" x14ac:dyDescent="0.25">
      <c r="A239" s="105" t="s">
        <v>167</v>
      </c>
      <c r="B239" s="70" t="s">
        <v>181</v>
      </c>
      <c r="C239" s="88">
        <v>15.56</v>
      </c>
      <c r="D239" s="88">
        <v>20.6</v>
      </c>
      <c r="E239" s="135"/>
      <c r="F239" s="136">
        <v>0.35780000000000001</v>
      </c>
      <c r="G239" s="137">
        <f t="shared" si="12"/>
        <v>21.127368000000004</v>
      </c>
      <c r="H239" s="137">
        <f t="shared" si="13"/>
        <v>27.970680000000005</v>
      </c>
      <c r="I239" s="136">
        <v>0.24</v>
      </c>
      <c r="J239" s="137">
        <f t="shared" si="14"/>
        <v>28.941600000000001</v>
      </c>
      <c r="K239" s="139">
        <f t="shared" si="15"/>
        <v>38.316000000000003</v>
      </c>
    </row>
    <row r="240" spans="1:11" x14ac:dyDescent="0.25">
      <c r="A240" s="105" t="s">
        <v>167</v>
      </c>
      <c r="B240" s="70" t="s">
        <v>182</v>
      </c>
      <c r="C240" s="88">
        <v>15.59</v>
      </c>
      <c r="D240" s="88">
        <v>20.6</v>
      </c>
      <c r="E240" s="135"/>
      <c r="F240" s="136">
        <v>0.35780000000000001</v>
      </c>
      <c r="G240" s="137">
        <f t="shared" si="12"/>
        <v>21.168102000000001</v>
      </c>
      <c r="H240" s="137">
        <f t="shared" si="13"/>
        <v>27.970680000000005</v>
      </c>
      <c r="I240" s="136">
        <v>0.24</v>
      </c>
      <c r="J240" s="137">
        <f t="shared" si="14"/>
        <v>28.997399999999999</v>
      </c>
      <c r="K240" s="139">
        <f t="shared" si="15"/>
        <v>38.316000000000003</v>
      </c>
    </row>
    <row r="241" spans="1:11" x14ac:dyDescent="0.25">
      <c r="A241" s="105" t="s">
        <v>167</v>
      </c>
      <c r="B241" s="70" t="s">
        <v>183</v>
      </c>
      <c r="C241" s="88">
        <v>18.07</v>
      </c>
      <c r="D241" s="88">
        <v>26.27</v>
      </c>
      <c r="E241" s="135"/>
      <c r="F241" s="136">
        <v>0.35780000000000001</v>
      </c>
      <c r="G241" s="137">
        <f t="shared" si="12"/>
        <v>24.535446000000004</v>
      </c>
      <c r="H241" s="137">
        <f t="shared" si="13"/>
        <v>35.669406000000002</v>
      </c>
      <c r="I241" s="136">
        <v>0.24</v>
      </c>
      <c r="J241" s="137">
        <f t="shared" si="14"/>
        <v>33.610199999999999</v>
      </c>
      <c r="K241" s="139">
        <f t="shared" si="15"/>
        <v>48.862200000000001</v>
      </c>
    </row>
    <row r="242" spans="1:11" x14ac:dyDescent="0.25">
      <c r="A242" s="105" t="s">
        <v>167</v>
      </c>
      <c r="B242" s="70" t="s">
        <v>184</v>
      </c>
      <c r="C242" s="88">
        <v>25.59</v>
      </c>
      <c r="D242" s="88">
        <v>40.43</v>
      </c>
      <c r="E242" s="135"/>
      <c r="F242" s="136">
        <v>0.35780000000000001</v>
      </c>
      <c r="G242" s="137">
        <f t="shared" si="12"/>
        <v>34.746102</v>
      </c>
      <c r="H242" s="137">
        <f t="shared" si="13"/>
        <v>54.895854000000007</v>
      </c>
      <c r="I242" s="136">
        <v>0.24</v>
      </c>
      <c r="J242" s="137">
        <f t="shared" si="14"/>
        <v>47.5974</v>
      </c>
      <c r="K242" s="139">
        <f t="shared" si="15"/>
        <v>75.199799999999996</v>
      </c>
    </row>
    <row r="243" spans="1:11" x14ac:dyDescent="0.25">
      <c r="A243" s="105" t="s">
        <v>167</v>
      </c>
      <c r="B243" s="70" t="s">
        <v>185</v>
      </c>
      <c r="C243" s="88">
        <v>27.56</v>
      </c>
      <c r="D243" s="88">
        <v>44.23</v>
      </c>
      <c r="E243" s="135"/>
      <c r="F243" s="136">
        <v>0.35780000000000001</v>
      </c>
      <c r="G243" s="137">
        <f t="shared" si="12"/>
        <v>37.420968000000002</v>
      </c>
      <c r="H243" s="137">
        <f t="shared" si="13"/>
        <v>60.055494000000003</v>
      </c>
      <c r="I243" s="136">
        <v>0.24</v>
      </c>
      <c r="J243" s="137">
        <f t="shared" si="14"/>
        <v>51.261599999999994</v>
      </c>
      <c r="K243" s="139">
        <f t="shared" si="15"/>
        <v>82.267799999999994</v>
      </c>
    </row>
    <row r="244" spans="1:11" x14ac:dyDescent="0.25">
      <c r="A244" s="105" t="s">
        <v>167</v>
      </c>
      <c r="B244" s="70" t="s">
        <v>186</v>
      </c>
      <c r="C244" s="88">
        <v>21.71</v>
      </c>
      <c r="D244" s="88">
        <v>32.08</v>
      </c>
      <c r="E244" s="135"/>
      <c r="F244" s="136">
        <v>0.35780000000000001</v>
      </c>
      <c r="G244" s="137">
        <f t="shared" si="12"/>
        <v>29.477838000000002</v>
      </c>
      <c r="H244" s="137">
        <f t="shared" si="13"/>
        <v>43.558224000000003</v>
      </c>
      <c r="I244" s="136">
        <v>0.24</v>
      </c>
      <c r="J244" s="137">
        <f t="shared" si="14"/>
        <v>40.380599999999994</v>
      </c>
      <c r="K244" s="139">
        <f t="shared" si="15"/>
        <v>59.668799999999997</v>
      </c>
    </row>
    <row r="245" spans="1:11" x14ac:dyDescent="0.25">
      <c r="A245" s="105" t="s">
        <v>167</v>
      </c>
      <c r="B245" s="70" t="s">
        <v>187</v>
      </c>
      <c r="C245" s="88">
        <v>23.2</v>
      </c>
      <c r="D245" s="88">
        <v>34.659999999999997</v>
      </c>
      <c r="E245" s="135"/>
      <c r="F245" s="136">
        <v>0.35780000000000001</v>
      </c>
      <c r="G245" s="137">
        <f t="shared" si="12"/>
        <v>31.500960000000003</v>
      </c>
      <c r="H245" s="137">
        <f t="shared" si="13"/>
        <v>47.061348000000002</v>
      </c>
      <c r="I245" s="136">
        <v>0.24</v>
      </c>
      <c r="J245" s="137">
        <f t="shared" si="14"/>
        <v>43.151999999999994</v>
      </c>
      <c r="K245" s="139">
        <f t="shared" si="15"/>
        <v>64.46759999999999</v>
      </c>
    </row>
    <row r="246" spans="1:11" x14ac:dyDescent="0.25">
      <c r="A246" s="105" t="s">
        <v>167</v>
      </c>
      <c r="B246" s="70" t="s">
        <v>188</v>
      </c>
      <c r="C246" s="88">
        <v>24.94</v>
      </c>
      <c r="D246" s="88">
        <v>31.32</v>
      </c>
      <c r="E246" s="135"/>
      <c r="F246" s="136">
        <v>0.35780000000000001</v>
      </c>
      <c r="G246" s="137">
        <f t="shared" si="12"/>
        <v>33.863532000000006</v>
      </c>
      <c r="H246" s="137">
        <f t="shared" si="13"/>
        <v>42.526296000000002</v>
      </c>
      <c r="I246" s="136">
        <v>0.24</v>
      </c>
      <c r="J246" s="137">
        <f t="shared" si="14"/>
        <v>46.388400000000004</v>
      </c>
      <c r="K246" s="139">
        <f t="shared" si="15"/>
        <v>58.255200000000002</v>
      </c>
    </row>
    <row r="247" spans="1:11" x14ac:dyDescent="0.25">
      <c r="A247" s="105" t="s">
        <v>167</v>
      </c>
      <c r="B247" s="70" t="s">
        <v>189</v>
      </c>
      <c r="C247" s="88">
        <v>23.2</v>
      </c>
      <c r="D247" s="88">
        <v>33.86</v>
      </c>
      <c r="E247" s="135"/>
      <c r="F247" s="136">
        <v>0.35780000000000001</v>
      </c>
      <c r="G247" s="137">
        <f t="shared" si="12"/>
        <v>31.500960000000003</v>
      </c>
      <c r="H247" s="137">
        <f t="shared" si="13"/>
        <v>45.975108000000006</v>
      </c>
      <c r="I247" s="136">
        <v>0.24</v>
      </c>
      <c r="J247" s="137">
        <f t="shared" si="14"/>
        <v>43.151999999999994</v>
      </c>
      <c r="K247" s="139">
        <f t="shared" si="15"/>
        <v>62.979599999999998</v>
      </c>
    </row>
    <row r="248" spans="1:11" x14ac:dyDescent="0.25">
      <c r="A248" s="105" t="s">
        <v>167</v>
      </c>
      <c r="B248" s="70" t="s">
        <v>190</v>
      </c>
      <c r="C248" s="88">
        <v>23.86</v>
      </c>
      <c r="D248" s="88">
        <v>35.44</v>
      </c>
      <c r="E248" s="135"/>
      <c r="F248" s="136">
        <v>0.35780000000000001</v>
      </c>
      <c r="G248" s="137">
        <f t="shared" si="12"/>
        <v>32.397108000000003</v>
      </c>
      <c r="H248" s="137">
        <f t="shared" si="13"/>
        <v>48.120432000000001</v>
      </c>
      <c r="I248" s="136">
        <v>0.24</v>
      </c>
      <c r="J248" s="137">
        <f t="shared" si="14"/>
        <v>44.379599999999996</v>
      </c>
      <c r="K248" s="139">
        <f t="shared" si="15"/>
        <v>65.918399999999991</v>
      </c>
    </row>
    <row r="249" spans="1:11" x14ac:dyDescent="0.25">
      <c r="A249" s="105" t="s">
        <v>167</v>
      </c>
      <c r="B249" s="70" t="s">
        <v>191</v>
      </c>
      <c r="C249" s="88">
        <v>21.71</v>
      </c>
      <c r="D249" s="88">
        <v>32.08</v>
      </c>
      <c r="E249" s="135"/>
      <c r="F249" s="136">
        <v>0.35780000000000001</v>
      </c>
      <c r="G249" s="137">
        <f t="shared" si="12"/>
        <v>29.477838000000002</v>
      </c>
      <c r="H249" s="137">
        <f t="shared" si="13"/>
        <v>43.558224000000003</v>
      </c>
      <c r="I249" s="136">
        <v>0.24</v>
      </c>
      <c r="J249" s="137">
        <f t="shared" si="14"/>
        <v>40.380599999999994</v>
      </c>
      <c r="K249" s="139">
        <f t="shared" si="15"/>
        <v>59.668799999999997</v>
      </c>
    </row>
    <row r="250" spans="1:11" x14ac:dyDescent="0.25">
      <c r="A250" s="105" t="s">
        <v>167</v>
      </c>
      <c r="B250" s="70" t="s">
        <v>192</v>
      </c>
      <c r="C250" s="88">
        <v>23.2</v>
      </c>
      <c r="D250" s="88">
        <v>34.659999999999997</v>
      </c>
      <c r="E250" s="135"/>
      <c r="F250" s="136">
        <v>0.35780000000000001</v>
      </c>
      <c r="G250" s="137">
        <f t="shared" si="12"/>
        <v>31.500960000000003</v>
      </c>
      <c r="H250" s="137">
        <f t="shared" si="13"/>
        <v>47.061348000000002</v>
      </c>
      <c r="I250" s="136">
        <v>0.24</v>
      </c>
      <c r="J250" s="137">
        <f t="shared" si="14"/>
        <v>43.151999999999994</v>
      </c>
      <c r="K250" s="139">
        <f t="shared" si="15"/>
        <v>64.46759999999999</v>
      </c>
    </row>
    <row r="251" spans="1:11" x14ac:dyDescent="0.25">
      <c r="A251" s="105" t="s">
        <v>167</v>
      </c>
      <c r="B251" s="84" t="s">
        <v>704</v>
      </c>
      <c r="C251" s="69">
        <v>15.5</v>
      </c>
      <c r="D251" s="69">
        <v>25</v>
      </c>
      <c r="E251" s="135"/>
      <c r="F251" s="136">
        <v>0.35780000000000001</v>
      </c>
      <c r="G251" s="137">
        <f t="shared" si="12"/>
        <v>21.045900000000003</v>
      </c>
      <c r="H251" s="137">
        <f t="shared" si="13"/>
        <v>33.945</v>
      </c>
      <c r="I251" s="136">
        <v>0.24</v>
      </c>
      <c r="J251" s="137">
        <f t="shared" si="14"/>
        <v>28.83</v>
      </c>
      <c r="K251" s="139">
        <f t="shared" si="15"/>
        <v>46.5</v>
      </c>
    </row>
    <row r="252" spans="1:11" x14ac:dyDescent="0.25">
      <c r="A252" s="105" t="s">
        <v>167</v>
      </c>
      <c r="B252" s="84" t="s">
        <v>705</v>
      </c>
      <c r="C252" s="69">
        <v>17.25</v>
      </c>
      <c r="D252" s="69">
        <v>24</v>
      </c>
      <c r="E252" s="135"/>
      <c r="F252" s="136">
        <v>0.35780000000000001</v>
      </c>
      <c r="G252" s="137">
        <f t="shared" si="12"/>
        <v>23.422050000000002</v>
      </c>
      <c r="H252" s="137">
        <f t="shared" si="13"/>
        <v>32.587200000000003</v>
      </c>
      <c r="I252" s="136">
        <v>0.24</v>
      </c>
      <c r="J252" s="137">
        <f t="shared" si="14"/>
        <v>32.085000000000001</v>
      </c>
      <c r="K252" s="139">
        <f t="shared" si="15"/>
        <v>44.64</v>
      </c>
    </row>
    <row r="253" spans="1:11" x14ac:dyDescent="0.25">
      <c r="A253" s="105" t="s">
        <v>167</v>
      </c>
      <c r="B253" s="70" t="s">
        <v>193</v>
      </c>
      <c r="C253" s="88">
        <v>16.57</v>
      </c>
      <c r="D253" s="88">
        <v>24.82</v>
      </c>
      <c r="E253" s="135"/>
      <c r="F253" s="136">
        <v>0.35780000000000001</v>
      </c>
      <c r="G253" s="137">
        <f t="shared" si="12"/>
        <v>22.498746000000001</v>
      </c>
      <c r="H253" s="137">
        <f t="shared" si="13"/>
        <v>33.700596000000004</v>
      </c>
      <c r="I253" s="136">
        <v>0.24</v>
      </c>
      <c r="J253" s="137">
        <f t="shared" si="14"/>
        <v>30.8202</v>
      </c>
      <c r="K253" s="139">
        <f t="shared" si="15"/>
        <v>46.165200000000006</v>
      </c>
    </row>
    <row r="254" spans="1:11" x14ac:dyDescent="0.25">
      <c r="A254" s="105" t="s">
        <v>167</v>
      </c>
      <c r="B254" s="70" t="s">
        <v>194</v>
      </c>
      <c r="C254" s="88">
        <v>17.59</v>
      </c>
      <c r="D254" s="88">
        <v>26.76</v>
      </c>
      <c r="E254" s="135"/>
      <c r="F254" s="136">
        <v>0.35780000000000001</v>
      </c>
      <c r="G254" s="137">
        <f t="shared" si="12"/>
        <v>23.883702000000003</v>
      </c>
      <c r="H254" s="137">
        <f t="shared" si="13"/>
        <v>36.334728000000005</v>
      </c>
      <c r="I254" s="136">
        <v>0.24</v>
      </c>
      <c r="J254" s="137">
        <f t="shared" si="14"/>
        <v>32.717399999999998</v>
      </c>
      <c r="K254" s="139">
        <f t="shared" si="15"/>
        <v>49.773600000000002</v>
      </c>
    </row>
    <row r="255" spans="1:11" x14ac:dyDescent="0.25">
      <c r="A255" s="105" t="s">
        <v>167</v>
      </c>
      <c r="B255" s="84" t="s">
        <v>707</v>
      </c>
      <c r="C255" s="69">
        <v>22</v>
      </c>
      <c r="D255" s="69">
        <v>26.5</v>
      </c>
      <c r="E255" s="135"/>
      <c r="F255" s="136">
        <v>0.35780000000000001</v>
      </c>
      <c r="G255" s="137">
        <f t="shared" si="12"/>
        <v>29.871600000000001</v>
      </c>
      <c r="H255" s="137">
        <f t="shared" si="13"/>
        <v>35.981700000000004</v>
      </c>
      <c r="I255" s="136">
        <v>0.24</v>
      </c>
      <c r="J255" s="137">
        <f t="shared" si="14"/>
        <v>40.92</v>
      </c>
      <c r="K255" s="139">
        <f t="shared" si="15"/>
        <v>49.29</v>
      </c>
    </row>
    <row r="256" spans="1:11" x14ac:dyDescent="0.25">
      <c r="A256" s="105" t="s">
        <v>167</v>
      </c>
      <c r="B256" s="70" t="s">
        <v>195</v>
      </c>
      <c r="C256" s="88">
        <v>19.23</v>
      </c>
      <c r="D256" s="88">
        <v>30.04</v>
      </c>
      <c r="E256" s="135"/>
      <c r="F256" s="136">
        <v>0.35780000000000001</v>
      </c>
      <c r="G256" s="137">
        <f t="shared" si="12"/>
        <v>26.110494000000003</v>
      </c>
      <c r="H256" s="137">
        <f t="shared" si="13"/>
        <v>40.788312000000005</v>
      </c>
      <c r="I256" s="136">
        <v>0.24</v>
      </c>
      <c r="J256" s="137">
        <f t="shared" si="14"/>
        <v>35.767800000000001</v>
      </c>
      <c r="K256" s="139">
        <f t="shared" si="15"/>
        <v>55.874400000000001</v>
      </c>
    </row>
    <row r="257" spans="1:11" x14ac:dyDescent="0.25">
      <c r="A257" s="105" t="s">
        <v>167</v>
      </c>
      <c r="B257" s="70" t="s">
        <v>196</v>
      </c>
      <c r="C257" s="88">
        <v>27.29</v>
      </c>
      <c r="D257" s="88">
        <v>43.15</v>
      </c>
      <c r="E257" s="135"/>
      <c r="F257" s="136">
        <v>0.35780000000000001</v>
      </c>
      <c r="G257" s="137">
        <f t="shared" si="12"/>
        <v>37.054362000000005</v>
      </c>
      <c r="H257" s="137">
        <f t="shared" si="13"/>
        <v>58.589070000000007</v>
      </c>
      <c r="I257" s="136">
        <v>0.24</v>
      </c>
      <c r="J257" s="137">
        <f t="shared" si="14"/>
        <v>50.759399999999999</v>
      </c>
      <c r="K257" s="139">
        <f t="shared" si="15"/>
        <v>80.258999999999986</v>
      </c>
    </row>
    <row r="258" spans="1:11" x14ac:dyDescent="0.25">
      <c r="A258" s="105" t="s">
        <v>167</v>
      </c>
      <c r="B258" s="70" t="s">
        <v>197</v>
      </c>
      <c r="C258" s="88">
        <v>29.46</v>
      </c>
      <c r="D258" s="88">
        <v>47.37</v>
      </c>
      <c r="E258" s="135"/>
      <c r="F258" s="136">
        <v>0.35780000000000001</v>
      </c>
      <c r="G258" s="137">
        <f t="shared" si="12"/>
        <v>40.000788000000007</v>
      </c>
      <c r="H258" s="137">
        <f t="shared" si="13"/>
        <v>64.318985999999995</v>
      </c>
      <c r="I258" s="136">
        <v>0.24</v>
      </c>
      <c r="J258" s="137">
        <f t="shared" si="14"/>
        <v>54.7956</v>
      </c>
      <c r="K258" s="139">
        <f t="shared" si="15"/>
        <v>88.108199999999997</v>
      </c>
    </row>
    <row r="259" spans="1:11" x14ac:dyDescent="0.25">
      <c r="A259" s="105" t="s">
        <v>167</v>
      </c>
      <c r="B259" s="70" t="s">
        <v>198</v>
      </c>
      <c r="C259" s="88">
        <v>26.89</v>
      </c>
      <c r="D259" s="88">
        <v>42.17</v>
      </c>
      <c r="E259" s="135"/>
      <c r="F259" s="136">
        <v>0.35780000000000001</v>
      </c>
      <c r="G259" s="137">
        <f t="shared" si="12"/>
        <v>36.511242000000003</v>
      </c>
      <c r="H259" s="137">
        <f t="shared" si="13"/>
        <v>57.258426000000007</v>
      </c>
      <c r="I259" s="136">
        <v>0.24</v>
      </c>
      <c r="J259" s="137">
        <f t="shared" si="14"/>
        <v>50.0154</v>
      </c>
      <c r="K259" s="139">
        <f t="shared" si="15"/>
        <v>78.436199999999999</v>
      </c>
    </row>
    <row r="260" spans="1:11" x14ac:dyDescent="0.25">
      <c r="A260" s="105" t="s">
        <v>167</v>
      </c>
      <c r="B260" s="70" t="s">
        <v>199</v>
      </c>
      <c r="C260" s="88">
        <v>30.57</v>
      </c>
      <c r="D260" s="88">
        <v>48.25</v>
      </c>
      <c r="E260" s="135"/>
      <c r="F260" s="136">
        <v>0.35780000000000001</v>
      </c>
      <c r="G260" s="137">
        <f t="shared" si="12"/>
        <v>41.507946000000004</v>
      </c>
      <c r="H260" s="137">
        <f t="shared" si="13"/>
        <v>65.513850000000005</v>
      </c>
      <c r="I260" s="136">
        <v>0.24</v>
      </c>
      <c r="J260" s="137">
        <f t="shared" si="14"/>
        <v>56.860200000000006</v>
      </c>
      <c r="K260" s="139">
        <f t="shared" si="15"/>
        <v>89.745000000000005</v>
      </c>
    </row>
    <row r="261" spans="1:11" x14ac:dyDescent="0.25">
      <c r="A261" s="105" t="s">
        <v>167</v>
      </c>
      <c r="B261" s="70" t="s">
        <v>200</v>
      </c>
      <c r="C261" s="88">
        <v>18.73</v>
      </c>
      <c r="D261" s="88">
        <v>26.34</v>
      </c>
      <c r="E261" s="135"/>
      <c r="F261" s="136">
        <v>0.35780000000000001</v>
      </c>
      <c r="G261" s="137">
        <f t="shared" si="12"/>
        <v>25.431594000000004</v>
      </c>
      <c r="H261" s="137">
        <f t="shared" si="13"/>
        <v>35.764452000000006</v>
      </c>
      <c r="I261" s="136">
        <v>0.24</v>
      </c>
      <c r="J261" s="137">
        <f t="shared" si="14"/>
        <v>34.837800000000001</v>
      </c>
      <c r="K261" s="139">
        <f t="shared" si="15"/>
        <v>48.992399999999996</v>
      </c>
    </row>
    <row r="262" spans="1:11" x14ac:dyDescent="0.25">
      <c r="A262" s="105" t="s">
        <v>167</v>
      </c>
      <c r="B262" s="70" t="s">
        <v>201</v>
      </c>
      <c r="C262" s="88">
        <v>22.67</v>
      </c>
      <c r="D262" s="88">
        <v>36.65</v>
      </c>
      <c r="E262" s="135"/>
      <c r="F262" s="136">
        <v>0.35780000000000001</v>
      </c>
      <c r="G262" s="137">
        <f t="shared" si="12"/>
        <v>30.781326000000004</v>
      </c>
      <c r="H262" s="137">
        <f t="shared" si="13"/>
        <v>49.763370000000002</v>
      </c>
      <c r="I262" s="136">
        <v>0.24</v>
      </c>
      <c r="J262" s="137">
        <f t="shared" si="14"/>
        <v>42.166200000000003</v>
      </c>
      <c r="K262" s="139">
        <f t="shared" si="15"/>
        <v>68.168999999999997</v>
      </c>
    </row>
    <row r="263" spans="1:11" x14ac:dyDescent="0.25">
      <c r="A263" s="105" t="s">
        <v>167</v>
      </c>
      <c r="B263" s="70" t="s">
        <v>202</v>
      </c>
      <c r="C263" s="88">
        <v>27.29</v>
      </c>
      <c r="D263" s="88">
        <v>43.15</v>
      </c>
      <c r="E263" s="135"/>
      <c r="F263" s="136">
        <v>0.35780000000000001</v>
      </c>
      <c r="G263" s="137">
        <f t="shared" si="12"/>
        <v>37.054362000000005</v>
      </c>
      <c r="H263" s="137">
        <f t="shared" si="13"/>
        <v>58.589070000000007</v>
      </c>
      <c r="I263" s="136">
        <v>0.24</v>
      </c>
      <c r="J263" s="137">
        <f t="shared" si="14"/>
        <v>50.759399999999999</v>
      </c>
      <c r="K263" s="139">
        <f t="shared" si="15"/>
        <v>80.258999999999986</v>
      </c>
    </row>
    <row r="264" spans="1:11" x14ac:dyDescent="0.25">
      <c r="A264" s="105" t="s">
        <v>167</v>
      </c>
      <c r="B264" s="70" t="s">
        <v>203</v>
      </c>
      <c r="C264" s="88">
        <v>22.67</v>
      </c>
      <c r="D264" s="88">
        <v>36.65</v>
      </c>
      <c r="E264" s="135"/>
      <c r="F264" s="136">
        <v>0.35780000000000001</v>
      </c>
      <c r="G264" s="137">
        <f t="shared" si="12"/>
        <v>30.781326000000004</v>
      </c>
      <c r="H264" s="137">
        <f t="shared" si="13"/>
        <v>49.763370000000002</v>
      </c>
      <c r="I264" s="136">
        <v>0.24</v>
      </c>
      <c r="J264" s="137">
        <f t="shared" si="14"/>
        <v>42.166200000000003</v>
      </c>
      <c r="K264" s="139">
        <f t="shared" si="15"/>
        <v>68.168999999999997</v>
      </c>
    </row>
    <row r="265" spans="1:11" x14ac:dyDescent="0.25">
      <c r="A265" s="105" t="s">
        <v>167</v>
      </c>
      <c r="B265" s="70" t="s">
        <v>204</v>
      </c>
      <c r="C265" s="88">
        <v>27.29</v>
      </c>
      <c r="D265" s="88">
        <v>43.15</v>
      </c>
      <c r="E265" s="135"/>
      <c r="F265" s="136">
        <v>0.35780000000000001</v>
      </c>
      <c r="G265" s="137">
        <f t="shared" si="12"/>
        <v>37.054362000000005</v>
      </c>
      <c r="H265" s="137">
        <f t="shared" si="13"/>
        <v>58.589070000000007</v>
      </c>
      <c r="I265" s="136">
        <v>0.24</v>
      </c>
      <c r="J265" s="137">
        <f t="shared" si="14"/>
        <v>50.759399999999999</v>
      </c>
      <c r="K265" s="139">
        <f t="shared" si="15"/>
        <v>80.258999999999986</v>
      </c>
    </row>
    <row r="266" spans="1:11" x14ac:dyDescent="0.25">
      <c r="A266" s="105" t="s">
        <v>167</v>
      </c>
      <c r="B266" s="70" t="s">
        <v>205</v>
      </c>
      <c r="C266" s="88">
        <v>27.29</v>
      </c>
      <c r="D266" s="88">
        <v>43.15</v>
      </c>
      <c r="E266" s="135"/>
      <c r="F266" s="136">
        <v>0.35780000000000001</v>
      </c>
      <c r="G266" s="137">
        <f t="shared" si="12"/>
        <v>37.054362000000005</v>
      </c>
      <c r="H266" s="137">
        <f t="shared" si="13"/>
        <v>58.589070000000007</v>
      </c>
      <c r="I266" s="136">
        <v>0.24</v>
      </c>
      <c r="J266" s="137">
        <f t="shared" si="14"/>
        <v>50.759399999999999</v>
      </c>
      <c r="K266" s="139">
        <f t="shared" si="15"/>
        <v>80.258999999999986</v>
      </c>
    </row>
    <row r="267" spans="1:11" x14ac:dyDescent="0.25">
      <c r="A267" s="105" t="s">
        <v>167</v>
      </c>
      <c r="B267" s="70" t="s">
        <v>206</v>
      </c>
      <c r="C267" s="88">
        <v>22.67</v>
      </c>
      <c r="D267" s="88">
        <v>36.65</v>
      </c>
      <c r="E267" s="135"/>
      <c r="F267" s="136">
        <v>0.35780000000000001</v>
      </c>
      <c r="G267" s="137">
        <f t="shared" si="12"/>
        <v>30.781326000000004</v>
      </c>
      <c r="H267" s="137">
        <f t="shared" si="13"/>
        <v>49.763370000000002</v>
      </c>
      <c r="I267" s="136">
        <v>0.24</v>
      </c>
      <c r="J267" s="137">
        <f t="shared" si="14"/>
        <v>42.166200000000003</v>
      </c>
      <c r="K267" s="139">
        <f t="shared" si="15"/>
        <v>68.168999999999997</v>
      </c>
    </row>
    <row r="268" spans="1:11" x14ac:dyDescent="0.25">
      <c r="A268" s="105" t="s">
        <v>167</v>
      </c>
      <c r="B268" s="70" t="s">
        <v>207</v>
      </c>
      <c r="C268" s="88">
        <v>26.78</v>
      </c>
      <c r="D268" s="88">
        <v>43.14</v>
      </c>
      <c r="E268" s="135"/>
      <c r="F268" s="136">
        <v>0.35780000000000001</v>
      </c>
      <c r="G268" s="137">
        <f t="shared" si="12"/>
        <v>36.361884000000003</v>
      </c>
      <c r="H268" s="137">
        <f t="shared" si="13"/>
        <v>58.575492000000004</v>
      </c>
      <c r="I268" s="136">
        <v>0.24</v>
      </c>
      <c r="J268" s="137">
        <f t="shared" si="14"/>
        <v>49.8108</v>
      </c>
      <c r="K268" s="139">
        <f t="shared" si="15"/>
        <v>80.240400000000008</v>
      </c>
    </row>
    <row r="269" spans="1:11" x14ac:dyDescent="0.25">
      <c r="A269" s="105" t="s">
        <v>167</v>
      </c>
      <c r="B269" s="70" t="s">
        <v>208</v>
      </c>
      <c r="C269" s="88">
        <v>27.81</v>
      </c>
      <c r="D269" s="88">
        <v>47.2</v>
      </c>
      <c r="E269" s="135"/>
      <c r="F269" s="136">
        <v>0.35780000000000001</v>
      </c>
      <c r="G269" s="137">
        <f t="shared" ref="G269:G332" si="16">C269*(1+F269)</f>
        <v>37.760418000000001</v>
      </c>
      <c r="H269" s="137">
        <f t="shared" ref="H269:H332" si="17">D269*(1+F269)</f>
        <v>64.088160000000016</v>
      </c>
      <c r="I269" s="136">
        <v>0.24</v>
      </c>
      <c r="J269" s="137">
        <f t="shared" ref="J269:J332" si="18">(C269*1.5)*(1+I269)</f>
        <v>51.726599999999998</v>
      </c>
      <c r="K269" s="139">
        <f t="shared" ref="K269:K332" si="19">(D269*1.5)*(1+I269)</f>
        <v>87.792000000000016</v>
      </c>
    </row>
    <row r="270" spans="1:11" x14ac:dyDescent="0.25">
      <c r="A270" s="105" t="s">
        <v>167</v>
      </c>
      <c r="B270" s="70" t="s">
        <v>209</v>
      </c>
      <c r="C270" s="88">
        <v>30.7</v>
      </c>
      <c r="D270" s="88">
        <v>49.39</v>
      </c>
      <c r="E270" s="135"/>
      <c r="F270" s="136">
        <v>0.35780000000000001</v>
      </c>
      <c r="G270" s="137">
        <f t="shared" si="16"/>
        <v>41.684460000000001</v>
      </c>
      <c r="H270" s="137">
        <f t="shared" si="17"/>
        <v>67.06174200000001</v>
      </c>
      <c r="I270" s="136">
        <v>0.24</v>
      </c>
      <c r="J270" s="137">
        <f t="shared" si="18"/>
        <v>57.101999999999997</v>
      </c>
      <c r="K270" s="139">
        <f t="shared" si="19"/>
        <v>91.865400000000008</v>
      </c>
    </row>
    <row r="271" spans="1:11" x14ac:dyDescent="0.25">
      <c r="A271" s="105" t="s">
        <v>167</v>
      </c>
      <c r="B271" s="70" t="s">
        <v>210</v>
      </c>
      <c r="C271" s="88">
        <v>32.409999999999997</v>
      </c>
      <c r="D271" s="88">
        <v>52.76</v>
      </c>
      <c r="E271" s="135"/>
      <c r="F271" s="136">
        <v>0.35780000000000001</v>
      </c>
      <c r="G271" s="137">
        <f t="shared" si="16"/>
        <v>44.006298000000001</v>
      </c>
      <c r="H271" s="137">
        <f t="shared" si="17"/>
        <v>71.637528000000003</v>
      </c>
      <c r="I271" s="136">
        <v>0.24</v>
      </c>
      <c r="J271" s="137">
        <f t="shared" si="18"/>
        <v>60.282599999999995</v>
      </c>
      <c r="K271" s="139">
        <f t="shared" si="19"/>
        <v>98.133600000000001</v>
      </c>
    </row>
    <row r="272" spans="1:11" x14ac:dyDescent="0.25">
      <c r="A272" s="105" t="s">
        <v>167</v>
      </c>
      <c r="B272" s="70" t="s">
        <v>211</v>
      </c>
      <c r="C272" s="88">
        <v>13.02</v>
      </c>
      <c r="D272" s="88">
        <v>18.73</v>
      </c>
      <c r="E272" s="135"/>
      <c r="F272" s="136">
        <v>0.35780000000000001</v>
      </c>
      <c r="G272" s="137">
        <f t="shared" si="16"/>
        <v>17.678556</v>
      </c>
      <c r="H272" s="137">
        <f t="shared" si="17"/>
        <v>25.431594000000004</v>
      </c>
      <c r="I272" s="136">
        <v>0.24</v>
      </c>
      <c r="J272" s="137">
        <f t="shared" si="18"/>
        <v>24.217200000000002</v>
      </c>
      <c r="K272" s="139">
        <f t="shared" si="19"/>
        <v>34.837800000000001</v>
      </c>
    </row>
    <row r="273" spans="1:11" x14ac:dyDescent="0.25">
      <c r="A273" s="105" t="s">
        <v>167</v>
      </c>
      <c r="B273" s="70" t="s">
        <v>212</v>
      </c>
      <c r="C273" s="88">
        <v>13.89</v>
      </c>
      <c r="D273" s="88">
        <v>20.309999999999999</v>
      </c>
      <c r="E273" s="135"/>
      <c r="F273" s="136">
        <v>0.35780000000000001</v>
      </c>
      <c r="G273" s="137">
        <f t="shared" si="16"/>
        <v>18.859842000000004</v>
      </c>
      <c r="H273" s="137">
        <f t="shared" si="17"/>
        <v>27.576917999999999</v>
      </c>
      <c r="I273" s="136">
        <v>0.24</v>
      </c>
      <c r="J273" s="137">
        <f t="shared" si="18"/>
        <v>25.8354</v>
      </c>
      <c r="K273" s="139">
        <f t="shared" si="19"/>
        <v>37.776599999999995</v>
      </c>
    </row>
    <row r="274" spans="1:11" ht="12.75" customHeight="1" x14ac:dyDescent="0.25">
      <c r="A274" s="105" t="s">
        <v>167</v>
      </c>
      <c r="B274" s="70" t="s">
        <v>213</v>
      </c>
      <c r="C274" s="88">
        <v>27.81</v>
      </c>
      <c r="D274" s="88">
        <v>46.18</v>
      </c>
      <c r="E274" s="135"/>
      <c r="F274" s="136">
        <v>0.35780000000000001</v>
      </c>
      <c r="G274" s="137">
        <f t="shared" si="16"/>
        <v>37.760418000000001</v>
      </c>
      <c r="H274" s="137">
        <f t="shared" si="17"/>
        <v>62.703204000000007</v>
      </c>
      <c r="I274" s="136">
        <v>0.24</v>
      </c>
      <c r="J274" s="137">
        <f t="shared" si="18"/>
        <v>51.726599999999998</v>
      </c>
      <c r="K274" s="139">
        <f t="shared" si="19"/>
        <v>85.894799999999989</v>
      </c>
    </row>
    <row r="275" spans="1:11" ht="12.75" customHeight="1" x14ac:dyDescent="0.25">
      <c r="A275" s="105" t="s">
        <v>167</v>
      </c>
      <c r="B275" s="70" t="s">
        <v>214</v>
      </c>
      <c r="C275" s="88">
        <v>32.409999999999997</v>
      </c>
      <c r="D275" s="88">
        <v>52.76</v>
      </c>
      <c r="E275" s="135"/>
      <c r="F275" s="136">
        <v>0.35780000000000001</v>
      </c>
      <c r="G275" s="137">
        <f t="shared" si="16"/>
        <v>44.006298000000001</v>
      </c>
      <c r="H275" s="137">
        <f t="shared" si="17"/>
        <v>71.637528000000003</v>
      </c>
      <c r="I275" s="136">
        <v>0.24</v>
      </c>
      <c r="J275" s="137">
        <f t="shared" si="18"/>
        <v>60.282599999999995</v>
      </c>
      <c r="K275" s="139">
        <f t="shared" si="19"/>
        <v>98.133600000000001</v>
      </c>
    </row>
    <row r="276" spans="1:11" ht="12.75" customHeight="1" x14ac:dyDescent="0.25">
      <c r="A276" s="105" t="s">
        <v>167</v>
      </c>
      <c r="B276" s="70" t="s">
        <v>215</v>
      </c>
      <c r="C276" s="88">
        <v>26.78</v>
      </c>
      <c r="D276" s="88">
        <v>43.14</v>
      </c>
      <c r="E276" s="135"/>
      <c r="F276" s="136">
        <v>0.35780000000000001</v>
      </c>
      <c r="G276" s="137">
        <f t="shared" si="16"/>
        <v>36.361884000000003</v>
      </c>
      <c r="H276" s="137">
        <f t="shared" si="17"/>
        <v>58.575492000000004</v>
      </c>
      <c r="I276" s="136">
        <v>0.24</v>
      </c>
      <c r="J276" s="137">
        <f t="shared" si="18"/>
        <v>49.8108</v>
      </c>
      <c r="K276" s="139">
        <f t="shared" si="19"/>
        <v>80.240400000000008</v>
      </c>
    </row>
    <row r="277" spans="1:11" x14ac:dyDescent="0.25">
      <c r="A277" s="105" t="s">
        <v>167</v>
      </c>
      <c r="B277" s="70" t="s">
        <v>216</v>
      </c>
      <c r="C277" s="88">
        <v>30.7</v>
      </c>
      <c r="D277" s="88">
        <v>49.39</v>
      </c>
      <c r="E277" s="135"/>
      <c r="F277" s="136">
        <v>0.35780000000000001</v>
      </c>
      <c r="G277" s="137">
        <f t="shared" si="16"/>
        <v>41.684460000000001</v>
      </c>
      <c r="H277" s="137">
        <f t="shared" si="17"/>
        <v>67.06174200000001</v>
      </c>
      <c r="I277" s="136">
        <v>0.24</v>
      </c>
      <c r="J277" s="137">
        <f t="shared" si="18"/>
        <v>57.101999999999997</v>
      </c>
      <c r="K277" s="139">
        <f t="shared" si="19"/>
        <v>91.865400000000008</v>
      </c>
    </row>
    <row r="278" spans="1:11" x14ac:dyDescent="0.25">
      <c r="A278" s="105" t="s">
        <v>167</v>
      </c>
      <c r="B278" s="70" t="s">
        <v>217</v>
      </c>
      <c r="C278" s="88">
        <v>26.78</v>
      </c>
      <c r="D278" s="88">
        <v>43.14</v>
      </c>
      <c r="E278" s="135"/>
      <c r="F278" s="136">
        <v>0.35780000000000001</v>
      </c>
      <c r="G278" s="137">
        <f t="shared" si="16"/>
        <v>36.361884000000003</v>
      </c>
      <c r="H278" s="137">
        <f t="shared" si="17"/>
        <v>58.575492000000004</v>
      </c>
      <c r="I278" s="136">
        <v>0.24</v>
      </c>
      <c r="J278" s="137">
        <f t="shared" si="18"/>
        <v>49.8108</v>
      </c>
      <c r="K278" s="139">
        <f t="shared" si="19"/>
        <v>80.240400000000008</v>
      </c>
    </row>
    <row r="279" spans="1:11" x14ac:dyDescent="0.25">
      <c r="A279" s="105" t="s">
        <v>167</v>
      </c>
      <c r="B279" s="70" t="s">
        <v>218</v>
      </c>
      <c r="C279" s="88">
        <v>26.78</v>
      </c>
      <c r="D279" s="88">
        <v>43.14</v>
      </c>
      <c r="E279" s="135"/>
      <c r="F279" s="136">
        <v>0.35780000000000001</v>
      </c>
      <c r="G279" s="137">
        <f t="shared" si="16"/>
        <v>36.361884000000003</v>
      </c>
      <c r="H279" s="137">
        <f t="shared" si="17"/>
        <v>58.575492000000004</v>
      </c>
      <c r="I279" s="136">
        <v>0.24</v>
      </c>
      <c r="J279" s="137">
        <f t="shared" si="18"/>
        <v>49.8108</v>
      </c>
      <c r="K279" s="139">
        <f t="shared" si="19"/>
        <v>80.240400000000008</v>
      </c>
    </row>
    <row r="280" spans="1:11" x14ac:dyDescent="0.25">
      <c r="A280" s="105" t="s">
        <v>113</v>
      </c>
      <c r="B280" s="70" t="s">
        <v>114</v>
      </c>
      <c r="C280" s="69">
        <v>37.5</v>
      </c>
      <c r="D280" s="69">
        <v>45</v>
      </c>
      <c r="E280" s="135"/>
      <c r="F280" s="136">
        <v>0.42730000000000001</v>
      </c>
      <c r="G280" s="137">
        <f t="shared" si="16"/>
        <v>53.52375</v>
      </c>
      <c r="H280" s="137">
        <f t="shared" si="17"/>
        <v>64.228499999999997</v>
      </c>
      <c r="I280" s="136">
        <v>0.24</v>
      </c>
      <c r="J280" s="137">
        <f t="shared" si="18"/>
        <v>69.75</v>
      </c>
      <c r="K280" s="139">
        <f t="shared" si="19"/>
        <v>83.7</v>
      </c>
    </row>
    <row r="281" spans="1:11" x14ac:dyDescent="0.25">
      <c r="A281" s="105" t="s">
        <v>113</v>
      </c>
      <c r="B281" s="70" t="s">
        <v>115</v>
      </c>
      <c r="C281" s="88">
        <v>15.49</v>
      </c>
      <c r="D281" s="88">
        <v>19.059999999999999</v>
      </c>
      <c r="E281" s="135"/>
      <c r="F281" s="136">
        <v>0.42730000000000001</v>
      </c>
      <c r="G281" s="137">
        <f t="shared" si="16"/>
        <v>22.108877</v>
      </c>
      <c r="H281" s="137">
        <f t="shared" si="17"/>
        <v>27.204338</v>
      </c>
      <c r="I281" s="136">
        <v>0.24</v>
      </c>
      <c r="J281" s="137">
        <f t="shared" si="18"/>
        <v>28.811399999999999</v>
      </c>
      <c r="K281" s="139">
        <f t="shared" si="19"/>
        <v>35.451599999999992</v>
      </c>
    </row>
    <row r="282" spans="1:11" x14ac:dyDescent="0.25">
      <c r="A282" s="105" t="s">
        <v>113</v>
      </c>
      <c r="B282" s="70" t="s">
        <v>116</v>
      </c>
      <c r="C282" s="88">
        <v>19.11</v>
      </c>
      <c r="D282" s="88">
        <v>21.94</v>
      </c>
      <c r="E282" s="135"/>
      <c r="F282" s="136">
        <v>0.42730000000000001</v>
      </c>
      <c r="G282" s="137">
        <f t="shared" si="16"/>
        <v>27.275703</v>
      </c>
      <c r="H282" s="137">
        <f t="shared" si="17"/>
        <v>31.314962000000001</v>
      </c>
      <c r="I282" s="136">
        <v>0.24</v>
      </c>
      <c r="J282" s="137">
        <f t="shared" si="18"/>
        <v>35.544599999999996</v>
      </c>
      <c r="K282" s="139">
        <f t="shared" si="19"/>
        <v>40.808400000000006</v>
      </c>
    </row>
    <row r="283" spans="1:11" x14ac:dyDescent="0.25">
      <c r="A283" s="105" t="s">
        <v>113</v>
      </c>
      <c r="B283" s="70" t="s">
        <v>117</v>
      </c>
      <c r="C283" s="88">
        <v>21.96</v>
      </c>
      <c r="D283" s="88">
        <v>23.97</v>
      </c>
      <c r="E283" s="135"/>
      <c r="F283" s="136">
        <v>0.42730000000000001</v>
      </c>
      <c r="G283" s="137">
        <f t="shared" si="16"/>
        <v>31.343508</v>
      </c>
      <c r="H283" s="137">
        <f t="shared" si="17"/>
        <v>34.212381000000001</v>
      </c>
      <c r="I283" s="136">
        <v>0.24</v>
      </c>
      <c r="J283" s="137">
        <f t="shared" si="18"/>
        <v>40.845599999999997</v>
      </c>
      <c r="K283" s="139">
        <f t="shared" si="19"/>
        <v>44.584199999999996</v>
      </c>
    </row>
    <row r="284" spans="1:11" x14ac:dyDescent="0.25">
      <c r="A284" s="105" t="s">
        <v>113</v>
      </c>
      <c r="B284" s="70" t="s">
        <v>118</v>
      </c>
      <c r="C284" s="88">
        <v>23.99</v>
      </c>
      <c r="D284" s="88">
        <v>32.840000000000003</v>
      </c>
      <c r="E284" s="135"/>
      <c r="F284" s="136">
        <v>0.42730000000000001</v>
      </c>
      <c r="G284" s="137">
        <f t="shared" si="16"/>
        <v>34.240926999999999</v>
      </c>
      <c r="H284" s="137">
        <f t="shared" si="17"/>
        <v>46.872532000000007</v>
      </c>
      <c r="I284" s="136">
        <v>0.24</v>
      </c>
      <c r="J284" s="137">
        <f t="shared" si="18"/>
        <v>44.621400000000001</v>
      </c>
      <c r="K284" s="139">
        <f t="shared" si="19"/>
        <v>61.082400000000007</v>
      </c>
    </row>
    <row r="285" spans="1:11" x14ac:dyDescent="0.25">
      <c r="A285" s="105" t="s">
        <v>113</v>
      </c>
      <c r="B285" s="70" t="s">
        <v>119</v>
      </c>
      <c r="C285" s="88">
        <v>10.32</v>
      </c>
      <c r="D285" s="88">
        <v>13.96</v>
      </c>
      <c r="E285" s="135"/>
      <c r="F285" s="136">
        <v>0.42730000000000001</v>
      </c>
      <c r="G285" s="137">
        <f t="shared" si="16"/>
        <v>14.729736000000001</v>
      </c>
      <c r="H285" s="137">
        <f t="shared" si="17"/>
        <v>19.925108000000002</v>
      </c>
      <c r="I285" s="136">
        <v>0.24</v>
      </c>
      <c r="J285" s="137">
        <f t="shared" si="18"/>
        <v>19.1952</v>
      </c>
      <c r="K285" s="139">
        <f t="shared" si="19"/>
        <v>25.965600000000002</v>
      </c>
    </row>
    <row r="286" spans="1:11" x14ac:dyDescent="0.25">
      <c r="A286" s="105" t="s">
        <v>113</v>
      </c>
      <c r="B286" s="70" t="s">
        <v>120</v>
      </c>
      <c r="C286" s="88">
        <v>13.97</v>
      </c>
      <c r="D286" s="88">
        <v>19.57</v>
      </c>
      <c r="E286" s="135"/>
      <c r="F286" s="136">
        <v>0.42730000000000001</v>
      </c>
      <c r="G286" s="137">
        <f t="shared" si="16"/>
        <v>19.939381000000001</v>
      </c>
      <c r="H286" s="137">
        <f t="shared" si="17"/>
        <v>27.932261</v>
      </c>
      <c r="I286" s="136">
        <v>0.24</v>
      </c>
      <c r="J286" s="137">
        <f t="shared" si="18"/>
        <v>25.984200000000001</v>
      </c>
      <c r="K286" s="139">
        <f t="shared" si="19"/>
        <v>36.400199999999998</v>
      </c>
    </row>
    <row r="287" spans="1:11" x14ac:dyDescent="0.25">
      <c r="A287" s="105" t="s">
        <v>113</v>
      </c>
      <c r="B287" s="70" t="s">
        <v>121</v>
      </c>
      <c r="C287" s="88">
        <v>20.66</v>
      </c>
      <c r="D287" s="88">
        <v>27.91</v>
      </c>
      <c r="E287" s="135"/>
      <c r="F287" s="136">
        <v>0.42730000000000001</v>
      </c>
      <c r="G287" s="137">
        <f t="shared" si="16"/>
        <v>29.488018</v>
      </c>
      <c r="H287" s="137">
        <f t="shared" si="17"/>
        <v>39.835943</v>
      </c>
      <c r="I287" s="136">
        <v>0.24</v>
      </c>
      <c r="J287" s="137">
        <f t="shared" si="18"/>
        <v>38.427600000000005</v>
      </c>
      <c r="K287" s="139">
        <f t="shared" si="19"/>
        <v>51.912600000000005</v>
      </c>
    </row>
    <row r="288" spans="1:11" x14ac:dyDescent="0.25">
      <c r="A288" s="105" t="s">
        <v>113</v>
      </c>
      <c r="B288" s="70" t="s">
        <v>122</v>
      </c>
      <c r="C288" s="88">
        <v>22.03</v>
      </c>
      <c r="D288" s="88">
        <v>36.659999999999997</v>
      </c>
      <c r="E288" s="135"/>
      <c r="F288" s="136">
        <v>0.42730000000000001</v>
      </c>
      <c r="G288" s="137">
        <f t="shared" si="16"/>
        <v>31.443419000000002</v>
      </c>
      <c r="H288" s="137">
        <f t="shared" si="17"/>
        <v>52.324817999999993</v>
      </c>
      <c r="I288" s="136">
        <v>0.24</v>
      </c>
      <c r="J288" s="137">
        <f t="shared" si="18"/>
        <v>40.9758</v>
      </c>
      <c r="K288" s="139">
        <f t="shared" si="19"/>
        <v>68.187599999999989</v>
      </c>
    </row>
    <row r="289" spans="1:11" x14ac:dyDescent="0.25">
      <c r="A289" s="105" t="s">
        <v>113</v>
      </c>
      <c r="B289" s="70" t="s">
        <v>123</v>
      </c>
      <c r="C289" s="88">
        <v>11.75</v>
      </c>
      <c r="D289" s="88">
        <v>14.5</v>
      </c>
      <c r="E289" s="135"/>
      <c r="F289" s="136">
        <v>0.42730000000000001</v>
      </c>
      <c r="G289" s="137">
        <f t="shared" si="16"/>
        <v>16.770775</v>
      </c>
      <c r="H289" s="137">
        <f t="shared" si="17"/>
        <v>20.69585</v>
      </c>
      <c r="I289" s="136">
        <v>0.24</v>
      </c>
      <c r="J289" s="137">
        <f t="shared" si="18"/>
        <v>21.855</v>
      </c>
      <c r="K289" s="139">
        <f t="shared" si="19"/>
        <v>26.97</v>
      </c>
    </row>
    <row r="290" spans="1:11" x14ac:dyDescent="0.25">
      <c r="A290" s="105" t="s">
        <v>113</v>
      </c>
      <c r="B290" s="70" t="s">
        <v>124</v>
      </c>
      <c r="C290" s="88">
        <v>17.010000000000002</v>
      </c>
      <c r="D290" s="88">
        <v>19.62</v>
      </c>
      <c r="E290" s="135"/>
      <c r="F290" s="136">
        <v>0.42730000000000001</v>
      </c>
      <c r="G290" s="137">
        <f t="shared" si="16"/>
        <v>24.278373000000002</v>
      </c>
      <c r="H290" s="137">
        <f t="shared" si="17"/>
        <v>28.003626000000001</v>
      </c>
      <c r="I290" s="136">
        <v>0.24</v>
      </c>
      <c r="J290" s="137">
        <f t="shared" si="18"/>
        <v>31.6386</v>
      </c>
      <c r="K290" s="139">
        <f t="shared" si="19"/>
        <v>36.493200000000002</v>
      </c>
    </row>
    <row r="291" spans="1:11" x14ac:dyDescent="0.25">
      <c r="A291" s="105" t="s">
        <v>113</v>
      </c>
      <c r="B291" s="70" t="s">
        <v>125</v>
      </c>
      <c r="C291" s="88">
        <v>19.670000000000002</v>
      </c>
      <c r="D291" s="88">
        <v>34.58</v>
      </c>
      <c r="E291" s="135"/>
      <c r="F291" s="136">
        <v>0.42730000000000001</v>
      </c>
      <c r="G291" s="137">
        <f t="shared" si="16"/>
        <v>28.074991000000004</v>
      </c>
      <c r="H291" s="137">
        <f t="shared" si="17"/>
        <v>49.356034000000001</v>
      </c>
      <c r="I291" s="136">
        <v>0.24</v>
      </c>
      <c r="J291" s="137">
        <f t="shared" si="18"/>
        <v>36.586200000000005</v>
      </c>
      <c r="K291" s="139">
        <f t="shared" si="19"/>
        <v>64.318799999999996</v>
      </c>
    </row>
    <row r="292" spans="1:11" x14ac:dyDescent="0.25">
      <c r="A292" s="105" t="s">
        <v>113</v>
      </c>
      <c r="B292" s="70" t="s">
        <v>126</v>
      </c>
      <c r="C292" s="88">
        <v>21.46</v>
      </c>
      <c r="D292" s="88">
        <v>31.9</v>
      </c>
      <c r="E292" s="135"/>
      <c r="F292" s="136">
        <v>0.42730000000000001</v>
      </c>
      <c r="G292" s="137">
        <f t="shared" si="16"/>
        <v>30.629858000000002</v>
      </c>
      <c r="H292" s="137">
        <f t="shared" si="17"/>
        <v>45.53087</v>
      </c>
      <c r="I292" s="136">
        <v>0.24</v>
      </c>
      <c r="J292" s="137">
        <f t="shared" si="18"/>
        <v>39.915599999999998</v>
      </c>
      <c r="K292" s="139">
        <f t="shared" si="19"/>
        <v>59.333999999999989</v>
      </c>
    </row>
    <row r="293" spans="1:11" x14ac:dyDescent="0.25">
      <c r="A293" s="105" t="s">
        <v>113</v>
      </c>
      <c r="B293" s="70" t="s">
        <v>127</v>
      </c>
      <c r="C293" s="88">
        <v>17.03</v>
      </c>
      <c r="D293" s="88">
        <v>21.35</v>
      </c>
      <c r="E293" s="135"/>
      <c r="F293" s="136">
        <v>0.42730000000000001</v>
      </c>
      <c r="G293" s="137">
        <f t="shared" si="16"/>
        <v>24.306919000000001</v>
      </c>
      <c r="H293" s="137">
        <f t="shared" si="17"/>
        <v>30.472855000000003</v>
      </c>
      <c r="I293" s="136">
        <v>0.24</v>
      </c>
      <c r="J293" s="137">
        <f t="shared" si="18"/>
        <v>31.675800000000002</v>
      </c>
      <c r="K293" s="139">
        <f t="shared" si="19"/>
        <v>39.711000000000006</v>
      </c>
    </row>
    <row r="294" spans="1:11" x14ac:dyDescent="0.25">
      <c r="A294" s="105" t="s">
        <v>113</v>
      </c>
      <c r="B294" s="70" t="s">
        <v>128</v>
      </c>
      <c r="C294" s="88">
        <v>12.96</v>
      </c>
      <c r="D294" s="88">
        <v>16.47</v>
      </c>
      <c r="E294" s="135"/>
      <c r="F294" s="136">
        <v>0.42730000000000001</v>
      </c>
      <c r="G294" s="137">
        <f t="shared" si="16"/>
        <v>18.497808000000003</v>
      </c>
      <c r="H294" s="137">
        <f t="shared" si="17"/>
        <v>23.507631</v>
      </c>
      <c r="I294" s="136">
        <v>0.24</v>
      </c>
      <c r="J294" s="137">
        <f t="shared" si="18"/>
        <v>24.105600000000003</v>
      </c>
      <c r="K294" s="139">
        <f t="shared" si="19"/>
        <v>30.634199999999996</v>
      </c>
    </row>
    <row r="295" spans="1:11" x14ac:dyDescent="0.25">
      <c r="A295" s="105" t="s">
        <v>113</v>
      </c>
      <c r="B295" s="70" t="s">
        <v>129</v>
      </c>
      <c r="C295" s="88">
        <v>16.52</v>
      </c>
      <c r="D295" s="88">
        <v>29.22</v>
      </c>
      <c r="E295" s="135"/>
      <c r="F295" s="136">
        <v>0.42730000000000001</v>
      </c>
      <c r="G295" s="137">
        <f t="shared" si="16"/>
        <v>23.578996</v>
      </c>
      <c r="H295" s="137">
        <f t="shared" si="17"/>
        <v>41.705705999999999</v>
      </c>
      <c r="I295" s="136">
        <v>0.24</v>
      </c>
      <c r="J295" s="137">
        <f t="shared" si="18"/>
        <v>30.7272</v>
      </c>
      <c r="K295" s="139">
        <f t="shared" si="19"/>
        <v>54.349199999999996</v>
      </c>
    </row>
    <row r="296" spans="1:11" x14ac:dyDescent="0.25">
      <c r="A296" s="105" t="s">
        <v>113</v>
      </c>
      <c r="B296" s="70" t="s">
        <v>130</v>
      </c>
      <c r="C296" s="88">
        <v>23.49</v>
      </c>
      <c r="D296" s="88">
        <v>27.5</v>
      </c>
      <c r="E296" s="135"/>
      <c r="F296" s="136">
        <v>0.42730000000000001</v>
      </c>
      <c r="G296" s="137">
        <f t="shared" si="16"/>
        <v>33.527276999999998</v>
      </c>
      <c r="H296" s="137">
        <f t="shared" si="17"/>
        <v>39.250750000000004</v>
      </c>
      <c r="I296" s="136">
        <v>0.24</v>
      </c>
      <c r="J296" s="137">
        <f t="shared" si="18"/>
        <v>43.691400000000002</v>
      </c>
      <c r="K296" s="139">
        <f t="shared" si="19"/>
        <v>51.15</v>
      </c>
    </row>
    <row r="297" spans="1:11" x14ac:dyDescent="0.25">
      <c r="A297" s="105" t="s">
        <v>113</v>
      </c>
      <c r="B297" s="70" t="s">
        <v>131</v>
      </c>
      <c r="C297" s="88">
        <v>12.96</v>
      </c>
      <c r="D297" s="88">
        <v>16.47</v>
      </c>
      <c r="E297" s="135"/>
      <c r="F297" s="136">
        <v>0.42730000000000001</v>
      </c>
      <c r="G297" s="137">
        <f t="shared" si="16"/>
        <v>18.497808000000003</v>
      </c>
      <c r="H297" s="137">
        <f t="shared" si="17"/>
        <v>23.507631</v>
      </c>
      <c r="I297" s="136">
        <v>0.24</v>
      </c>
      <c r="J297" s="137">
        <f t="shared" si="18"/>
        <v>24.105600000000003</v>
      </c>
      <c r="K297" s="139">
        <f t="shared" si="19"/>
        <v>30.634199999999996</v>
      </c>
    </row>
    <row r="298" spans="1:11" x14ac:dyDescent="0.25">
      <c r="A298" s="105" t="s">
        <v>113</v>
      </c>
      <c r="B298" s="70" t="s">
        <v>132</v>
      </c>
      <c r="C298" s="88">
        <v>16.52</v>
      </c>
      <c r="D298" s="88">
        <v>23.43</v>
      </c>
      <c r="E298" s="135"/>
      <c r="F298" s="136">
        <v>0.42730000000000001</v>
      </c>
      <c r="G298" s="137">
        <f t="shared" si="16"/>
        <v>23.578996</v>
      </c>
      <c r="H298" s="137">
        <f t="shared" si="17"/>
        <v>33.441639000000002</v>
      </c>
      <c r="I298" s="136">
        <v>0.24</v>
      </c>
      <c r="J298" s="137">
        <f t="shared" si="18"/>
        <v>30.7272</v>
      </c>
      <c r="K298" s="139">
        <f t="shared" si="19"/>
        <v>43.579799999999992</v>
      </c>
    </row>
    <row r="299" spans="1:11" x14ac:dyDescent="0.25">
      <c r="A299" s="105" t="s">
        <v>113</v>
      </c>
      <c r="B299" s="70" t="s">
        <v>133</v>
      </c>
      <c r="C299" s="88">
        <v>10.11</v>
      </c>
      <c r="D299" s="88">
        <v>16.13</v>
      </c>
      <c r="E299" s="135"/>
      <c r="F299" s="136">
        <v>0.42730000000000001</v>
      </c>
      <c r="G299" s="137">
        <f t="shared" si="16"/>
        <v>14.430002999999999</v>
      </c>
      <c r="H299" s="137">
        <f t="shared" si="17"/>
        <v>23.022348999999998</v>
      </c>
      <c r="I299" s="136">
        <v>0.24</v>
      </c>
      <c r="J299" s="137">
        <f t="shared" si="18"/>
        <v>18.804599999999997</v>
      </c>
      <c r="K299" s="139">
        <f t="shared" si="19"/>
        <v>30.001799999999999</v>
      </c>
    </row>
    <row r="300" spans="1:11" x14ac:dyDescent="0.25">
      <c r="A300" s="105" t="s">
        <v>113</v>
      </c>
      <c r="B300" s="70" t="s">
        <v>134</v>
      </c>
      <c r="C300" s="88">
        <v>16.13</v>
      </c>
      <c r="D300" s="88">
        <v>27.5</v>
      </c>
      <c r="E300" s="135"/>
      <c r="F300" s="136">
        <v>0.42730000000000001</v>
      </c>
      <c r="G300" s="137">
        <f t="shared" si="16"/>
        <v>23.022348999999998</v>
      </c>
      <c r="H300" s="137">
        <f t="shared" si="17"/>
        <v>39.250750000000004</v>
      </c>
      <c r="I300" s="136">
        <v>0.24</v>
      </c>
      <c r="J300" s="137">
        <f t="shared" si="18"/>
        <v>30.001799999999999</v>
      </c>
      <c r="K300" s="139">
        <f t="shared" si="19"/>
        <v>51.15</v>
      </c>
    </row>
    <row r="301" spans="1:11" x14ac:dyDescent="0.25">
      <c r="A301" s="105" t="s">
        <v>113</v>
      </c>
      <c r="B301" s="70" t="s">
        <v>135</v>
      </c>
      <c r="C301" s="88">
        <v>12.97</v>
      </c>
      <c r="D301" s="88">
        <v>17.59</v>
      </c>
      <c r="E301" s="135"/>
      <c r="F301" s="136">
        <v>0.42730000000000001</v>
      </c>
      <c r="G301" s="137">
        <f t="shared" si="16"/>
        <v>18.512081000000002</v>
      </c>
      <c r="H301" s="137">
        <f t="shared" si="17"/>
        <v>25.106207000000001</v>
      </c>
      <c r="I301" s="136">
        <v>0.24</v>
      </c>
      <c r="J301" s="137">
        <f t="shared" si="18"/>
        <v>24.124200000000002</v>
      </c>
      <c r="K301" s="139">
        <f t="shared" si="19"/>
        <v>32.717399999999998</v>
      </c>
    </row>
    <row r="302" spans="1:11" x14ac:dyDescent="0.25">
      <c r="A302" s="105" t="s">
        <v>113</v>
      </c>
      <c r="B302" s="70" t="s">
        <v>136</v>
      </c>
      <c r="C302" s="88">
        <v>17.59</v>
      </c>
      <c r="D302" s="88">
        <v>26.76</v>
      </c>
      <c r="E302" s="135"/>
      <c r="F302" s="136">
        <v>0.42730000000000001</v>
      </c>
      <c r="G302" s="137">
        <f t="shared" si="16"/>
        <v>25.106207000000001</v>
      </c>
      <c r="H302" s="137">
        <f t="shared" si="17"/>
        <v>38.194548000000005</v>
      </c>
      <c r="I302" s="136">
        <v>0.24</v>
      </c>
      <c r="J302" s="137">
        <f t="shared" si="18"/>
        <v>32.717399999999998</v>
      </c>
      <c r="K302" s="139">
        <f t="shared" si="19"/>
        <v>49.773600000000002</v>
      </c>
    </row>
    <row r="303" spans="1:11" x14ac:dyDescent="0.25">
      <c r="A303" s="105" t="s">
        <v>113</v>
      </c>
      <c r="B303" s="70" t="s">
        <v>137</v>
      </c>
      <c r="C303" s="88">
        <v>15.91</v>
      </c>
      <c r="D303" s="88">
        <v>23.4</v>
      </c>
      <c r="E303" s="135"/>
      <c r="F303" s="136">
        <v>0.42730000000000001</v>
      </c>
      <c r="G303" s="137">
        <f t="shared" si="16"/>
        <v>22.708342999999999</v>
      </c>
      <c r="H303" s="137">
        <f t="shared" si="17"/>
        <v>33.398820000000001</v>
      </c>
      <c r="I303" s="136">
        <v>0.24</v>
      </c>
      <c r="J303" s="137">
        <f t="shared" si="18"/>
        <v>29.592600000000001</v>
      </c>
      <c r="K303" s="139">
        <f t="shared" si="19"/>
        <v>43.523999999999994</v>
      </c>
    </row>
    <row r="304" spans="1:11" x14ac:dyDescent="0.25">
      <c r="A304" s="105" t="s">
        <v>113</v>
      </c>
      <c r="B304" s="70" t="s">
        <v>138</v>
      </c>
      <c r="C304" s="88">
        <v>12.96</v>
      </c>
      <c r="D304" s="88">
        <v>16.57</v>
      </c>
      <c r="E304" s="135"/>
      <c r="F304" s="136">
        <v>0.42730000000000001</v>
      </c>
      <c r="G304" s="137">
        <f t="shared" si="16"/>
        <v>18.497808000000003</v>
      </c>
      <c r="H304" s="137">
        <f t="shared" si="17"/>
        <v>23.650361</v>
      </c>
      <c r="I304" s="136">
        <v>0.24</v>
      </c>
      <c r="J304" s="137">
        <f t="shared" si="18"/>
        <v>24.105600000000003</v>
      </c>
      <c r="K304" s="139">
        <f t="shared" si="19"/>
        <v>30.8202</v>
      </c>
    </row>
    <row r="305" spans="1:11" x14ac:dyDescent="0.25">
      <c r="A305" s="105" t="s">
        <v>113</v>
      </c>
      <c r="B305" s="70" t="s">
        <v>139</v>
      </c>
      <c r="C305" s="88">
        <v>16.010000000000002</v>
      </c>
      <c r="D305" s="88">
        <v>18.45</v>
      </c>
      <c r="E305" s="135"/>
      <c r="F305" s="136">
        <v>0.42730000000000001</v>
      </c>
      <c r="G305" s="137">
        <f t="shared" si="16"/>
        <v>22.851073000000003</v>
      </c>
      <c r="H305" s="137">
        <f t="shared" si="17"/>
        <v>26.333684999999999</v>
      </c>
      <c r="I305" s="136">
        <v>0.24</v>
      </c>
      <c r="J305" s="137">
        <f t="shared" si="18"/>
        <v>29.778600000000001</v>
      </c>
      <c r="K305" s="139">
        <f t="shared" si="19"/>
        <v>34.316999999999993</v>
      </c>
    </row>
    <row r="306" spans="1:11" x14ac:dyDescent="0.25">
      <c r="A306" s="105" t="s">
        <v>113</v>
      </c>
      <c r="B306" s="70" t="s">
        <v>140</v>
      </c>
      <c r="C306" s="88">
        <v>18.489999999999998</v>
      </c>
      <c r="D306" s="88">
        <v>27.35</v>
      </c>
      <c r="E306" s="135"/>
      <c r="F306" s="136">
        <v>0.42730000000000001</v>
      </c>
      <c r="G306" s="137">
        <f t="shared" si="16"/>
        <v>26.390776999999996</v>
      </c>
      <c r="H306" s="137">
        <f t="shared" si="17"/>
        <v>39.036655000000003</v>
      </c>
      <c r="I306" s="136">
        <v>0.24</v>
      </c>
      <c r="J306" s="137">
        <f t="shared" si="18"/>
        <v>34.391399999999997</v>
      </c>
      <c r="K306" s="139">
        <f t="shared" si="19"/>
        <v>50.871000000000009</v>
      </c>
    </row>
    <row r="307" spans="1:11" x14ac:dyDescent="0.25">
      <c r="A307" s="105" t="s">
        <v>113</v>
      </c>
      <c r="B307" s="70" t="s">
        <v>141</v>
      </c>
      <c r="C307" s="88">
        <v>10.42</v>
      </c>
      <c r="D307" s="88">
        <v>23.45</v>
      </c>
      <c r="E307" s="135"/>
      <c r="F307" s="136">
        <v>0.42730000000000001</v>
      </c>
      <c r="G307" s="137">
        <f t="shared" si="16"/>
        <v>14.872465999999999</v>
      </c>
      <c r="H307" s="137">
        <f t="shared" si="17"/>
        <v>33.470185000000001</v>
      </c>
      <c r="I307" s="136">
        <v>0.24</v>
      </c>
      <c r="J307" s="137">
        <f t="shared" si="18"/>
        <v>19.3812</v>
      </c>
      <c r="K307" s="139">
        <f t="shared" si="19"/>
        <v>43.616999999999997</v>
      </c>
    </row>
    <row r="308" spans="1:11" x14ac:dyDescent="0.25">
      <c r="A308" s="105" t="s">
        <v>113</v>
      </c>
      <c r="B308" s="70" t="s">
        <v>142</v>
      </c>
      <c r="C308" s="88">
        <v>10.02</v>
      </c>
      <c r="D308" s="88">
        <v>22.24</v>
      </c>
      <c r="E308" s="135"/>
      <c r="F308" s="136">
        <v>0.42730000000000001</v>
      </c>
      <c r="G308" s="137">
        <f t="shared" si="16"/>
        <v>14.301546</v>
      </c>
      <c r="H308" s="137">
        <f t="shared" si="17"/>
        <v>31.743151999999998</v>
      </c>
      <c r="I308" s="136">
        <v>0.24</v>
      </c>
      <c r="J308" s="137">
        <f t="shared" si="18"/>
        <v>18.6372</v>
      </c>
      <c r="K308" s="139">
        <f t="shared" si="19"/>
        <v>41.366399999999999</v>
      </c>
    </row>
    <row r="309" spans="1:11" x14ac:dyDescent="0.25">
      <c r="A309" s="105" t="s">
        <v>113</v>
      </c>
      <c r="B309" s="70" t="s">
        <v>143</v>
      </c>
      <c r="C309" s="88">
        <v>21.73</v>
      </c>
      <c r="D309" s="88">
        <v>33.04</v>
      </c>
      <c r="E309" s="135"/>
      <c r="F309" s="136">
        <v>0.42730000000000001</v>
      </c>
      <c r="G309" s="137">
        <f t="shared" si="16"/>
        <v>31.015229000000001</v>
      </c>
      <c r="H309" s="137">
        <f t="shared" si="17"/>
        <v>47.157992</v>
      </c>
      <c r="I309" s="136">
        <v>0.24</v>
      </c>
      <c r="J309" s="137">
        <f t="shared" si="18"/>
        <v>40.4178</v>
      </c>
      <c r="K309" s="139">
        <f t="shared" si="19"/>
        <v>61.4544</v>
      </c>
    </row>
    <row r="310" spans="1:11" x14ac:dyDescent="0.25">
      <c r="A310" s="105" t="s">
        <v>113</v>
      </c>
      <c r="B310" s="70" t="s">
        <v>144</v>
      </c>
      <c r="C310" s="88">
        <v>12.96</v>
      </c>
      <c r="D310" s="88">
        <v>21.66</v>
      </c>
      <c r="E310" s="135"/>
      <c r="F310" s="136">
        <v>0.42730000000000001</v>
      </c>
      <c r="G310" s="137">
        <f t="shared" si="16"/>
        <v>18.497808000000003</v>
      </c>
      <c r="H310" s="137">
        <f t="shared" si="17"/>
        <v>30.915317999999999</v>
      </c>
      <c r="I310" s="136">
        <v>0.24</v>
      </c>
      <c r="J310" s="137">
        <f t="shared" si="18"/>
        <v>24.105600000000003</v>
      </c>
      <c r="K310" s="139">
        <f t="shared" si="19"/>
        <v>40.287600000000005</v>
      </c>
    </row>
    <row r="311" spans="1:11" x14ac:dyDescent="0.25">
      <c r="A311" s="105" t="s">
        <v>113</v>
      </c>
      <c r="B311" s="70" t="s">
        <v>145</v>
      </c>
      <c r="C311" s="88">
        <v>21.21</v>
      </c>
      <c r="D311" s="88">
        <v>31.15</v>
      </c>
      <c r="E311" s="135"/>
      <c r="F311" s="136">
        <v>0.42730000000000001</v>
      </c>
      <c r="G311" s="137">
        <f t="shared" si="16"/>
        <v>30.273033000000002</v>
      </c>
      <c r="H311" s="137">
        <f t="shared" si="17"/>
        <v>44.460394999999998</v>
      </c>
      <c r="I311" s="136">
        <v>0.24</v>
      </c>
      <c r="J311" s="137">
        <f t="shared" si="18"/>
        <v>39.450600000000001</v>
      </c>
      <c r="K311" s="139">
        <f t="shared" si="19"/>
        <v>57.938999999999993</v>
      </c>
    </row>
    <row r="312" spans="1:11" x14ac:dyDescent="0.25">
      <c r="A312" s="105" t="s">
        <v>113</v>
      </c>
      <c r="B312" s="70" t="s">
        <v>146</v>
      </c>
      <c r="C312" s="88">
        <v>25.15</v>
      </c>
      <c r="D312" s="88">
        <v>38.520000000000003</v>
      </c>
      <c r="E312" s="135"/>
      <c r="F312" s="136">
        <v>0.42730000000000001</v>
      </c>
      <c r="G312" s="137">
        <f t="shared" si="16"/>
        <v>35.896594999999998</v>
      </c>
      <c r="H312" s="137">
        <f t="shared" si="17"/>
        <v>54.979596000000008</v>
      </c>
      <c r="I312" s="136">
        <v>0.24</v>
      </c>
      <c r="J312" s="137">
        <f t="shared" si="18"/>
        <v>46.778999999999989</v>
      </c>
      <c r="K312" s="139">
        <f t="shared" si="19"/>
        <v>71.647199999999998</v>
      </c>
    </row>
    <row r="313" spans="1:11" x14ac:dyDescent="0.25">
      <c r="A313" s="105" t="s">
        <v>113</v>
      </c>
      <c r="B313" s="70" t="s">
        <v>147</v>
      </c>
      <c r="C313" s="88">
        <v>14.99</v>
      </c>
      <c r="D313" s="88">
        <v>19.22</v>
      </c>
      <c r="E313" s="135"/>
      <c r="F313" s="136">
        <v>0.42730000000000001</v>
      </c>
      <c r="G313" s="137">
        <f t="shared" si="16"/>
        <v>21.395227000000002</v>
      </c>
      <c r="H313" s="137">
        <f t="shared" si="17"/>
        <v>27.432706</v>
      </c>
      <c r="I313" s="136">
        <v>0.24</v>
      </c>
      <c r="J313" s="137">
        <f t="shared" si="18"/>
        <v>27.881399999999999</v>
      </c>
      <c r="K313" s="139">
        <f t="shared" si="19"/>
        <v>35.749199999999995</v>
      </c>
    </row>
    <row r="314" spans="1:11" x14ac:dyDescent="0.25">
      <c r="A314" s="105" t="s">
        <v>113</v>
      </c>
      <c r="B314" s="70" t="s">
        <v>148</v>
      </c>
      <c r="C314" s="88">
        <v>19.25</v>
      </c>
      <c r="D314" s="88">
        <v>25.16</v>
      </c>
      <c r="E314" s="135"/>
      <c r="F314" s="136">
        <v>0.42730000000000001</v>
      </c>
      <c r="G314" s="137">
        <f t="shared" si="16"/>
        <v>27.475525000000001</v>
      </c>
      <c r="H314" s="137">
        <f t="shared" si="17"/>
        <v>35.910868000000001</v>
      </c>
      <c r="I314" s="136">
        <v>0.24</v>
      </c>
      <c r="J314" s="137">
        <f t="shared" si="18"/>
        <v>35.805</v>
      </c>
      <c r="K314" s="139">
        <f t="shared" si="19"/>
        <v>46.797600000000003</v>
      </c>
    </row>
    <row r="315" spans="1:11" x14ac:dyDescent="0.25">
      <c r="A315" s="105" t="s">
        <v>113</v>
      </c>
      <c r="B315" s="70" t="s">
        <v>149</v>
      </c>
      <c r="C315" s="88">
        <v>14.26</v>
      </c>
      <c r="D315" s="88">
        <v>18.350000000000001</v>
      </c>
      <c r="E315" s="135"/>
      <c r="F315" s="136">
        <v>0.42730000000000001</v>
      </c>
      <c r="G315" s="137">
        <f t="shared" si="16"/>
        <v>20.353297999999999</v>
      </c>
      <c r="H315" s="137">
        <f t="shared" si="17"/>
        <v>26.190955000000002</v>
      </c>
      <c r="I315" s="136">
        <v>0.24</v>
      </c>
      <c r="J315" s="137">
        <f t="shared" si="18"/>
        <v>26.523600000000002</v>
      </c>
      <c r="K315" s="139">
        <f t="shared" si="19"/>
        <v>34.131</v>
      </c>
    </row>
    <row r="316" spans="1:11" x14ac:dyDescent="0.25">
      <c r="A316" s="105" t="s">
        <v>113</v>
      </c>
      <c r="B316" s="70" t="s">
        <v>150</v>
      </c>
      <c r="C316" s="88">
        <v>10.83</v>
      </c>
      <c r="D316" s="88">
        <v>14.49</v>
      </c>
      <c r="E316" s="135"/>
      <c r="F316" s="136">
        <v>0.42730000000000001</v>
      </c>
      <c r="G316" s="137">
        <f t="shared" si="16"/>
        <v>15.457659</v>
      </c>
      <c r="H316" s="137">
        <f t="shared" si="17"/>
        <v>20.681577000000001</v>
      </c>
      <c r="I316" s="136">
        <v>0.24</v>
      </c>
      <c r="J316" s="137">
        <f t="shared" si="18"/>
        <v>20.143800000000002</v>
      </c>
      <c r="K316" s="139">
        <f t="shared" si="19"/>
        <v>26.9514</v>
      </c>
    </row>
    <row r="317" spans="1:11" x14ac:dyDescent="0.25">
      <c r="A317" s="105" t="s">
        <v>113</v>
      </c>
      <c r="B317" s="70" t="s">
        <v>151</v>
      </c>
      <c r="C317" s="88">
        <v>18.399999999999999</v>
      </c>
      <c r="D317" s="88">
        <v>25.17</v>
      </c>
      <c r="E317" s="135"/>
      <c r="F317" s="136">
        <v>0.42730000000000001</v>
      </c>
      <c r="G317" s="137">
        <f t="shared" si="16"/>
        <v>26.262319999999999</v>
      </c>
      <c r="H317" s="137">
        <f t="shared" si="17"/>
        <v>35.925141000000004</v>
      </c>
      <c r="I317" s="136">
        <v>0.24</v>
      </c>
      <c r="J317" s="137">
        <f t="shared" si="18"/>
        <v>34.223999999999997</v>
      </c>
      <c r="K317" s="139">
        <f t="shared" si="19"/>
        <v>46.816200000000002</v>
      </c>
    </row>
    <row r="318" spans="1:11" x14ac:dyDescent="0.25">
      <c r="A318" s="105" t="s">
        <v>113</v>
      </c>
      <c r="B318" s="70" t="s">
        <v>152</v>
      </c>
      <c r="C318" s="88">
        <v>14.34</v>
      </c>
      <c r="D318" s="88">
        <v>19.66</v>
      </c>
      <c r="E318" s="135"/>
      <c r="F318" s="136">
        <v>0.42730000000000001</v>
      </c>
      <c r="G318" s="137">
        <f t="shared" si="16"/>
        <v>20.467482</v>
      </c>
      <c r="H318" s="137">
        <f t="shared" si="17"/>
        <v>28.060718000000001</v>
      </c>
      <c r="I318" s="136">
        <v>0.24</v>
      </c>
      <c r="J318" s="137">
        <f t="shared" si="18"/>
        <v>26.672399999999996</v>
      </c>
      <c r="K318" s="139">
        <f t="shared" si="19"/>
        <v>36.567599999999999</v>
      </c>
    </row>
    <row r="319" spans="1:11" x14ac:dyDescent="0.25">
      <c r="A319" s="105" t="s">
        <v>113</v>
      </c>
      <c r="B319" s="70" t="s">
        <v>153</v>
      </c>
      <c r="C319" s="88">
        <v>10.66</v>
      </c>
      <c r="D319" s="88">
        <v>15.6</v>
      </c>
      <c r="E319" s="135"/>
      <c r="F319" s="136">
        <v>0.42730000000000001</v>
      </c>
      <c r="G319" s="137">
        <f t="shared" si="16"/>
        <v>15.215018000000001</v>
      </c>
      <c r="H319" s="137">
        <f t="shared" si="17"/>
        <v>22.265879999999999</v>
      </c>
      <c r="I319" s="136">
        <v>0.24</v>
      </c>
      <c r="J319" s="137">
        <f t="shared" si="18"/>
        <v>19.8276</v>
      </c>
      <c r="K319" s="139">
        <f t="shared" si="19"/>
        <v>29.015999999999998</v>
      </c>
    </row>
    <row r="320" spans="1:11" x14ac:dyDescent="0.25">
      <c r="A320" s="105" t="s">
        <v>113</v>
      </c>
      <c r="B320" s="70" t="s">
        <v>154</v>
      </c>
      <c r="C320" s="88">
        <v>11.6</v>
      </c>
      <c r="D320" s="88">
        <v>16.77</v>
      </c>
      <c r="E320" s="135"/>
      <c r="F320" s="136">
        <v>0.42730000000000001</v>
      </c>
      <c r="G320" s="137">
        <f t="shared" si="16"/>
        <v>16.55668</v>
      </c>
      <c r="H320" s="137">
        <f t="shared" si="17"/>
        <v>23.935821000000001</v>
      </c>
      <c r="I320" s="136">
        <v>0.24</v>
      </c>
      <c r="J320" s="137">
        <f t="shared" si="18"/>
        <v>21.575999999999997</v>
      </c>
      <c r="K320" s="139">
        <f t="shared" si="19"/>
        <v>31.1922</v>
      </c>
    </row>
    <row r="321" spans="1:11" x14ac:dyDescent="0.25">
      <c r="A321" s="105" t="s">
        <v>113</v>
      </c>
      <c r="B321" s="70" t="s">
        <v>155</v>
      </c>
      <c r="C321" s="88">
        <v>7.58</v>
      </c>
      <c r="D321" s="88">
        <v>10.42</v>
      </c>
      <c r="E321" s="135"/>
      <c r="F321" s="136">
        <v>0.42730000000000001</v>
      </c>
      <c r="G321" s="137">
        <f t="shared" si="16"/>
        <v>10.818934</v>
      </c>
      <c r="H321" s="137">
        <f t="shared" si="17"/>
        <v>14.872465999999999</v>
      </c>
      <c r="I321" s="136">
        <v>0.24</v>
      </c>
      <c r="J321" s="137">
        <f t="shared" si="18"/>
        <v>14.098800000000001</v>
      </c>
      <c r="K321" s="139">
        <f t="shared" si="19"/>
        <v>19.3812</v>
      </c>
    </row>
    <row r="322" spans="1:11" x14ac:dyDescent="0.25">
      <c r="A322" s="105" t="s">
        <v>113</v>
      </c>
      <c r="B322" s="70" t="s">
        <v>156</v>
      </c>
      <c r="C322" s="88">
        <v>10.48</v>
      </c>
      <c r="D322" s="88">
        <v>12.71</v>
      </c>
      <c r="E322" s="135"/>
      <c r="F322" s="136">
        <v>0.42730000000000001</v>
      </c>
      <c r="G322" s="137">
        <f t="shared" si="16"/>
        <v>14.958104000000001</v>
      </c>
      <c r="H322" s="137">
        <f t="shared" si="17"/>
        <v>18.140983000000002</v>
      </c>
      <c r="I322" s="136">
        <v>0.24</v>
      </c>
      <c r="J322" s="137">
        <f t="shared" si="18"/>
        <v>19.492799999999999</v>
      </c>
      <c r="K322" s="139">
        <f t="shared" si="19"/>
        <v>23.640600000000003</v>
      </c>
    </row>
    <row r="323" spans="1:11" x14ac:dyDescent="0.25">
      <c r="A323" s="105" t="s">
        <v>113</v>
      </c>
      <c r="B323" s="70" t="s">
        <v>157</v>
      </c>
      <c r="C323" s="88">
        <v>12.75</v>
      </c>
      <c r="D323" s="88">
        <v>15.6</v>
      </c>
      <c r="E323" s="135"/>
      <c r="F323" s="136">
        <v>0.42730000000000001</v>
      </c>
      <c r="G323" s="137">
        <f t="shared" si="16"/>
        <v>18.198074999999999</v>
      </c>
      <c r="H323" s="137">
        <f t="shared" si="17"/>
        <v>22.265879999999999</v>
      </c>
      <c r="I323" s="136">
        <v>0.24</v>
      </c>
      <c r="J323" s="137">
        <f t="shared" si="18"/>
        <v>23.715</v>
      </c>
      <c r="K323" s="139">
        <f t="shared" si="19"/>
        <v>29.015999999999998</v>
      </c>
    </row>
    <row r="324" spans="1:11" x14ac:dyDescent="0.25">
      <c r="A324" s="105" t="s">
        <v>113</v>
      </c>
      <c r="B324" s="70" t="s">
        <v>158</v>
      </c>
      <c r="C324" s="88">
        <v>15.62</v>
      </c>
      <c r="D324" s="88">
        <v>18.22</v>
      </c>
      <c r="E324" s="135"/>
      <c r="F324" s="136">
        <v>0.42730000000000001</v>
      </c>
      <c r="G324" s="137">
        <f t="shared" si="16"/>
        <v>22.294425999999998</v>
      </c>
      <c r="H324" s="137">
        <f t="shared" si="17"/>
        <v>26.005405999999997</v>
      </c>
      <c r="I324" s="136">
        <v>0.24</v>
      </c>
      <c r="J324" s="137">
        <f t="shared" si="18"/>
        <v>29.0532</v>
      </c>
      <c r="K324" s="139">
        <f t="shared" si="19"/>
        <v>33.889199999999995</v>
      </c>
    </row>
    <row r="325" spans="1:11" x14ac:dyDescent="0.25">
      <c r="A325" s="105" t="s">
        <v>113</v>
      </c>
      <c r="B325" s="67" t="s">
        <v>159</v>
      </c>
      <c r="C325" s="88">
        <v>8.39</v>
      </c>
      <c r="D325" s="88">
        <v>12.71</v>
      </c>
      <c r="E325" s="135"/>
      <c r="F325" s="136">
        <v>0.42730000000000001</v>
      </c>
      <c r="G325" s="137">
        <f t="shared" si="16"/>
        <v>11.975047000000002</v>
      </c>
      <c r="H325" s="137">
        <f t="shared" si="17"/>
        <v>18.140983000000002</v>
      </c>
      <c r="I325" s="136">
        <v>0.24</v>
      </c>
      <c r="J325" s="137">
        <f t="shared" si="18"/>
        <v>15.605400000000001</v>
      </c>
      <c r="K325" s="139">
        <f t="shared" si="19"/>
        <v>23.640600000000003</v>
      </c>
    </row>
    <row r="326" spans="1:11" x14ac:dyDescent="0.25">
      <c r="A326" s="105" t="s">
        <v>113</v>
      </c>
      <c r="B326" s="67" t="s">
        <v>160</v>
      </c>
      <c r="C326" s="88">
        <v>12.71</v>
      </c>
      <c r="D326" s="88">
        <v>17.739999999999998</v>
      </c>
      <c r="E326" s="135"/>
      <c r="F326" s="136">
        <v>0.42730000000000001</v>
      </c>
      <c r="G326" s="137">
        <f t="shared" si="16"/>
        <v>18.140983000000002</v>
      </c>
      <c r="H326" s="137">
        <f t="shared" si="17"/>
        <v>25.320301999999998</v>
      </c>
      <c r="I326" s="136">
        <v>0.24</v>
      </c>
      <c r="J326" s="137">
        <f t="shared" si="18"/>
        <v>23.640600000000003</v>
      </c>
      <c r="K326" s="139">
        <f t="shared" si="19"/>
        <v>32.996400000000001</v>
      </c>
    </row>
    <row r="327" spans="1:11" x14ac:dyDescent="0.25">
      <c r="A327" s="105" t="s">
        <v>113</v>
      </c>
      <c r="B327" s="67" t="s">
        <v>161</v>
      </c>
      <c r="C327" s="88">
        <v>12.97</v>
      </c>
      <c r="D327" s="88">
        <v>19</v>
      </c>
      <c r="E327" s="135"/>
      <c r="F327" s="136">
        <v>0.42730000000000001</v>
      </c>
      <c r="G327" s="137">
        <f t="shared" si="16"/>
        <v>18.512081000000002</v>
      </c>
      <c r="H327" s="137">
        <f t="shared" si="17"/>
        <v>27.1187</v>
      </c>
      <c r="I327" s="136">
        <v>0.24</v>
      </c>
      <c r="J327" s="137">
        <f t="shared" si="18"/>
        <v>24.124200000000002</v>
      </c>
      <c r="K327" s="139">
        <f t="shared" si="19"/>
        <v>35.339999999999996</v>
      </c>
    </row>
    <row r="328" spans="1:11" x14ac:dyDescent="0.25">
      <c r="A328" s="105" t="s">
        <v>113</v>
      </c>
      <c r="B328" s="67" t="s">
        <v>162</v>
      </c>
      <c r="C328" s="88">
        <v>9.91</v>
      </c>
      <c r="D328" s="88">
        <v>12.92</v>
      </c>
      <c r="E328" s="135"/>
      <c r="F328" s="136">
        <v>0.42730000000000001</v>
      </c>
      <c r="G328" s="137">
        <f t="shared" si="16"/>
        <v>14.144543000000001</v>
      </c>
      <c r="H328" s="137">
        <f t="shared" si="17"/>
        <v>18.440715999999998</v>
      </c>
      <c r="I328" s="136">
        <v>0.24</v>
      </c>
      <c r="J328" s="137">
        <f t="shared" si="18"/>
        <v>18.432600000000001</v>
      </c>
      <c r="K328" s="139">
        <f t="shared" si="19"/>
        <v>24.031199999999998</v>
      </c>
    </row>
    <row r="329" spans="1:11" x14ac:dyDescent="0.25">
      <c r="A329" s="105" t="s">
        <v>113</v>
      </c>
      <c r="B329" s="67" t="s">
        <v>163</v>
      </c>
      <c r="C329" s="88">
        <v>9.91</v>
      </c>
      <c r="D329" s="88">
        <v>15.96</v>
      </c>
      <c r="E329" s="135"/>
      <c r="F329" s="136">
        <v>0.42730000000000001</v>
      </c>
      <c r="G329" s="137">
        <f t="shared" si="16"/>
        <v>14.144543000000001</v>
      </c>
      <c r="H329" s="137">
        <f t="shared" si="17"/>
        <v>22.779708000000003</v>
      </c>
      <c r="I329" s="136">
        <v>0.24</v>
      </c>
      <c r="J329" s="137">
        <f t="shared" si="18"/>
        <v>18.432600000000001</v>
      </c>
      <c r="K329" s="139">
        <f t="shared" si="19"/>
        <v>29.685600000000001</v>
      </c>
    </row>
    <row r="330" spans="1:11" x14ac:dyDescent="0.25">
      <c r="A330" s="105" t="s">
        <v>113</v>
      </c>
      <c r="B330" s="84" t="s">
        <v>709</v>
      </c>
      <c r="C330" s="88">
        <v>15.96</v>
      </c>
      <c r="D330" s="88">
        <v>19.89</v>
      </c>
      <c r="E330" s="135"/>
      <c r="F330" s="136">
        <v>0.42730000000000001</v>
      </c>
      <c r="G330" s="137">
        <f t="shared" si="16"/>
        <v>22.779708000000003</v>
      </c>
      <c r="H330" s="137">
        <f t="shared" si="17"/>
        <v>28.388997</v>
      </c>
      <c r="I330" s="136">
        <v>0.24</v>
      </c>
      <c r="J330" s="137">
        <f t="shared" si="18"/>
        <v>29.685600000000001</v>
      </c>
      <c r="K330" s="139">
        <f t="shared" si="19"/>
        <v>36.995400000000004</v>
      </c>
    </row>
    <row r="331" spans="1:11" x14ac:dyDescent="0.25">
      <c r="A331" s="105" t="s">
        <v>113</v>
      </c>
      <c r="B331" s="67" t="s">
        <v>164</v>
      </c>
      <c r="C331" s="88">
        <v>10.92</v>
      </c>
      <c r="D331" s="88">
        <v>18.09</v>
      </c>
      <c r="E331" s="135"/>
      <c r="F331" s="136">
        <v>0.42730000000000001</v>
      </c>
      <c r="G331" s="137">
        <f t="shared" si="16"/>
        <v>15.586116000000001</v>
      </c>
      <c r="H331" s="137">
        <f t="shared" si="17"/>
        <v>25.819856999999999</v>
      </c>
      <c r="I331" s="136">
        <v>0.24</v>
      </c>
      <c r="J331" s="137">
        <f t="shared" si="18"/>
        <v>20.311199999999999</v>
      </c>
      <c r="K331" s="139">
        <f t="shared" si="19"/>
        <v>33.647399999999998</v>
      </c>
    </row>
    <row r="332" spans="1:11" x14ac:dyDescent="0.25">
      <c r="A332" s="105" t="s">
        <v>113</v>
      </c>
      <c r="B332" s="67" t="s">
        <v>165</v>
      </c>
      <c r="C332" s="88">
        <v>18.14</v>
      </c>
      <c r="D332" s="88">
        <v>21.75</v>
      </c>
      <c r="E332" s="135"/>
      <c r="F332" s="136">
        <v>0.42730000000000001</v>
      </c>
      <c r="G332" s="137">
        <f t="shared" si="16"/>
        <v>25.891222000000003</v>
      </c>
      <c r="H332" s="137">
        <f t="shared" si="17"/>
        <v>31.043775</v>
      </c>
      <c r="I332" s="136">
        <v>0.24</v>
      </c>
      <c r="J332" s="137">
        <f t="shared" si="18"/>
        <v>33.740400000000001</v>
      </c>
      <c r="K332" s="139">
        <f t="shared" si="19"/>
        <v>40.454999999999998</v>
      </c>
    </row>
    <row r="333" spans="1:11" ht="13.8" thickBot="1" x14ac:dyDescent="0.3">
      <c r="A333" s="106" t="s">
        <v>113</v>
      </c>
      <c r="B333" s="155" t="s">
        <v>166</v>
      </c>
      <c r="C333" s="156">
        <v>22.67</v>
      </c>
      <c r="D333" s="156">
        <v>36.65</v>
      </c>
      <c r="E333" s="140"/>
      <c r="F333" s="141">
        <v>0.42730000000000001</v>
      </c>
      <c r="G333" s="142">
        <f t="shared" ref="G333" si="20">C333*(1+F333)</f>
        <v>32.356891000000005</v>
      </c>
      <c r="H333" s="142">
        <f t="shared" ref="H333" si="21">D333*(1+F333)</f>
        <v>52.310544999999998</v>
      </c>
      <c r="I333" s="141">
        <v>0.24</v>
      </c>
      <c r="J333" s="142">
        <f t="shared" ref="J333" si="22">(C333*1.5)*(1+I333)</f>
        <v>42.166200000000003</v>
      </c>
      <c r="K333" s="143">
        <f t="shared" ref="K333" si="23">(D333*1.5)*(1+I333)</f>
        <v>68.168999999999997</v>
      </c>
    </row>
    <row r="334" spans="1:11" ht="13.8" thickBot="1" x14ac:dyDescent="0.3">
      <c r="A334" s="21"/>
      <c r="B334" s="273"/>
      <c r="C334" s="274"/>
      <c r="D334" s="274"/>
      <c r="E334" s="21"/>
      <c r="F334" s="21"/>
      <c r="G334" s="21"/>
      <c r="H334" s="21"/>
      <c r="I334" s="21"/>
      <c r="J334" s="21"/>
      <c r="K334" s="21"/>
    </row>
    <row r="335" spans="1:11" x14ac:dyDescent="0.25">
      <c r="A335" s="218" t="s">
        <v>634</v>
      </c>
      <c r="B335" s="219"/>
      <c r="C335" s="220"/>
      <c r="D335" s="220"/>
      <c r="E335" s="219"/>
      <c r="F335" s="219"/>
      <c r="G335" s="219"/>
      <c r="H335" s="219"/>
      <c r="I335" s="219"/>
      <c r="J335" s="219"/>
      <c r="K335" s="221"/>
    </row>
    <row r="336" spans="1:11" x14ac:dyDescent="0.25">
      <c r="A336" s="275" t="s">
        <v>635</v>
      </c>
      <c r="B336" s="72" t="s">
        <v>636</v>
      </c>
      <c r="C336" s="144" t="s">
        <v>637</v>
      </c>
      <c r="D336" s="144" t="s">
        <v>637</v>
      </c>
      <c r="E336" s="72"/>
      <c r="F336" s="145">
        <v>0.3105</v>
      </c>
      <c r="G336" s="73" t="s">
        <v>638</v>
      </c>
      <c r="H336" s="73" t="s">
        <v>638</v>
      </c>
      <c r="I336" s="145">
        <v>0.24</v>
      </c>
      <c r="J336" s="73" t="s">
        <v>638</v>
      </c>
      <c r="K336" s="147" t="s">
        <v>638</v>
      </c>
    </row>
    <row r="337" spans="1:11" x14ac:dyDescent="0.25">
      <c r="A337" s="275" t="s">
        <v>639</v>
      </c>
      <c r="B337" s="72" t="s">
        <v>640</v>
      </c>
      <c r="C337" s="144" t="s">
        <v>637</v>
      </c>
      <c r="D337" s="144" t="s">
        <v>637</v>
      </c>
      <c r="E337" s="72"/>
      <c r="F337" s="145">
        <v>0.316</v>
      </c>
      <c r="G337" s="73" t="s">
        <v>638</v>
      </c>
      <c r="H337" s="73" t="s">
        <v>638</v>
      </c>
      <c r="I337" s="145">
        <v>0.24</v>
      </c>
      <c r="J337" s="73" t="s">
        <v>638</v>
      </c>
      <c r="K337" s="147" t="s">
        <v>638</v>
      </c>
    </row>
    <row r="338" spans="1:11" x14ac:dyDescent="0.25">
      <c r="A338" s="275" t="s">
        <v>641</v>
      </c>
      <c r="B338" s="72" t="s">
        <v>642</v>
      </c>
      <c r="C338" s="144" t="s">
        <v>637</v>
      </c>
      <c r="D338" s="144" t="s">
        <v>637</v>
      </c>
      <c r="E338" s="72"/>
      <c r="F338" s="145">
        <v>0.48</v>
      </c>
      <c r="G338" s="73" t="s">
        <v>638</v>
      </c>
      <c r="H338" s="73" t="s">
        <v>638</v>
      </c>
      <c r="I338" s="145">
        <v>0.24</v>
      </c>
      <c r="J338" s="73" t="s">
        <v>638</v>
      </c>
      <c r="K338" s="147" t="s">
        <v>638</v>
      </c>
    </row>
    <row r="339" spans="1:11" x14ac:dyDescent="0.25">
      <c r="A339" s="275" t="s">
        <v>643</v>
      </c>
      <c r="B339" s="72" t="s">
        <v>644</v>
      </c>
      <c r="C339" s="144" t="s">
        <v>637</v>
      </c>
      <c r="D339" s="144" t="s">
        <v>637</v>
      </c>
      <c r="E339" s="72"/>
      <c r="F339" s="145">
        <v>0.31290000000000001</v>
      </c>
      <c r="G339" s="73" t="s">
        <v>638</v>
      </c>
      <c r="H339" s="73" t="s">
        <v>638</v>
      </c>
      <c r="I339" s="145">
        <v>0.24</v>
      </c>
      <c r="J339" s="73" t="s">
        <v>638</v>
      </c>
      <c r="K339" s="147" t="s">
        <v>638</v>
      </c>
    </row>
    <row r="340" spans="1:11" x14ac:dyDescent="0.25">
      <c r="A340" s="275" t="s">
        <v>645</v>
      </c>
      <c r="B340" s="72" t="s">
        <v>646</v>
      </c>
      <c r="C340" s="144" t="s">
        <v>637</v>
      </c>
      <c r="D340" s="144" t="s">
        <v>637</v>
      </c>
      <c r="E340" s="72"/>
      <c r="F340" s="145">
        <v>0.31290000000000001</v>
      </c>
      <c r="G340" s="73" t="s">
        <v>638</v>
      </c>
      <c r="H340" s="73" t="s">
        <v>638</v>
      </c>
      <c r="I340" s="145">
        <v>0.24</v>
      </c>
      <c r="J340" s="73" t="s">
        <v>638</v>
      </c>
      <c r="K340" s="147" t="s">
        <v>638</v>
      </c>
    </row>
    <row r="341" spans="1:11" x14ac:dyDescent="0.25">
      <c r="A341" s="275" t="s">
        <v>710</v>
      </c>
      <c r="B341" s="72" t="s">
        <v>647</v>
      </c>
      <c r="C341" s="144" t="s">
        <v>637</v>
      </c>
      <c r="D341" s="144" t="s">
        <v>637</v>
      </c>
      <c r="E341" s="72"/>
      <c r="F341" s="145">
        <v>0.36499999999999999</v>
      </c>
      <c r="G341" s="73" t="s">
        <v>638</v>
      </c>
      <c r="H341" s="73" t="s">
        <v>638</v>
      </c>
      <c r="I341" s="145">
        <v>0.24</v>
      </c>
      <c r="J341" s="73" t="s">
        <v>638</v>
      </c>
      <c r="K341" s="147" t="s">
        <v>638</v>
      </c>
    </row>
    <row r="342" spans="1:11" x14ac:dyDescent="0.25">
      <c r="A342" s="275" t="s">
        <v>648</v>
      </c>
      <c r="B342" s="72" t="s">
        <v>649</v>
      </c>
      <c r="C342" s="144" t="s">
        <v>637</v>
      </c>
      <c r="D342" s="144" t="s">
        <v>637</v>
      </c>
      <c r="E342" s="72"/>
      <c r="F342" s="145">
        <v>0.31290000000000001</v>
      </c>
      <c r="G342" s="73" t="s">
        <v>638</v>
      </c>
      <c r="H342" s="73" t="s">
        <v>638</v>
      </c>
      <c r="I342" s="145">
        <v>0.24</v>
      </c>
      <c r="J342" s="73" t="s">
        <v>638</v>
      </c>
      <c r="K342" s="147" t="s">
        <v>638</v>
      </c>
    </row>
    <row r="343" spans="1:11" x14ac:dyDescent="0.25">
      <c r="A343" s="276" t="s">
        <v>650</v>
      </c>
      <c r="B343" s="71" t="s">
        <v>651</v>
      </c>
      <c r="C343" s="144" t="s">
        <v>637</v>
      </c>
      <c r="D343" s="144" t="s">
        <v>637</v>
      </c>
      <c r="E343" s="71"/>
      <c r="F343" s="145">
        <v>0.47589999999999999</v>
      </c>
      <c r="G343" s="134" t="s">
        <v>638</v>
      </c>
      <c r="H343" s="134" t="s">
        <v>638</v>
      </c>
      <c r="I343" s="145">
        <v>0.24</v>
      </c>
      <c r="J343" s="134" t="s">
        <v>638</v>
      </c>
      <c r="K343" s="149" t="s">
        <v>638</v>
      </c>
    </row>
    <row r="344" spans="1:11" x14ac:dyDescent="0.25">
      <c r="A344" s="275" t="s">
        <v>652</v>
      </c>
      <c r="B344" s="72" t="s">
        <v>653</v>
      </c>
      <c r="C344" s="144" t="s">
        <v>637</v>
      </c>
      <c r="D344" s="144" t="s">
        <v>637</v>
      </c>
      <c r="E344" s="72"/>
      <c r="F344" s="145">
        <v>0.31290000000000001</v>
      </c>
      <c r="G344" s="73" t="s">
        <v>638</v>
      </c>
      <c r="H344" s="73" t="s">
        <v>638</v>
      </c>
      <c r="I344" s="145">
        <v>0.24</v>
      </c>
      <c r="J344" s="73" t="s">
        <v>638</v>
      </c>
      <c r="K344" s="147" t="s">
        <v>638</v>
      </c>
    </row>
    <row r="345" spans="1:11" x14ac:dyDescent="0.25">
      <c r="A345" s="275" t="s">
        <v>654</v>
      </c>
      <c r="B345" s="72" t="s">
        <v>655</v>
      </c>
      <c r="C345" s="144" t="s">
        <v>637</v>
      </c>
      <c r="D345" s="144" t="s">
        <v>637</v>
      </c>
      <c r="E345" s="72"/>
      <c r="F345" s="145">
        <v>0.35780000000000001</v>
      </c>
      <c r="G345" s="73" t="s">
        <v>638</v>
      </c>
      <c r="H345" s="73" t="s">
        <v>638</v>
      </c>
      <c r="I345" s="145">
        <v>0.24</v>
      </c>
      <c r="J345" s="73" t="s">
        <v>638</v>
      </c>
      <c r="K345" s="147" t="s">
        <v>638</v>
      </c>
    </row>
    <row r="346" spans="1:11" ht="13.8" thickBot="1" x14ac:dyDescent="0.3">
      <c r="A346" s="277" t="s">
        <v>656</v>
      </c>
      <c r="B346" s="150" t="s">
        <v>657</v>
      </c>
      <c r="C346" s="153" t="s">
        <v>637</v>
      </c>
      <c r="D346" s="153" t="s">
        <v>637</v>
      </c>
      <c r="E346" s="150"/>
      <c r="F346" s="154">
        <v>0.42730000000000001</v>
      </c>
      <c r="G346" s="151" t="s">
        <v>638</v>
      </c>
      <c r="H346" s="151" t="s">
        <v>638</v>
      </c>
      <c r="I346" s="154">
        <v>0.24</v>
      </c>
      <c r="J346" s="151" t="s">
        <v>638</v>
      </c>
      <c r="K346" s="152" t="s">
        <v>638</v>
      </c>
    </row>
  </sheetData>
  <autoFilter ref="A1:K346">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autoFilter>
  <mergeCells count="9">
    <mergeCell ref="A7:K7"/>
    <mergeCell ref="A8:K8"/>
    <mergeCell ref="A9:K9"/>
    <mergeCell ref="A1:K1"/>
    <mergeCell ref="A2:K2"/>
    <mergeCell ref="A3:K3"/>
    <mergeCell ref="A4:K4"/>
    <mergeCell ref="A5:K5"/>
    <mergeCell ref="A6:K6"/>
  </mergeCells>
  <printOptions horizontalCentered="1"/>
  <pageMargins left="0.2" right="0.2" top="0.5" bottom="0.5" header="0.3" footer="0.3"/>
  <pageSetup scale="88" fitToHeight="0"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1">
    <tabColor rgb="FF92D050"/>
    <pageSetUpPr fitToPage="1"/>
  </sheetPr>
  <dimension ref="A1:AD352"/>
  <sheetViews>
    <sheetView showGridLines="0" view="pageBreakPreview" zoomScale="85" zoomScaleNormal="100" zoomScaleSheetLayoutView="85" workbookViewId="0">
      <pane xSplit="11" ySplit="10" topLeftCell="L11" activePane="bottomRight" state="frozen"/>
      <selection activeCell="D2" sqref="D2:E329"/>
      <selection pane="topRight" activeCell="D2" sqref="D2:E329"/>
      <selection pane="bottomLeft" activeCell="D2" sqref="D2:E329"/>
      <selection pane="bottomRight" activeCell="D2" sqref="D2:E329"/>
    </sheetView>
  </sheetViews>
  <sheetFormatPr defaultColWidth="8.88671875" defaultRowHeight="14.4" outlineLevelCol="1" x14ac:dyDescent="0.3"/>
  <cols>
    <col min="1" max="1" width="3.6640625" style="322" customWidth="1" collapsed="1"/>
    <col min="2" max="2" width="52.5546875" style="322" bestFit="1" customWidth="1"/>
    <col min="3" max="3" width="10.109375" style="322" customWidth="1"/>
    <col min="4" max="4" width="9.6640625" style="322" customWidth="1"/>
    <col min="5" max="5" width="47.109375" style="322" hidden="1" customWidth="1" outlineLevel="1"/>
    <col min="6" max="6" width="12" style="386" customWidth="1" collapsed="1"/>
    <col min="7" max="7" width="12" style="322" customWidth="1"/>
    <col min="8" max="8" width="12" style="386" hidden="1" customWidth="1" outlineLevel="1"/>
    <col min="9" max="9" width="12" style="322" hidden="1" customWidth="1" outlineLevel="1"/>
    <col min="10" max="10" width="12" style="386" customWidth="1" collapsed="1"/>
    <col min="11" max="11" width="12" style="386" customWidth="1"/>
    <col min="12" max="13" width="0.88671875" style="281" customWidth="1"/>
    <col min="14" max="17" width="12.5546875" style="387" customWidth="1"/>
    <col min="18" max="18" width="3.6640625" style="388" customWidth="1"/>
    <col min="19" max="20" width="12.5546875" style="322" customWidth="1"/>
    <col min="21" max="22" width="9.6640625" style="281" customWidth="1"/>
    <col min="23" max="24" width="12" style="322" customWidth="1"/>
    <col min="25" max="25" width="1.6640625" style="322" customWidth="1"/>
    <col min="26" max="27" width="12" style="322" customWidth="1"/>
    <col min="28" max="16384" width="8.88671875" style="322"/>
  </cols>
  <sheetData>
    <row r="1" spans="1:30" s="280" customFormat="1" ht="14.4" customHeight="1" x14ac:dyDescent="0.3">
      <c r="A1" s="278"/>
      <c r="B1" s="279" t="s">
        <v>803</v>
      </c>
      <c r="L1" s="281"/>
      <c r="M1" s="281"/>
      <c r="S1" s="282">
        <v>1.0700245128996999</v>
      </c>
      <c r="T1" s="283" t="s">
        <v>804</v>
      </c>
      <c r="U1" s="281"/>
      <c r="V1" s="281"/>
      <c r="AB1" s="284"/>
    </row>
    <row r="2" spans="1:30" s="280" customFormat="1" ht="14.4" customHeight="1" x14ac:dyDescent="0.3">
      <c r="A2" s="278"/>
      <c r="B2" s="285"/>
      <c r="C2" s="286"/>
      <c r="D2" s="287"/>
      <c r="E2" s="288"/>
      <c r="F2" s="289"/>
      <c r="G2" s="290"/>
      <c r="H2" s="289"/>
      <c r="I2" s="289"/>
      <c r="J2" s="291"/>
      <c r="K2" s="292"/>
      <c r="L2" s="281"/>
      <c r="M2" s="281"/>
      <c r="N2" s="293"/>
      <c r="O2" s="293"/>
      <c r="P2" s="293"/>
      <c r="Q2" s="293"/>
      <c r="R2" s="293"/>
      <c r="S2" s="294"/>
      <c r="T2" s="294"/>
      <c r="U2" s="281"/>
      <c r="V2" s="281"/>
      <c r="W2" s="295"/>
      <c r="X2" s="296"/>
      <c r="Y2" s="296"/>
      <c r="AB2" s="284"/>
    </row>
    <row r="3" spans="1:30" s="280" customFormat="1" ht="14.4" customHeight="1" x14ac:dyDescent="0.3">
      <c r="A3" s="278"/>
      <c r="B3" s="297" t="s">
        <v>805</v>
      </c>
      <c r="C3" s="286"/>
      <c r="D3" s="287"/>
      <c r="E3" s="288"/>
      <c r="F3" s="289"/>
      <c r="L3" s="281"/>
      <c r="M3" s="281"/>
      <c r="P3" s="293"/>
      <c r="Q3" s="293"/>
      <c r="R3" s="293"/>
      <c r="S3" s="294"/>
      <c r="T3" s="294"/>
      <c r="U3" s="281"/>
      <c r="V3" s="281"/>
      <c r="W3" s="298"/>
      <c r="X3" s="296"/>
      <c r="Y3" s="296"/>
      <c r="AB3" s="284"/>
    </row>
    <row r="4" spans="1:30" s="280" customFormat="1" ht="14.4" customHeight="1" x14ac:dyDescent="0.3">
      <c r="A4" s="278"/>
      <c r="B4" s="299" t="s">
        <v>829</v>
      </c>
      <c r="C4" s="286"/>
      <c r="D4" s="287"/>
      <c r="E4" s="288"/>
      <c r="F4" s="289"/>
      <c r="H4" s="289"/>
      <c r="K4" s="300" t="s">
        <v>806</v>
      </c>
      <c r="L4" s="281"/>
      <c r="M4" s="281"/>
      <c r="N4" s="301">
        <f>+COUNTIF($A$11:$A$338,1)</f>
        <v>15</v>
      </c>
      <c r="O4" s="293"/>
      <c r="P4" s="293"/>
      <c r="Q4" s="293"/>
      <c r="R4" s="293"/>
      <c r="S4" s="294"/>
      <c r="T4" s="294"/>
      <c r="U4" s="281"/>
      <c r="V4" s="281"/>
      <c r="W4" s="298"/>
      <c r="X4" s="296"/>
      <c r="Y4" s="296"/>
      <c r="AB4" s="284"/>
    </row>
    <row r="5" spans="1:30" s="280" customFormat="1" ht="14.4" customHeight="1" x14ac:dyDescent="0.3">
      <c r="A5" s="278"/>
      <c r="B5" s="299" t="s">
        <v>807</v>
      </c>
      <c r="C5" s="286"/>
      <c r="D5" s="287"/>
      <c r="E5" s="288"/>
      <c r="F5" s="289"/>
      <c r="H5" s="289"/>
      <c r="K5" s="300" t="s">
        <v>808</v>
      </c>
      <c r="L5" s="281"/>
      <c r="M5" s="281"/>
      <c r="N5" s="301">
        <f>+COUNTIF($A$11:$A$338,2)</f>
        <v>71</v>
      </c>
      <c r="O5" s="293"/>
      <c r="P5" s="293"/>
      <c r="Q5" s="293"/>
      <c r="R5" s="293"/>
      <c r="S5" s="294"/>
      <c r="T5" s="294"/>
      <c r="U5" s="281"/>
      <c r="V5" s="281"/>
      <c r="W5" s="298"/>
      <c r="X5" s="296"/>
      <c r="Y5" s="296"/>
      <c r="AB5" s="284"/>
    </row>
    <row r="6" spans="1:30" s="280" customFormat="1" ht="14.4" customHeight="1" x14ac:dyDescent="0.3">
      <c r="A6" s="278"/>
      <c r="B6" s="299" t="s">
        <v>809</v>
      </c>
      <c r="C6" s="286"/>
      <c r="D6" s="287"/>
      <c r="E6" s="288"/>
      <c r="F6" s="289"/>
      <c r="H6" s="289"/>
      <c r="K6" s="300" t="s">
        <v>810</v>
      </c>
      <c r="L6" s="281"/>
      <c r="M6" s="281"/>
      <c r="N6" s="301">
        <f>+COUNTIF($A$11:$A$338,3)</f>
        <v>5</v>
      </c>
      <c r="O6" s="293"/>
      <c r="P6" s="293"/>
      <c r="Q6" s="293"/>
      <c r="R6" s="293"/>
      <c r="S6" s="294"/>
      <c r="T6" s="294"/>
      <c r="U6" s="281"/>
      <c r="V6" s="281"/>
      <c r="W6" s="298"/>
      <c r="X6" s="296"/>
      <c r="Y6" s="296"/>
      <c r="AB6" s="284"/>
    </row>
    <row r="7" spans="1:30" s="280" customFormat="1" ht="14.4" customHeight="1" thickBot="1" x14ac:dyDescent="0.35">
      <c r="A7" s="278"/>
      <c r="B7" s="302" t="s">
        <v>811</v>
      </c>
      <c r="C7" s="286"/>
      <c r="D7" s="287"/>
      <c r="E7" s="288"/>
      <c r="F7" s="289"/>
      <c r="H7" s="289"/>
      <c r="K7" s="303" t="s">
        <v>812</v>
      </c>
      <c r="L7" s="281"/>
      <c r="M7" s="281"/>
      <c r="N7" s="304">
        <f>SUM(N4:N6)</f>
        <v>91</v>
      </c>
      <c r="O7" s="293"/>
      <c r="P7" s="293"/>
      <c r="Q7" s="293"/>
      <c r="R7" s="293"/>
      <c r="S7" s="294"/>
      <c r="T7" s="294"/>
      <c r="U7" s="281"/>
      <c r="V7" s="281"/>
      <c r="W7" s="298"/>
      <c r="X7" s="296"/>
      <c r="Y7" s="296"/>
      <c r="AB7" s="284"/>
    </row>
    <row r="8" spans="1:30" s="280" customFormat="1" ht="14.4" customHeight="1" thickBot="1" x14ac:dyDescent="0.35">
      <c r="A8" s="278"/>
      <c r="B8" s="285"/>
      <c r="C8" s="286"/>
      <c r="D8" s="287"/>
      <c r="E8" s="288"/>
      <c r="F8" s="289"/>
      <c r="G8" s="290"/>
      <c r="H8" s="289"/>
      <c r="K8" s="303" t="s">
        <v>813</v>
      </c>
      <c r="L8" s="281"/>
      <c r="M8" s="281"/>
      <c r="N8" s="305">
        <f>+COUNT($Q$11:$Q$338)</f>
        <v>91</v>
      </c>
      <c r="O8" s="306" t="b">
        <f>+N8=N7</f>
        <v>1</v>
      </c>
      <c r="P8" s="307" t="s">
        <v>814</v>
      </c>
      <c r="Q8" s="293"/>
      <c r="R8" s="293"/>
      <c r="S8" s="294"/>
      <c r="T8" s="294"/>
      <c r="U8" s="281"/>
      <c r="W8" s="308"/>
      <c r="X8" s="309"/>
      <c r="Y8" s="309"/>
      <c r="AB8" s="284"/>
    </row>
    <row r="9" spans="1:30" s="280" customFormat="1" ht="14.4" customHeight="1" thickBot="1" x14ac:dyDescent="0.35">
      <c r="A9" s="278"/>
      <c r="B9" s="285"/>
      <c r="C9" s="286"/>
      <c r="D9" s="287"/>
      <c r="E9" s="288"/>
      <c r="F9" s="289"/>
      <c r="G9" s="290"/>
      <c r="H9" s="289"/>
      <c r="I9" s="289"/>
      <c r="J9" s="291"/>
      <c r="K9" s="292"/>
      <c r="L9" s="281"/>
      <c r="M9" s="281"/>
      <c r="N9" s="293"/>
      <c r="O9" s="293"/>
      <c r="P9" s="293"/>
      <c r="Q9" s="293"/>
      <c r="R9" s="293"/>
      <c r="S9" s="310" t="s">
        <v>816</v>
      </c>
      <c r="T9" s="294"/>
      <c r="U9" s="281"/>
      <c r="V9" s="281"/>
      <c r="W9" s="298"/>
      <c r="X9" s="296"/>
      <c r="Y9" s="296"/>
      <c r="AB9" s="284"/>
      <c r="AC9" s="392" t="s">
        <v>828</v>
      </c>
    </row>
    <row r="10" spans="1:30" ht="16.8" thickTop="1" thickBot="1" x14ac:dyDescent="0.35">
      <c r="A10" s="311" t="s">
        <v>817</v>
      </c>
      <c r="B10" s="312" t="s">
        <v>818</v>
      </c>
      <c r="C10" s="313" t="s">
        <v>819</v>
      </c>
      <c r="D10" s="314"/>
      <c r="E10" s="315" t="s">
        <v>820</v>
      </c>
      <c r="F10" s="542" t="str">
        <f>+TEXT(S1,"0.00")&amp;" x Current (2015) Rates"</f>
        <v>1.07 x Current (2015) Rates</v>
      </c>
      <c r="G10" s="543"/>
      <c r="H10" s="544" t="s">
        <v>821</v>
      </c>
      <c r="I10" s="545"/>
      <c r="J10" s="316" t="s">
        <v>822</v>
      </c>
      <c r="K10" s="317"/>
      <c r="L10" s="318"/>
      <c r="M10" s="319"/>
      <c r="N10" s="546" t="s">
        <v>823</v>
      </c>
      <c r="O10" s="547"/>
      <c r="P10" s="546" t="s">
        <v>824</v>
      </c>
      <c r="Q10" s="548"/>
      <c r="R10" s="320"/>
      <c r="S10" s="549" t="s">
        <v>825</v>
      </c>
      <c r="T10" s="549"/>
      <c r="U10" s="321"/>
      <c r="V10" s="393" t="s">
        <v>815</v>
      </c>
      <c r="W10" s="393"/>
      <c r="X10" s="393"/>
      <c r="Y10" s="391"/>
      <c r="Z10" s="392" t="s">
        <v>827</v>
      </c>
      <c r="AA10" s="392"/>
      <c r="AB10" s="284"/>
      <c r="AC10" s="306" t="b">
        <f>+SUM(Z11:AA338)=0</f>
        <v>1</v>
      </c>
      <c r="AD10" s="394"/>
    </row>
    <row r="11" spans="1:30" ht="15" thickTop="1" x14ac:dyDescent="0.3">
      <c r="B11" s="323" t="s">
        <v>36</v>
      </c>
      <c r="C11" s="324">
        <v>14.64</v>
      </c>
      <c r="D11" s="324">
        <v>20.79</v>
      </c>
      <c r="E11" s="325" t="s">
        <v>36</v>
      </c>
      <c r="F11" s="395">
        <f t="shared" ref="F11:G42" si="0">+IF(H11="","",H11*$S$1)</f>
        <v>14.637935336467894</v>
      </c>
      <c r="G11" s="395">
        <f t="shared" si="0"/>
        <v>20.787901224358919</v>
      </c>
      <c r="H11" s="326">
        <v>13.68</v>
      </c>
      <c r="I11" s="326">
        <v>19.427499999999998</v>
      </c>
      <c r="J11" s="327">
        <v>14.64</v>
      </c>
      <c r="K11" s="327">
        <v>20.79</v>
      </c>
      <c r="L11" s="328"/>
      <c r="M11" s="329"/>
      <c r="N11" s="330">
        <v>14.64</v>
      </c>
      <c r="O11" s="331">
        <v>20.79</v>
      </c>
      <c r="P11" s="332" t="str">
        <f t="shared" ref="P11:Q26" si="1">+IF(AND(ROUND($C11-$N11,2)=0,ROUND($D11-$O11,2)=0),"",ROUND(C11-N11,2))</f>
        <v/>
      </c>
      <c r="Q11" s="333" t="str">
        <f t="shared" si="1"/>
        <v/>
      </c>
      <c r="R11" s="334"/>
      <c r="S11" s="335">
        <v>14.64</v>
      </c>
      <c r="T11" s="335">
        <v>20.79</v>
      </c>
      <c r="U11" s="321"/>
      <c r="V11" s="336" t="s">
        <v>36</v>
      </c>
      <c r="W11" s="336">
        <v>14.64</v>
      </c>
      <c r="X11" s="336">
        <v>20.79</v>
      </c>
      <c r="Y11" s="336"/>
      <c r="Z11" s="390">
        <f>+ROUND(C11,2)-ROUND(W11,2)</f>
        <v>0</v>
      </c>
      <c r="AA11" s="390">
        <f t="shared" ref="AA11" si="2">+ROUND(D11,2)-ROUND(X11,2)</f>
        <v>0</v>
      </c>
      <c r="AB11" s="337" t="s">
        <v>826</v>
      </c>
      <c r="AC11" s="337" t="s">
        <v>826</v>
      </c>
      <c r="AD11" s="338"/>
    </row>
    <row r="12" spans="1:30" x14ac:dyDescent="0.3">
      <c r="A12" s="339"/>
      <c r="B12" s="340" t="s">
        <v>658</v>
      </c>
      <c r="C12" s="341">
        <v>8.5387499999999985</v>
      </c>
      <c r="D12" s="341">
        <v>13.972499999999998</v>
      </c>
      <c r="E12" s="342" t="s">
        <v>658</v>
      </c>
      <c r="F12" s="396">
        <f t="shared" si="0"/>
        <v>8.8277022314225242</v>
      </c>
      <c r="G12" s="396">
        <f t="shared" si="0"/>
        <v>14.445330924145949</v>
      </c>
      <c r="H12" s="343">
        <v>8.25</v>
      </c>
      <c r="I12" s="343">
        <v>13.5</v>
      </c>
      <c r="J12" s="344"/>
      <c r="K12" s="344"/>
      <c r="L12" s="345"/>
      <c r="M12" s="346"/>
      <c r="N12" s="347">
        <v>8.5387499999999985</v>
      </c>
      <c r="O12" s="348">
        <v>13.972499999999998</v>
      </c>
      <c r="P12" s="349" t="str">
        <f t="shared" si="1"/>
        <v/>
      </c>
      <c r="Q12" s="350" t="str">
        <f t="shared" si="1"/>
        <v/>
      </c>
      <c r="R12" s="334"/>
      <c r="S12" s="351">
        <v>8.5387499999999985</v>
      </c>
      <c r="T12" s="351">
        <v>13.972499999999998</v>
      </c>
      <c r="U12" s="321"/>
      <c r="V12" s="336" t="s">
        <v>658</v>
      </c>
      <c r="W12" s="336">
        <v>8.5387499999999985</v>
      </c>
      <c r="X12" s="336">
        <v>13.972499999999998</v>
      </c>
      <c r="Y12" s="336"/>
      <c r="Z12" s="390">
        <f t="shared" ref="Z12:Z75" si="3">+ROUND(C12,2)-ROUND(W12,2)</f>
        <v>0</v>
      </c>
      <c r="AA12" s="390">
        <f t="shared" ref="AA12:AA75" si="4">+ROUND(D12,2)-ROUND(X12,2)</f>
        <v>0</v>
      </c>
      <c r="AB12" s="337" t="s">
        <v>826</v>
      </c>
      <c r="AC12" s="337" t="s">
        <v>826</v>
      </c>
      <c r="AD12" s="338"/>
    </row>
    <row r="13" spans="1:30" ht="14.4" customHeight="1" x14ac:dyDescent="0.3">
      <c r="A13" s="339"/>
      <c r="B13" s="340" t="s">
        <v>37</v>
      </c>
      <c r="C13" s="341">
        <v>20.8</v>
      </c>
      <c r="D13" s="341">
        <v>28.87</v>
      </c>
      <c r="E13" s="352" t="s">
        <v>37</v>
      </c>
      <c r="F13" s="396">
        <f t="shared" si="0"/>
        <v>20.798066457231467</v>
      </c>
      <c r="G13" s="396">
        <f t="shared" si="0"/>
        <v>28.869261358033903</v>
      </c>
      <c r="H13" s="343">
        <v>19.437000000000001</v>
      </c>
      <c r="I13" s="343">
        <v>26.98</v>
      </c>
      <c r="J13" s="344">
        <v>20.8</v>
      </c>
      <c r="K13" s="344">
        <v>28.87</v>
      </c>
      <c r="L13" s="345"/>
      <c r="M13" s="346"/>
      <c r="N13" s="347">
        <v>20.8</v>
      </c>
      <c r="O13" s="348">
        <v>28.87</v>
      </c>
      <c r="P13" s="349" t="str">
        <f t="shared" si="1"/>
        <v/>
      </c>
      <c r="Q13" s="350" t="str">
        <f t="shared" si="1"/>
        <v/>
      </c>
      <c r="R13" s="334"/>
      <c r="S13" s="351">
        <v>20.8</v>
      </c>
      <c r="T13" s="351">
        <v>28.87</v>
      </c>
      <c r="U13" s="321"/>
      <c r="V13" s="336" t="s">
        <v>37</v>
      </c>
      <c r="W13" s="336">
        <v>20.8</v>
      </c>
      <c r="X13" s="336">
        <v>28.87</v>
      </c>
      <c r="Y13" s="336"/>
      <c r="Z13" s="390">
        <f t="shared" si="3"/>
        <v>0</v>
      </c>
      <c r="AA13" s="390">
        <f t="shared" si="4"/>
        <v>0</v>
      </c>
      <c r="AB13" s="337" t="s">
        <v>826</v>
      </c>
      <c r="AC13" s="337" t="s">
        <v>826</v>
      </c>
      <c r="AD13" s="338"/>
    </row>
    <row r="14" spans="1:30" x14ac:dyDescent="0.3">
      <c r="A14" s="339"/>
      <c r="B14" s="340" t="s">
        <v>659</v>
      </c>
      <c r="C14" s="341">
        <v>20.7</v>
      </c>
      <c r="D14" s="341">
        <v>25.874999999999996</v>
      </c>
      <c r="E14" s="342" t="s">
        <v>659</v>
      </c>
      <c r="F14" s="396">
        <f t="shared" si="0"/>
        <v>21.400490257993997</v>
      </c>
      <c r="G14" s="396">
        <f t="shared" si="0"/>
        <v>26.750612822492499</v>
      </c>
      <c r="H14" s="343">
        <v>20</v>
      </c>
      <c r="I14" s="343">
        <v>25</v>
      </c>
      <c r="J14" s="344"/>
      <c r="K14" s="344"/>
      <c r="L14" s="345"/>
      <c r="M14" s="346"/>
      <c r="N14" s="347">
        <v>20.7</v>
      </c>
      <c r="O14" s="348">
        <v>25.874999999999996</v>
      </c>
      <c r="P14" s="349" t="str">
        <f t="shared" si="1"/>
        <v/>
      </c>
      <c r="Q14" s="350" t="str">
        <f t="shared" si="1"/>
        <v/>
      </c>
      <c r="R14" s="334"/>
      <c r="S14" s="351">
        <v>20.7</v>
      </c>
      <c r="T14" s="351">
        <v>25.874999999999996</v>
      </c>
      <c r="U14" s="321"/>
      <c r="V14" s="336" t="s">
        <v>659</v>
      </c>
      <c r="W14" s="336">
        <v>20.7</v>
      </c>
      <c r="X14" s="336">
        <v>25.874999999999996</v>
      </c>
      <c r="Y14" s="336"/>
      <c r="Z14" s="390">
        <f t="shared" si="3"/>
        <v>0</v>
      </c>
      <c r="AA14" s="390">
        <f t="shared" si="4"/>
        <v>0</v>
      </c>
      <c r="AB14" s="337" t="s">
        <v>826</v>
      </c>
      <c r="AC14" s="337" t="s">
        <v>826</v>
      </c>
      <c r="AD14" s="338"/>
    </row>
    <row r="15" spans="1:30" x14ac:dyDescent="0.3">
      <c r="A15" s="339"/>
      <c r="B15" s="340" t="s">
        <v>660</v>
      </c>
      <c r="C15" s="341">
        <v>15.524999999999999</v>
      </c>
      <c r="D15" s="341">
        <v>19.923749999999998</v>
      </c>
      <c r="E15" s="342" t="s">
        <v>660</v>
      </c>
      <c r="F15" s="396">
        <f t="shared" si="0"/>
        <v>16.050367693495499</v>
      </c>
      <c r="G15" s="396">
        <f t="shared" si="0"/>
        <v>20.597971873319224</v>
      </c>
      <c r="H15" s="343">
        <v>15</v>
      </c>
      <c r="I15" s="343">
        <v>19.25</v>
      </c>
      <c r="J15" s="344"/>
      <c r="K15" s="344"/>
      <c r="L15" s="345"/>
      <c r="M15" s="346"/>
      <c r="N15" s="347">
        <v>15.524999999999999</v>
      </c>
      <c r="O15" s="348">
        <v>19.923749999999998</v>
      </c>
      <c r="P15" s="349" t="str">
        <f t="shared" si="1"/>
        <v/>
      </c>
      <c r="Q15" s="350" t="str">
        <f t="shared" si="1"/>
        <v/>
      </c>
      <c r="R15" s="334"/>
      <c r="S15" s="351">
        <v>15.524999999999999</v>
      </c>
      <c r="T15" s="351">
        <v>19.923749999999998</v>
      </c>
      <c r="U15" s="321"/>
      <c r="V15" s="336" t="s">
        <v>660</v>
      </c>
      <c r="W15" s="336">
        <v>15.524999999999999</v>
      </c>
      <c r="X15" s="336">
        <v>19.923749999999998</v>
      </c>
      <c r="Y15" s="336"/>
      <c r="Z15" s="390">
        <f t="shared" si="3"/>
        <v>0</v>
      </c>
      <c r="AA15" s="390">
        <f t="shared" si="4"/>
        <v>0</v>
      </c>
      <c r="AB15" s="337" t="s">
        <v>826</v>
      </c>
      <c r="AC15" s="337" t="s">
        <v>826</v>
      </c>
      <c r="AD15" s="338"/>
    </row>
    <row r="16" spans="1:30" x14ac:dyDescent="0.3">
      <c r="A16" s="339"/>
      <c r="B16" s="340" t="s">
        <v>661</v>
      </c>
      <c r="C16" s="341">
        <v>9.8324999999999996</v>
      </c>
      <c r="D16" s="341">
        <v>12.419999999999998</v>
      </c>
      <c r="E16" s="342" t="s">
        <v>661</v>
      </c>
      <c r="F16" s="396">
        <f t="shared" si="0"/>
        <v>10.165232872547149</v>
      </c>
      <c r="G16" s="396">
        <f t="shared" si="0"/>
        <v>12.8402941547964</v>
      </c>
      <c r="H16" s="343">
        <v>9.5</v>
      </c>
      <c r="I16" s="343">
        <v>12</v>
      </c>
      <c r="J16" s="344"/>
      <c r="K16" s="344"/>
      <c r="L16" s="345"/>
      <c r="M16" s="346"/>
      <c r="N16" s="347">
        <v>9.8324999999999996</v>
      </c>
      <c r="O16" s="348">
        <v>12.419999999999998</v>
      </c>
      <c r="P16" s="349" t="str">
        <f t="shared" si="1"/>
        <v/>
      </c>
      <c r="Q16" s="350" t="str">
        <f t="shared" si="1"/>
        <v/>
      </c>
      <c r="R16" s="334"/>
      <c r="S16" s="351">
        <v>9.8324999999999996</v>
      </c>
      <c r="T16" s="351">
        <v>12.419999999999998</v>
      </c>
      <c r="U16" s="321"/>
      <c r="V16" s="336" t="s">
        <v>661</v>
      </c>
      <c r="W16" s="336">
        <v>9.8324999999999996</v>
      </c>
      <c r="X16" s="336">
        <v>12.419999999999998</v>
      </c>
      <c r="Y16" s="336"/>
      <c r="Z16" s="390">
        <f t="shared" si="3"/>
        <v>0</v>
      </c>
      <c r="AA16" s="390">
        <f t="shared" si="4"/>
        <v>0</v>
      </c>
      <c r="AB16" s="337" t="s">
        <v>826</v>
      </c>
      <c r="AC16" s="337" t="s">
        <v>826</v>
      </c>
      <c r="AD16" s="338"/>
    </row>
    <row r="17" spans="1:30" x14ac:dyDescent="0.3">
      <c r="A17" s="353">
        <v>2</v>
      </c>
      <c r="B17" s="340" t="s">
        <v>38</v>
      </c>
      <c r="C17" s="341">
        <f t="shared" ref="C17:D23" si="5">J17</f>
        <v>19.059999999999999</v>
      </c>
      <c r="D17" s="341">
        <f t="shared" si="5"/>
        <v>21.81</v>
      </c>
      <c r="E17" s="352" t="s">
        <v>38</v>
      </c>
      <c r="F17" s="396">
        <f t="shared" si="0"/>
        <v>19.059811636025906</v>
      </c>
      <c r="G17" s="396">
        <f t="shared" si="0"/>
        <v>21.807099572895883</v>
      </c>
      <c r="H17" s="343">
        <v>17.8125</v>
      </c>
      <c r="I17" s="343">
        <v>20.38</v>
      </c>
      <c r="J17" s="344">
        <v>19.059999999999999</v>
      </c>
      <c r="K17" s="344">
        <v>21.81</v>
      </c>
      <c r="L17" s="345"/>
      <c r="M17" s="346"/>
      <c r="N17" s="347">
        <v>9.5737499999999986</v>
      </c>
      <c r="O17" s="348">
        <v>14.494</v>
      </c>
      <c r="P17" s="349">
        <f t="shared" si="1"/>
        <v>9.49</v>
      </c>
      <c r="Q17" s="350">
        <f t="shared" si="1"/>
        <v>7.32</v>
      </c>
      <c r="R17" s="334"/>
      <c r="S17" s="354">
        <v>9.5737499999999986</v>
      </c>
      <c r="T17" s="354">
        <v>27.5</v>
      </c>
      <c r="U17" s="321"/>
      <c r="V17" s="336" t="s">
        <v>38</v>
      </c>
      <c r="W17" s="336">
        <v>19.059999999999999</v>
      </c>
      <c r="X17" s="336">
        <v>21.81</v>
      </c>
      <c r="Y17" s="336"/>
      <c r="Z17" s="390">
        <f t="shared" si="3"/>
        <v>0</v>
      </c>
      <c r="AA17" s="390">
        <f t="shared" si="4"/>
        <v>0</v>
      </c>
      <c r="AB17" s="337" t="s">
        <v>826</v>
      </c>
      <c r="AC17" s="337" t="s">
        <v>826</v>
      </c>
      <c r="AD17" s="338"/>
    </row>
    <row r="18" spans="1:30" x14ac:dyDescent="0.3">
      <c r="A18" s="353">
        <v>2</v>
      </c>
      <c r="B18" s="340" t="s">
        <v>39</v>
      </c>
      <c r="C18" s="341">
        <f t="shared" si="5"/>
        <v>21.75</v>
      </c>
      <c r="D18" s="341">
        <f t="shared" si="5"/>
        <v>26.69</v>
      </c>
      <c r="E18" s="352" t="s">
        <v>39</v>
      </c>
      <c r="F18" s="396">
        <f t="shared" si="0"/>
        <v>21.753598347250897</v>
      </c>
      <c r="G18" s="396">
        <f t="shared" si="0"/>
        <v>26.686411351718519</v>
      </c>
      <c r="H18" s="343">
        <v>20.329999999999998</v>
      </c>
      <c r="I18" s="343">
        <v>24.94</v>
      </c>
      <c r="J18" s="344">
        <v>21.75</v>
      </c>
      <c r="K18" s="344">
        <v>26.69</v>
      </c>
      <c r="L18" s="345"/>
      <c r="M18" s="346"/>
      <c r="N18" s="347">
        <v>29.756249999999998</v>
      </c>
      <c r="O18" s="348">
        <v>33.119999999999997</v>
      </c>
      <c r="P18" s="349">
        <f t="shared" si="1"/>
        <v>-8.01</v>
      </c>
      <c r="Q18" s="350">
        <f t="shared" si="1"/>
        <v>-6.43</v>
      </c>
      <c r="R18" s="334"/>
      <c r="S18" s="351">
        <v>27.944999999999997</v>
      </c>
      <c r="T18" s="351">
        <v>33.119999999999997</v>
      </c>
      <c r="U18" s="321"/>
      <c r="V18" s="336" t="s">
        <v>39</v>
      </c>
      <c r="W18" s="336">
        <v>21.75</v>
      </c>
      <c r="X18" s="336">
        <v>26.69</v>
      </c>
      <c r="Y18" s="336"/>
      <c r="Z18" s="390">
        <f t="shared" si="3"/>
        <v>0</v>
      </c>
      <c r="AA18" s="390">
        <f t="shared" si="4"/>
        <v>0</v>
      </c>
      <c r="AB18" s="337" t="s">
        <v>826</v>
      </c>
      <c r="AC18" s="337" t="s">
        <v>826</v>
      </c>
      <c r="AD18" s="338"/>
    </row>
    <row r="19" spans="1:30" x14ac:dyDescent="0.3">
      <c r="A19" s="353">
        <v>2</v>
      </c>
      <c r="B19" s="340" t="s">
        <v>40</v>
      </c>
      <c r="C19" s="341">
        <f t="shared" si="5"/>
        <v>26.74</v>
      </c>
      <c r="D19" s="341">
        <f t="shared" si="5"/>
        <v>33.799999999999997</v>
      </c>
      <c r="E19" s="352" t="s">
        <v>40</v>
      </c>
      <c r="F19" s="396">
        <f t="shared" si="0"/>
        <v>26.734562454799001</v>
      </c>
      <c r="G19" s="396">
        <f t="shared" si="0"/>
        <v>33.799399301219267</v>
      </c>
      <c r="H19" s="343">
        <v>24.984999999999999</v>
      </c>
      <c r="I19" s="343">
        <v>31.587499999999999</v>
      </c>
      <c r="J19" s="344">
        <v>26.74</v>
      </c>
      <c r="K19" s="344">
        <v>33.799999999999997</v>
      </c>
      <c r="L19" s="345"/>
      <c r="M19" s="346"/>
      <c r="N19" s="347">
        <v>27.944999999999997</v>
      </c>
      <c r="O19" s="348">
        <v>36.224999999999994</v>
      </c>
      <c r="P19" s="349">
        <f t="shared" si="1"/>
        <v>-1.21</v>
      </c>
      <c r="Q19" s="350">
        <f t="shared" si="1"/>
        <v>-2.4300000000000002</v>
      </c>
      <c r="R19" s="334"/>
      <c r="S19" s="351">
        <v>29.756249999999998</v>
      </c>
      <c r="T19" s="351">
        <v>36.224999999999994</v>
      </c>
      <c r="U19" s="321"/>
      <c r="V19" s="336" t="s">
        <v>40</v>
      </c>
      <c r="W19" s="336">
        <v>26.74</v>
      </c>
      <c r="X19" s="336">
        <v>33.799999999999997</v>
      </c>
      <c r="Y19" s="336"/>
      <c r="Z19" s="390">
        <f t="shared" si="3"/>
        <v>0</v>
      </c>
      <c r="AA19" s="390">
        <f t="shared" si="4"/>
        <v>0</v>
      </c>
      <c r="AB19" s="337"/>
      <c r="AC19" s="337"/>
      <c r="AD19" s="338"/>
    </row>
    <row r="20" spans="1:30" x14ac:dyDescent="0.3">
      <c r="A20" s="353">
        <v>2</v>
      </c>
      <c r="B20" s="340" t="s">
        <v>41</v>
      </c>
      <c r="C20" s="341">
        <f t="shared" si="5"/>
        <v>18.809999999999999</v>
      </c>
      <c r="D20" s="341">
        <f t="shared" si="5"/>
        <v>23.79</v>
      </c>
      <c r="E20" s="352" t="s">
        <v>41</v>
      </c>
      <c r="F20" s="396">
        <f t="shared" si="0"/>
        <v>18.805680814212224</v>
      </c>
      <c r="G20" s="396">
        <f t="shared" si="0"/>
        <v>23.786644921760331</v>
      </c>
      <c r="H20" s="343">
        <v>17.574999999999999</v>
      </c>
      <c r="I20" s="343">
        <v>22.23</v>
      </c>
      <c r="J20" s="344">
        <v>18.809999999999999</v>
      </c>
      <c r="K20" s="344">
        <v>23.79</v>
      </c>
      <c r="L20" s="345"/>
      <c r="M20" s="346"/>
      <c r="N20" s="347">
        <v>28.979999999999997</v>
      </c>
      <c r="O20" s="348">
        <v>38.294999999999995</v>
      </c>
      <c r="P20" s="349">
        <f t="shared" si="1"/>
        <v>-10.17</v>
      </c>
      <c r="Q20" s="350">
        <f t="shared" si="1"/>
        <v>-14.51</v>
      </c>
      <c r="R20" s="334"/>
      <c r="S20" s="351">
        <v>17.574999999999999</v>
      </c>
      <c r="T20" s="351">
        <v>22.229999999999997</v>
      </c>
      <c r="U20" s="321"/>
      <c r="V20" s="336" t="s">
        <v>41</v>
      </c>
      <c r="W20" s="336">
        <v>18.809999999999999</v>
      </c>
      <c r="X20" s="336">
        <v>23.79</v>
      </c>
      <c r="Y20" s="336"/>
      <c r="Z20" s="390">
        <f t="shared" si="3"/>
        <v>0</v>
      </c>
      <c r="AA20" s="390">
        <f t="shared" si="4"/>
        <v>0</v>
      </c>
      <c r="AB20" s="337"/>
      <c r="AC20" s="337"/>
      <c r="AD20" s="338"/>
    </row>
    <row r="21" spans="1:30" x14ac:dyDescent="0.3">
      <c r="A21" s="355">
        <v>2</v>
      </c>
      <c r="B21" s="340" t="s">
        <v>42</v>
      </c>
      <c r="C21" s="341">
        <f t="shared" si="5"/>
        <v>23.81</v>
      </c>
      <c r="D21" s="341">
        <f t="shared" si="5"/>
        <v>33.799999999999997</v>
      </c>
      <c r="E21" s="352" t="s">
        <v>42</v>
      </c>
      <c r="F21" s="396">
        <f t="shared" si="0"/>
        <v>23.806975387505421</v>
      </c>
      <c r="G21" s="396">
        <f t="shared" si="0"/>
        <v>33.799399301219267</v>
      </c>
      <c r="H21" s="343">
        <v>22.248999999999999</v>
      </c>
      <c r="I21" s="343">
        <v>31.587499999999999</v>
      </c>
      <c r="J21" s="344">
        <v>23.81</v>
      </c>
      <c r="K21" s="344">
        <v>33.799999999999997</v>
      </c>
      <c r="L21" s="345"/>
      <c r="M21" s="346"/>
      <c r="N21" s="347">
        <v>14.748749999999999</v>
      </c>
      <c r="O21" s="348">
        <v>18.63</v>
      </c>
      <c r="P21" s="349">
        <f t="shared" si="1"/>
        <v>9.06</v>
      </c>
      <c r="Q21" s="350">
        <f t="shared" si="1"/>
        <v>15.17</v>
      </c>
      <c r="R21" s="334"/>
      <c r="S21" s="351">
        <v>22.249000000000002</v>
      </c>
      <c r="T21" s="351">
        <v>31.587499999999999</v>
      </c>
      <c r="U21" s="321"/>
      <c r="V21" s="336" t="s">
        <v>42</v>
      </c>
      <c r="W21" s="336">
        <v>23.81</v>
      </c>
      <c r="X21" s="336">
        <v>33.799999999999997</v>
      </c>
      <c r="Y21" s="336"/>
      <c r="Z21" s="390">
        <f t="shared" si="3"/>
        <v>0</v>
      </c>
      <c r="AA21" s="390">
        <f t="shared" si="4"/>
        <v>0</v>
      </c>
      <c r="AB21" s="337" t="s">
        <v>826</v>
      </c>
      <c r="AC21" s="337" t="s">
        <v>826</v>
      </c>
      <c r="AD21" s="338"/>
    </row>
    <row r="22" spans="1:30" x14ac:dyDescent="0.3">
      <c r="A22" s="353">
        <v>2</v>
      </c>
      <c r="B22" s="340" t="s">
        <v>43</v>
      </c>
      <c r="C22" s="341">
        <f t="shared" si="5"/>
        <v>18.809999999999999</v>
      </c>
      <c r="D22" s="341">
        <f t="shared" si="5"/>
        <v>23.79</v>
      </c>
      <c r="E22" s="352" t="s">
        <v>43</v>
      </c>
      <c r="F22" s="396">
        <f t="shared" si="0"/>
        <v>18.805680814212224</v>
      </c>
      <c r="G22" s="396">
        <f t="shared" si="0"/>
        <v>23.786644921760331</v>
      </c>
      <c r="H22" s="343">
        <v>17.574999999999999</v>
      </c>
      <c r="I22" s="343">
        <v>22.23</v>
      </c>
      <c r="J22" s="344">
        <v>18.809999999999999</v>
      </c>
      <c r="K22" s="344">
        <v>23.79</v>
      </c>
      <c r="L22" s="345"/>
      <c r="M22" s="346"/>
      <c r="N22" s="347">
        <v>18.63</v>
      </c>
      <c r="O22" s="348">
        <v>27.686249999999998</v>
      </c>
      <c r="P22" s="349">
        <f t="shared" si="1"/>
        <v>0.18</v>
      </c>
      <c r="Q22" s="350">
        <f t="shared" si="1"/>
        <v>-3.9</v>
      </c>
      <c r="R22" s="334"/>
      <c r="S22" s="351">
        <v>18.63</v>
      </c>
      <c r="T22" s="351">
        <v>27.686249999999998</v>
      </c>
      <c r="U22" s="321"/>
      <c r="V22" s="336" t="s">
        <v>43</v>
      </c>
      <c r="W22" s="336">
        <v>18.809999999999999</v>
      </c>
      <c r="X22" s="336">
        <v>23.79</v>
      </c>
      <c r="Y22" s="336"/>
      <c r="Z22" s="390">
        <f t="shared" si="3"/>
        <v>0</v>
      </c>
      <c r="AA22" s="390">
        <f t="shared" si="4"/>
        <v>0</v>
      </c>
      <c r="AB22" s="337" t="s">
        <v>826</v>
      </c>
      <c r="AC22" s="337" t="s">
        <v>826</v>
      </c>
      <c r="AD22" s="338"/>
    </row>
    <row r="23" spans="1:30" x14ac:dyDescent="0.3">
      <c r="A23" s="353">
        <v>2</v>
      </c>
      <c r="B23" s="340" t="s">
        <v>44</v>
      </c>
      <c r="C23" s="341">
        <f t="shared" si="5"/>
        <v>23.84</v>
      </c>
      <c r="D23" s="341">
        <f t="shared" si="5"/>
        <v>33.799999999999997</v>
      </c>
      <c r="E23" s="352" t="s">
        <v>44</v>
      </c>
      <c r="F23" s="396">
        <f t="shared" si="0"/>
        <v>23.837471086123063</v>
      </c>
      <c r="G23" s="396">
        <f t="shared" si="0"/>
        <v>33.799399301219267</v>
      </c>
      <c r="H23" s="343">
        <v>22.2775</v>
      </c>
      <c r="I23" s="343">
        <v>31.587499999999999</v>
      </c>
      <c r="J23" s="344">
        <v>23.84</v>
      </c>
      <c r="K23" s="344">
        <v>33.799999999999997</v>
      </c>
      <c r="L23" s="345"/>
      <c r="M23" s="346"/>
      <c r="N23" s="347">
        <v>35.966249999999995</v>
      </c>
      <c r="O23" s="348">
        <v>40.8825</v>
      </c>
      <c r="P23" s="349">
        <f t="shared" si="1"/>
        <v>-12.13</v>
      </c>
      <c r="Q23" s="350">
        <f t="shared" si="1"/>
        <v>-7.08</v>
      </c>
      <c r="R23" s="334"/>
      <c r="S23" s="356">
        <v>27.5</v>
      </c>
      <c r="T23" s="356">
        <v>40.8825</v>
      </c>
      <c r="U23" s="321"/>
      <c r="V23" s="336" t="s">
        <v>44</v>
      </c>
      <c r="W23" s="336">
        <v>23.84</v>
      </c>
      <c r="X23" s="336">
        <v>33.799999999999997</v>
      </c>
      <c r="Y23" s="336"/>
      <c r="Z23" s="390">
        <f t="shared" si="3"/>
        <v>0</v>
      </c>
      <c r="AA23" s="390">
        <f t="shared" si="4"/>
        <v>0</v>
      </c>
      <c r="AB23" s="337" t="s">
        <v>826</v>
      </c>
      <c r="AC23" s="337" t="s">
        <v>826</v>
      </c>
      <c r="AD23" s="338"/>
    </row>
    <row r="24" spans="1:30" x14ac:dyDescent="0.3">
      <c r="A24" s="353">
        <v>1</v>
      </c>
      <c r="B24" s="340" t="s">
        <v>662</v>
      </c>
      <c r="C24" s="341">
        <f>F24</f>
        <v>9.8977267443222239</v>
      </c>
      <c r="D24" s="341">
        <f t="shared" ref="D24" si="6">G24</f>
        <v>14.980343180595799</v>
      </c>
      <c r="E24" s="342" t="s">
        <v>662</v>
      </c>
      <c r="F24" s="396">
        <f t="shared" si="0"/>
        <v>9.8977267443222239</v>
      </c>
      <c r="G24" s="396">
        <f t="shared" si="0"/>
        <v>14.980343180595799</v>
      </c>
      <c r="H24" s="343">
        <v>9.25</v>
      </c>
      <c r="I24" s="343">
        <v>14</v>
      </c>
      <c r="J24" s="344"/>
      <c r="K24" s="344"/>
      <c r="L24" s="345"/>
      <c r="M24" s="346"/>
      <c r="N24" s="347">
        <v>35.966249999999995</v>
      </c>
      <c r="O24" s="348">
        <v>41.4</v>
      </c>
      <c r="P24" s="349">
        <f t="shared" si="1"/>
        <v>-26.07</v>
      </c>
      <c r="Q24" s="350">
        <f t="shared" si="1"/>
        <v>-26.42</v>
      </c>
      <c r="R24" s="334"/>
      <c r="S24" s="357">
        <v>10</v>
      </c>
      <c r="T24" s="357">
        <v>14.98</v>
      </c>
      <c r="U24" s="321"/>
      <c r="V24" s="336" t="s">
        <v>662</v>
      </c>
      <c r="W24" s="336">
        <v>9.8977267443222239</v>
      </c>
      <c r="X24" s="336">
        <v>14.98</v>
      </c>
      <c r="Y24" s="336"/>
      <c r="Z24" s="390">
        <f t="shared" si="3"/>
        <v>0</v>
      </c>
      <c r="AA24" s="390">
        <f t="shared" si="4"/>
        <v>0</v>
      </c>
      <c r="AB24" s="337" t="s">
        <v>826</v>
      </c>
      <c r="AC24" s="337" t="s">
        <v>826</v>
      </c>
      <c r="AD24" s="338"/>
    </row>
    <row r="25" spans="1:30" x14ac:dyDescent="0.3">
      <c r="A25" s="353">
        <v>2</v>
      </c>
      <c r="B25" s="340" t="s">
        <v>45</v>
      </c>
      <c r="C25" s="341">
        <f t="shared" ref="C25:D26" si="7">J25</f>
        <v>18.45</v>
      </c>
      <c r="D25" s="341">
        <f t="shared" si="7"/>
        <v>24.14</v>
      </c>
      <c r="E25" s="352" t="s">
        <v>45</v>
      </c>
      <c r="F25" s="396">
        <f t="shared" si="0"/>
        <v>18.449897663673074</v>
      </c>
      <c r="G25" s="396">
        <f t="shared" si="0"/>
        <v>24.142428072299481</v>
      </c>
      <c r="H25" s="343">
        <v>17.2425</v>
      </c>
      <c r="I25" s="343">
        <v>22.5625</v>
      </c>
      <c r="J25" s="344">
        <v>18.45</v>
      </c>
      <c r="K25" s="344">
        <v>24.14</v>
      </c>
      <c r="L25" s="345"/>
      <c r="M25" s="346"/>
      <c r="N25" s="347">
        <v>9.3149999999999995</v>
      </c>
      <c r="O25" s="348">
        <v>15.78375</v>
      </c>
      <c r="P25" s="349">
        <f t="shared" si="1"/>
        <v>9.14</v>
      </c>
      <c r="Q25" s="350">
        <f t="shared" si="1"/>
        <v>8.36</v>
      </c>
      <c r="R25" s="334"/>
      <c r="S25" s="351">
        <v>9.3149999999999995</v>
      </c>
      <c r="T25" s="351">
        <v>15.78375</v>
      </c>
      <c r="U25" s="321"/>
      <c r="V25" s="336" t="s">
        <v>45</v>
      </c>
      <c r="W25" s="336">
        <v>18.45</v>
      </c>
      <c r="X25" s="336">
        <v>24.14</v>
      </c>
      <c r="Y25" s="336"/>
      <c r="Z25" s="390">
        <f t="shared" si="3"/>
        <v>0</v>
      </c>
      <c r="AA25" s="390">
        <f t="shared" si="4"/>
        <v>0</v>
      </c>
      <c r="AB25" s="337" t="s">
        <v>826</v>
      </c>
      <c r="AC25" s="337" t="s">
        <v>826</v>
      </c>
      <c r="AD25" s="338"/>
    </row>
    <row r="26" spans="1:30" x14ac:dyDescent="0.3">
      <c r="A26" s="353">
        <v>2</v>
      </c>
      <c r="B26" s="340" t="s">
        <v>46</v>
      </c>
      <c r="C26" s="341">
        <f t="shared" si="7"/>
        <v>24.15</v>
      </c>
      <c r="D26" s="341">
        <f t="shared" si="7"/>
        <v>37.479999999999997</v>
      </c>
      <c r="E26" s="352" t="s">
        <v>46</v>
      </c>
      <c r="F26" s="396">
        <f t="shared" si="0"/>
        <v>24.152593305172026</v>
      </c>
      <c r="G26" s="396">
        <f t="shared" si="0"/>
        <v>37.479213601081341</v>
      </c>
      <c r="H26" s="343">
        <v>22.571999999999999</v>
      </c>
      <c r="I26" s="343">
        <v>35.026499999999999</v>
      </c>
      <c r="J26" s="344">
        <v>24.15</v>
      </c>
      <c r="K26" s="344">
        <v>37.479999999999997</v>
      </c>
      <c r="L26" s="345"/>
      <c r="M26" s="346"/>
      <c r="N26" s="347">
        <v>19.40625</v>
      </c>
      <c r="O26" s="348">
        <v>25.874999999999996</v>
      </c>
      <c r="P26" s="349">
        <f t="shared" si="1"/>
        <v>4.74</v>
      </c>
      <c r="Q26" s="350">
        <f t="shared" si="1"/>
        <v>11.61</v>
      </c>
      <c r="R26" s="334"/>
      <c r="S26" s="351">
        <v>19.40625</v>
      </c>
      <c r="T26" s="351">
        <v>25.874999999999996</v>
      </c>
      <c r="U26" s="321"/>
      <c r="V26" s="336" t="s">
        <v>46</v>
      </c>
      <c r="W26" s="336">
        <v>24.15</v>
      </c>
      <c r="X26" s="336">
        <v>37.479999999999997</v>
      </c>
      <c r="Y26" s="336"/>
      <c r="Z26" s="390">
        <f t="shared" si="3"/>
        <v>0</v>
      </c>
      <c r="AA26" s="390">
        <f t="shared" si="4"/>
        <v>0</v>
      </c>
      <c r="AB26" s="337" t="s">
        <v>826</v>
      </c>
      <c r="AC26" s="337" t="s">
        <v>826</v>
      </c>
      <c r="AD26" s="338"/>
    </row>
    <row r="27" spans="1:30" x14ac:dyDescent="0.3">
      <c r="A27" s="353">
        <v>1</v>
      </c>
      <c r="B27" s="340" t="s">
        <v>663</v>
      </c>
      <c r="C27" s="341">
        <f t="shared" ref="C27:D28" si="8">F27</f>
        <v>30.762500000000003</v>
      </c>
      <c r="D27" s="341">
        <f t="shared" si="8"/>
        <v>34.24</v>
      </c>
      <c r="E27" s="342" t="s">
        <v>663</v>
      </c>
      <c r="F27" s="397">
        <f t="shared" si="0"/>
        <v>30.762500000000003</v>
      </c>
      <c r="G27" s="397">
        <f t="shared" si="0"/>
        <v>34.24</v>
      </c>
      <c r="H27" s="358">
        <v>28.749341374092019</v>
      </c>
      <c r="I27" s="358">
        <v>31.999266920728509</v>
      </c>
      <c r="J27" s="344"/>
      <c r="K27" s="344"/>
      <c r="L27" s="345"/>
      <c r="M27" s="346"/>
      <c r="N27" s="347">
        <v>10.35</v>
      </c>
      <c r="O27" s="348">
        <v>14.303699999999999</v>
      </c>
      <c r="P27" s="349">
        <f t="shared" ref="P27:Q90" si="9">+IF(AND(ROUND($C27-$N27,2)=0,ROUND($D27-$O27,2)=0),"",ROUND(C27-N27,2))</f>
        <v>20.41</v>
      </c>
      <c r="Q27" s="350">
        <f t="shared" si="9"/>
        <v>19.940000000000001</v>
      </c>
      <c r="R27" s="334"/>
      <c r="S27" s="351">
        <v>30.762500000000003</v>
      </c>
      <c r="T27" s="351">
        <v>34.24</v>
      </c>
      <c r="U27" s="321"/>
      <c r="V27" s="336" t="s">
        <v>663</v>
      </c>
      <c r="W27" s="336">
        <v>30.762500000000003</v>
      </c>
      <c r="X27" s="336">
        <v>34.24</v>
      </c>
      <c r="Y27" s="336"/>
      <c r="Z27" s="390">
        <f t="shared" si="3"/>
        <v>0</v>
      </c>
      <c r="AA27" s="390">
        <f t="shared" si="4"/>
        <v>0</v>
      </c>
      <c r="AB27" s="337" t="s">
        <v>826</v>
      </c>
      <c r="AC27" s="337" t="s">
        <v>826</v>
      </c>
      <c r="AD27" s="338"/>
    </row>
    <row r="28" spans="1:30" x14ac:dyDescent="0.3">
      <c r="A28" s="353">
        <v>1</v>
      </c>
      <c r="B28" s="340" t="s">
        <v>664</v>
      </c>
      <c r="C28" s="341">
        <f t="shared" si="8"/>
        <v>28.89</v>
      </c>
      <c r="D28" s="341">
        <f t="shared" si="8"/>
        <v>37.450000000000003</v>
      </c>
      <c r="E28" s="342" t="s">
        <v>664</v>
      </c>
      <c r="F28" s="398">
        <f t="shared" si="0"/>
        <v>28.89</v>
      </c>
      <c r="G28" s="397">
        <f t="shared" si="0"/>
        <v>37.450000000000003</v>
      </c>
      <c r="H28" s="359">
        <v>26.999381464364678</v>
      </c>
      <c r="I28" s="358">
        <v>34.999198194546807</v>
      </c>
      <c r="J28" s="344"/>
      <c r="K28" s="344"/>
      <c r="L28" s="345"/>
      <c r="M28" s="346"/>
      <c r="N28" s="347">
        <v>10.35</v>
      </c>
      <c r="O28" s="348">
        <v>14.303699999999999</v>
      </c>
      <c r="P28" s="349">
        <f t="shared" si="9"/>
        <v>18.54</v>
      </c>
      <c r="Q28" s="350">
        <f t="shared" si="9"/>
        <v>23.15</v>
      </c>
      <c r="R28" s="334"/>
      <c r="S28" s="351">
        <v>28.89</v>
      </c>
      <c r="T28" s="351">
        <v>37.450000000000003</v>
      </c>
      <c r="U28" s="321"/>
      <c r="V28" s="336" t="s">
        <v>664</v>
      </c>
      <c r="W28" s="336">
        <v>28.89</v>
      </c>
      <c r="X28" s="336">
        <v>37.450000000000003</v>
      </c>
      <c r="Y28" s="336"/>
      <c r="Z28" s="390">
        <f t="shared" si="3"/>
        <v>0</v>
      </c>
      <c r="AA28" s="390">
        <f t="shared" si="4"/>
        <v>0</v>
      </c>
      <c r="AB28" s="337" t="s">
        <v>826</v>
      </c>
      <c r="AC28" s="337" t="s">
        <v>826</v>
      </c>
      <c r="AD28" s="338"/>
    </row>
    <row r="29" spans="1:30" x14ac:dyDescent="0.3">
      <c r="A29" s="353">
        <v>1</v>
      </c>
      <c r="B29" s="340" t="s">
        <v>665</v>
      </c>
      <c r="C29" s="341">
        <f>+F29</f>
        <v>29.960686361191598</v>
      </c>
      <c r="D29" s="341">
        <f>+G29</f>
        <v>39.590906977288896</v>
      </c>
      <c r="E29" s="342" t="s">
        <v>665</v>
      </c>
      <c r="F29" s="396">
        <f t="shared" si="0"/>
        <v>29.960686361191598</v>
      </c>
      <c r="G29" s="396">
        <f t="shared" si="0"/>
        <v>39.590906977288896</v>
      </c>
      <c r="H29" s="343">
        <v>28</v>
      </c>
      <c r="I29" s="343">
        <v>37</v>
      </c>
      <c r="J29" s="344"/>
      <c r="K29" s="344"/>
      <c r="L29" s="345"/>
      <c r="M29" s="346"/>
      <c r="N29" s="347">
        <v>9.3149999999999995</v>
      </c>
      <c r="O29" s="348">
        <v>11.385</v>
      </c>
      <c r="P29" s="349">
        <f t="shared" si="9"/>
        <v>20.65</v>
      </c>
      <c r="Q29" s="350">
        <f t="shared" si="9"/>
        <v>28.21</v>
      </c>
      <c r="R29" s="334"/>
      <c r="S29" s="357">
        <v>9.3149999999999995</v>
      </c>
      <c r="T29" s="357">
        <v>39.590000000000003</v>
      </c>
      <c r="U29" s="321"/>
      <c r="V29" s="336" t="s">
        <v>665</v>
      </c>
      <c r="W29" s="336">
        <v>29.96</v>
      </c>
      <c r="X29" s="336">
        <v>39.590000000000003</v>
      </c>
      <c r="Y29" s="336"/>
      <c r="Z29" s="390">
        <f t="shared" si="3"/>
        <v>0</v>
      </c>
      <c r="AA29" s="390">
        <f t="shared" si="4"/>
        <v>0</v>
      </c>
      <c r="AB29" s="337" t="s">
        <v>826</v>
      </c>
      <c r="AC29" s="337" t="s">
        <v>826</v>
      </c>
      <c r="AD29" s="338"/>
    </row>
    <row r="30" spans="1:30" x14ac:dyDescent="0.3">
      <c r="A30" s="353"/>
      <c r="B30" s="340" t="s">
        <v>47</v>
      </c>
      <c r="C30" s="341">
        <v>9.3149999999999995</v>
      </c>
      <c r="D30" s="341">
        <v>11.385</v>
      </c>
      <c r="E30" s="352" t="s">
        <v>47</v>
      </c>
      <c r="F30" s="398" t="str">
        <f t="shared" si="0"/>
        <v/>
      </c>
      <c r="G30" s="397" t="str">
        <f t="shared" si="0"/>
        <v/>
      </c>
      <c r="H30" s="359"/>
      <c r="I30" s="358"/>
      <c r="J30" s="344">
        <v>10.42</v>
      </c>
      <c r="K30" s="344">
        <v>16.010000000000002</v>
      </c>
      <c r="L30" s="345"/>
      <c r="M30" s="346"/>
      <c r="N30" s="347">
        <v>9.3149999999999995</v>
      </c>
      <c r="O30" s="348">
        <v>11.385</v>
      </c>
      <c r="P30" s="349" t="str">
        <f t="shared" si="9"/>
        <v/>
      </c>
      <c r="Q30" s="350" t="str">
        <f t="shared" si="9"/>
        <v/>
      </c>
      <c r="R30" s="334"/>
      <c r="S30" s="351">
        <v>9.3149999999999995</v>
      </c>
      <c r="T30" s="351">
        <v>11.385</v>
      </c>
      <c r="U30" s="321"/>
      <c r="V30" s="336" t="s">
        <v>47</v>
      </c>
      <c r="W30" s="336">
        <v>9.3149999999999995</v>
      </c>
      <c r="X30" s="336">
        <v>11.385</v>
      </c>
      <c r="Y30" s="336"/>
      <c r="Z30" s="390">
        <f t="shared" si="3"/>
        <v>0</v>
      </c>
      <c r="AA30" s="390">
        <f t="shared" si="4"/>
        <v>0</v>
      </c>
      <c r="AB30" s="337" t="s">
        <v>826</v>
      </c>
      <c r="AC30" s="337" t="s">
        <v>826</v>
      </c>
      <c r="AD30" s="338"/>
    </row>
    <row r="31" spans="1:30" x14ac:dyDescent="0.3">
      <c r="A31" s="353"/>
      <c r="B31" s="340" t="s">
        <v>317</v>
      </c>
      <c r="C31" s="341">
        <v>14.904</v>
      </c>
      <c r="D31" s="341">
        <v>18.216000000000001</v>
      </c>
      <c r="E31" s="352" t="s">
        <v>317</v>
      </c>
      <c r="F31" s="398" t="str">
        <f t="shared" si="0"/>
        <v/>
      </c>
      <c r="G31" s="397" t="str">
        <f t="shared" si="0"/>
        <v/>
      </c>
      <c r="H31" s="359"/>
      <c r="I31" s="358"/>
      <c r="J31" s="344">
        <v>13.96</v>
      </c>
      <c r="K31" s="344">
        <v>19.91</v>
      </c>
      <c r="L31" s="345"/>
      <c r="M31" s="346"/>
      <c r="N31" s="347">
        <v>14.904</v>
      </c>
      <c r="O31" s="348">
        <v>18.216000000000001</v>
      </c>
      <c r="P31" s="349" t="str">
        <f t="shared" si="9"/>
        <v/>
      </c>
      <c r="Q31" s="350" t="str">
        <f t="shared" si="9"/>
        <v/>
      </c>
      <c r="R31" s="334"/>
      <c r="S31" s="351">
        <v>14.904</v>
      </c>
      <c r="T31" s="351">
        <v>18.216000000000001</v>
      </c>
      <c r="U31" s="321"/>
      <c r="V31" s="336" t="s">
        <v>317</v>
      </c>
      <c r="W31" s="336">
        <v>14.904</v>
      </c>
      <c r="X31" s="336">
        <v>18.216000000000001</v>
      </c>
      <c r="Y31" s="336"/>
      <c r="Z31" s="390">
        <f t="shared" si="3"/>
        <v>0</v>
      </c>
      <c r="AA31" s="390">
        <f t="shared" si="4"/>
        <v>0</v>
      </c>
      <c r="AB31" s="337" t="s">
        <v>826</v>
      </c>
      <c r="AC31" s="337" t="s">
        <v>826</v>
      </c>
      <c r="AD31" s="338"/>
    </row>
    <row r="32" spans="1:30" x14ac:dyDescent="0.3">
      <c r="A32" s="353"/>
      <c r="B32" s="340" t="s">
        <v>316</v>
      </c>
      <c r="C32" s="341">
        <v>9.3149999999999995</v>
      </c>
      <c r="D32" s="341">
        <v>11.385</v>
      </c>
      <c r="E32" s="352" t="s">
        <v>316</v>
      </c>
      <c r="F32" s="398" t="str">
        <f t="shared" si="0"/>
        <v/>
      </c>
      <c r="G32" s="397" t="str">
        <f t="shared" si="0"/>
        <v/>
      </c>
      <c r="H32" s="359"/>
      <c r="I32" s="358"/>
      <c r="J32" s="344">
        <v>16.059999999999999</v>
      </c>
      <c r="K32" s="344">
        <v>19.63</v>
      </c>
      <c r="L32" s="345"/>
      <c r="M32" s="346"/>
      <c r="N32" s="347">
        <v>9.3149999999999995</v>
      </c>
      <c r="O32" s="348">
        <v>11.385</v>
      </c>
      <c r="P32" s="349" t="str">
        <f t="shared" si="9"/>
        <v/>
      </c>
      <c r="Q32" s="350" t="str">
        <f t="shared" si="9"/>
        <v/>
      </c>
      <c r="R32" s="334"/>
      <c r="S32" s="351">
        <v>9.3149999999999995</v>
      </c>
      <c r="T32" s="351">
        <v>11.385</v>
      </c>
      <c r="U32" s="321"/>
      <c r="V32" s="336" t="s">
        <v>316</v>
      </c>
      <c r="W32" s="336">
        <v>9.3149999999999995</v>
      </c>
      <c r="X32" s="336">
        <v>11.385</v>
      </c>
      <c r="Y32" s="336"/>
      <c r="Z32" s="390">
        <f t="shared" si="3"/>
        <v>0</v>
      </c>
      <c r="AA32" s="390">
        <f t="shared" si="4"/>
        <v>0</v>
      </c>
      <c r="AB32" s="337" t="s">
        <v>826</v>
      </c>
      <c r="AC32" s="337" t="s">
        <v>826</v>
      </c>
      <c r="AD32" s="338"/>
    </row>
    <row r="33" spans="1:30" x14ac:dyDescent="0.3">
      <c r="A33" s="353">
        <v>1</v>
      </c>
      <c r="B33" s="340" t="s">
        <v>666</v>
      </c>
      <c r="C33" s="341">
        <f t="shared" ref="C33:D36" si="10">F33</f>
        <v>15.247849308820724</v>
      </c>
      <c r="D33" s="341">
        <f t="shared" si="10"/>
        <v>19.260441232194598</v>
      </c>
      <c r="E33" s="342" t="s">
        <v>666</v>
      </c>
      <c r="F33" s="396">
        <f t="shared" si="0"/>
        <v>15.247849308820724</v>
      </c>
      <c r="G33" s="396">
        <f t="shared" si="0"/>
        <v>19.260441232194598</v>
      </c>
      <c r="H33" s="343">
        <v>14.25</v>
      </c>
      <c r="I33" s="343">
        <v>18</v>
      </c>
      <c r="J33" s="344"/>
      <c r="K33" s="344"/>
      <c r="L33" s="345"/>
      <c r="M33" s="346"/>
      <c r="N33" s="347">
        <v>10.246499999999999</v>
      </c>
      <c r="O33" s="348">
        <v>12.5235</v>
      </c>
      <c r="P33" s="349">
        <f t="shared" si="9"/>
        <v>5</v>
      </c>
      <c r="Q33" s="350">
        <f t="shared" si="9"/>
        <v>6.74</v>
      </c>
      <c r="R33" s="334"/>
      <c r="S33" s="357">
        <v>15.2475</v>
      </c>
      <c r="T33" s="357">
        <v>19.260000000000002</v>
      </c>
      <c r="U33" s="321"/>
      <c r="V33" s="336" t="s">
        <v>666</v>
      </c>
      <c r="W33" s="336">
        <v>15.2475</v>
      </c>
      <c r="X33" s="336">
        <v>19.260000000000002</v>
      </c>
      <c r="Y33" s="336"/>
      <c r="Z33" s="390">
        <f t="shared" si="3"/>
        <v>0</v>
      </c>
      <c r="AA33" s="390">
        <f t="shared" si="4"/>
        <v>0</v>
      </c>
      <c r="AB33" s="337" t="s">
        <v>826</v>
      </c>
      <c r="AC33" s="337" t="s">
        <v>826</v>
      </c>
      <c r="AD33" s="338"/>
    </row>
    <row r="34" spans="1:30" x14ac:dyDescent="0.3">
      <c r="A34" s="353">
        <v>1</v>
      </c>
      <c r="B34" s="340" t="s">
        <v>667</v>
      </c>
      <c r="C34" s="341">
        <f t="shared" si="10"/>
        <v>19.260441232194598</v>
      </c>
      <c r="D34" s="341">
        <f t="shared" si="10"/>
        <v>28.623155720066972</v>
      </c>
      <c r="E34" s="342" t="s">
        <v>667</v>
      </c>
      <c r="F34" s="396">
        <f t="shared" si="0"/>
        <v>19.260441232194598</v>
      </c>
      <c r="G34" s="396">
        <f t="shared" si="0"/>
        <v>28.623155720066972</v>
      </c>
      <c r="H34" s="343">
        <v>18</v>
      </c>
      <c r="I34" s="343">
        <v>26.75</v>
      </c>
      <c r="J34" s="344"/>
      <c r="K34" s="344"/>
      <c r="L34" s="345"/>
      <c r="M34" s="346"/>
      <c r="N34" s="347">
        <v>9.6255000000000006</v>
      </c>
      <c r="O34" s="348">
        <v>11.126249999999999</v>
      </c>
      <c r="P34" s="349">
        <f t="shared" si="9"/>
        <v>9.6300000000000008</v>
      </c>
      <c r="Q34" s="350">
        <f t="shared" si="9"/>
        <v>17.5</v>
      </c>
      <c r="R34" s="334"/>
      <c r="S34" s="357">
        <v>9.6255000000000006</v>
      </c>
      <c r="T34" s="357">
        <v>28.622500000000002</v>
      </c>
      <c r="U34" s="321"/>
      <c r="V34" s="336" t="s">
        <v>667</v>
      </c>
      <c r="W34" s="336">
        <v>19.260000000000002</v>
      </c>
      <c r="X34" s="336">
        <v>28.622500000000002</v>
      </c>
      <c r="Y34" s="336"/>
      <c r="Z34" s="390">
        <f t="shared" si="3"/>
        <v>0</v>
      </c>
      <c r="AA34" s="390">
        <f t="shared" si="4"/>
        <v>0</v>
      </c>
      <c r="AB34" s="337" t="s">
        <v>826</v>
      </c>
      <c r="AC34" s="337" t="s">
        <v>826</v>
      </c>
      <c r="AD34" s="338"/>
    </row>
    <row r="35" spans="1:30" x14ac:dyDescent="0.3">
      <c r="A35" s="353">
        <v>1</v>
      </c>
      <c r="B35" s="340" t="s">
        <v>668</v>
      </c>
      <c r="C35" s="341">
        <f t="shared" si="10"/>
        <v>37.183351823264573</v>
      </c>
      <c r="D35" s="341">
        <f t="shared" si="10"/>
        <v>42.265968259538148</v>
      </c>
      <c r="E35" s="342" t="s">
        <v>668</v>
      </c>
      <c r="F35" s="396">
        <f t="shared" si="0"/>
        <v>37.183351823264573</v>
      </c>
      <c r="G35" s="396">
        <f t="shared" si="0"/>
        <v>42.265968259538148</v>
      </c>
      <c r="H35" s="343">
        <v>34.75</v>
      </c>
      <c r="I35" s="343">
        <v>39.5</v>
      </c>
      <c r="J35" s="344"/>
      <c r="K35" s="344"/>
      <c r="L35" s="345"/>
      <c r="M35" s="346"/>
      <c r="N35" s="347">
        <v>8.5387499999999985</v>
      </c>
      <c r="O35" s="348">
        <v>9.5737499999999986</v>
      </c>
      <c r="P35" s="349">
        <f t="shared" si="9"/>
        <v>28.64</v>
      </c>
      <c r="Q35" s="350">
        <f t="shared" si="9"/>
        <v>32.69</v>
      </c>
      <c r="R35" s="334"/>
      <c r="S35" s="357">
        <v>8.5387499999999985</v>
      </c>
      <c r="T35" s="357">
        <v>42.265000000000001</v>
      </c>
      <c r="U35" s="321"/>
      <c r="V35" s="336" t="s">
        <v>668</v>
      </c>
      <c r="W35" s="336">
        <v>37.18</v>
      </c>
      <c r="X35" s="336">
        <v>42.265000000000001</v>
      </c>
      <c r="Y35" s="336"/>
      <c r="Z35" s="390">
        <f t="shared" si="3"/>
        <v>0</v>
      </c>
      <c r="AA35" s="390">
        <f t="shared" si="4"/>
        <v>0</v>
      </c>
      <c r="AB35" s="337" t="s">
        <v>826</v>
      </c>
      <c r="AC35" s="337" t="s">
        <v>826</v>
      </c>
      <c r="AD35" s="338"/>
    </row>
    <row r="36" spans="1:30" x14ac:dyDescent="0.3">
      <c r="A36" s="353">
        <v>1</v>
      </c>
      <c r="B36" s="340" t="s">
        <v>669</v>
      </c>
      <c r="C36" s="341">
        <f t="shared" si="10"/>
        <v>37.183351823264573</v>
      </c>
      <c r="D36" s="341">
        <f t="shared" si="10"/>
        <v>42.800980515987995</v>
      </c>
      <c r="E36" s="342" t="s">
        <v>669</v>
      </c>
      <c r="F36" s="396">
        <f t="shared" si="0"/>
        <v>37.183351823264573</v>
      </c>
      <c r="G36" s="396">
        <f t="shared" si="0"/>
        <v>42.800980515987995</v>
      </c>
      <c r="H36" s="343">
        <v>34.75</v>
      </c>
      <c r="I36" s="343">
        <v>40</v>
      </c>
      <c r="J36" s="344"/>
      <c r="K36" s="344"/>
      <c r="L36" s="345"/>
      <c r="M36" s="346"/>
      <c r="N36" s="347">
        <v>11.177999999999999</v>
      </c>
      <c r="O36" s="348">
        <v>12.937499999999998</v>
      </c>
      <c r="P36" s="349">
        <f t="shared" si="9"/>
        <v>26.01</v>
      </c>
      <c r="Q36" s="350">
        <f t="shared" si="9"/>
        <v>29.86</v>
      </c>
      <c r="R36" s="334"/>
      <c r="S36" s="357">
        <v>37.182500000000005</v>
      </c>
      <c r="T36" s="357">
        <v>42.800000000000004</v>
      </c>
      <c r="U36" s="321"/>
      <c r="V36" s="336" t="s">
        <v>669</v>
      </c>
      <c r="W36" s="336">
        <v>37.182500000000005</v>
      </c>
      <c r="X36" s="336">
        <v>42.800000000000004</v>
      </c>
      <c r="Y36" s="336"/>
      <c r="Z36" s="390">
        <f t="shared" si="3"/>
        <v>0</v>
      </c>
      <c r="AA36" s="390">
        <f t="shared" si="4"/>
        <v>0</v>
      </c>
      <c r="AB36" s="337" t="s">
        <v>826</v>
      </c>
      <c r="AC36" s="337" t="s">
        <v>826</v>
      </c>
      <c r="AD36" s="338"/>
    </row>
    <row r="37" spans="1:30" x14ac:dyDescent="0.3">
      <c r="A37" s="353"/>
      <c r="B37" s="340" t="s">
        <v>49</v>
      </c>
      <c r="C37" s="341">
        <v>10.608749999999999</v>
      </c>
      <c r="D37" s="341">
        <v>15.524999999999999</v>
      </c>
      <c r="E37" s="352" t="s">
        <v>49</v>
      </c>
      <c r="F37" s="398" t="str">
        <f t="shared" si="0"/>
        <v/>
      </c>
      <c r="G37" s="397" t="str">
        <f t="shared" si="0"/>
        <v/>
      </c>
      <c r="H37" s="359"/>
      <c r="I37" s="358"/>
      <c r="J37" s="344">
        <v>9.81</v>
      </c>
      <c r="K37" s="344">
        <v>14.43</v>
      </c>
      <c r="L37" s="345"/>
      <c r="M37" s="346"/>
      <c r="N37" s="347">
        <v>10.608749999999999</v>
      </c>
      <c r="O37" s="348">
        <v>15.524999999999999</v>
      </c>
      <c r="P37" s="349" t="str">
        <f t="shared" si="9"/>
        <v/>
      </c>
      <c r="Q37" s="350" t="str">
        <f t="shared" si="9"/>
        <v/>
      </c>
      <c r="R37" s="334"/>
      <c r="S37" s="351">
        <v>10.608749999999999</v>
      </c>
      <c r="T37" s="351">
        <v>15.524999999999999</v>
      </c>
      <c r="U37" s="321"/>
      <c r="V37" s="336" t="s">
        <v>49</v>
      </c>
      <c r="W37" s="336">
        <v>10.608749999999999</v>
      </c>
      <c r="X37" s="336">
        <v>15.524999999999999</v>
      </c>
      <c r="Y37" s="336"/>
      <c r="Z37" s="390">
        <f t="shared" si="3"/>
        <v>0</v>
      </c>
      <c r="AA37" s="390">
        <f t="shared" si="4"/>
        <v>0</v>
      </c>
      <c r="AB37" s="337" t="s">
        <v>826</v>
      </c>
      <c r="AC37" s="337" t="s">
        <v>826</v>
      </c>
      <c r="AD37" s="338"/>
    </row>
    <row r="38" spans="1:30" x14ac:dyDescent="0.3">
      <c r="A38" s="353"/>
      <c r="B38" s="340" t="s">
        <v>50</v>
      </c>
      <c r="C38" s="341">
        <v>18.112499999999997</v>
      </c>
      <c r="D38" s="341">
        <v>21.476249999999997</v>
      </c>
      <c r="E38" s="352" t="s">
        <v>50</v>
      </c>
      <c r="F38" s="398" t="str">
        <f t="shared" si="0"/>
        <v/>
      </c>
      <c r="G38" s="397" t="str">
        <f t="shared" si="0"/>
        <v/>
      </c>
      <c r="H38" s="359"/>
      <c r="I38" s="358"/>
      <c r="J38" s="344">
        <v>14.49</v>
      </c>
      <c r="K38" s="344">
        <v>23.33</v>
      </c>
      <c r="L38" s="345"/>
      <c r="M38" s="346"/>
      <c r="N38" s="347">
        <v>18.112499999999997</v>
      </c>
      <c r="O38" s="348">
        <v>21.476249999999997</v>
      </c>
      <c r="P38" s="349" t="str">
        <f t="shared" si="9"/>
        <v/>
      </c>
      <c r="Q38" s="350" t="str">
        <f t="shared" si="9"/>
        <v/>
      </c>
      <c r="R38" s="334"/>
      <c r="S38" s="351">
        <v>18.112499999999997</v>
      </c>
      <c r="T38" s="351">
        <v>21.476249999999997</v>
      </c>
      <c r="U38" s="321"/>
      <c r="V38" s="336" t="s">
        <v>50</v>
      </c>
      <c r="W38" s="336">
        <v>18.112499999999997</v>
      </c>
      <c r="X38" s="336">
        <v>21.476249999999997</v>
      </c>
      <c r="Y38" s="336"/>
      <c r="Z38" s="390">
        <f t="shared" si="3"/>
        <v>0</v>
      </c>
      <c r="AA38" s="390">
        <f t="shared" si="4"/>
        <v>0</v>
      </c>
      <c r="AB38" s="337" t="s">
        <v>826</v>
      </c>
      <c r="AC38" s="337" t="s">
        <v>826</v>
      </c>
      <c r="AD38" s="338"/>
    </row>
    <row r="39" spans="1:30" x14ac:dyDescent="0.3">
      <c r="A39" s="353"/>
      <c r="B39" s="340" t="s">
        <v>51</v>
      </c>
      <c r="C39" s="341">
        <f>+N39</f>
        <v>15.524999999999999</v>
      </c>
      <c r="D39" s="341">
        <v>18.63</v>
      </c>
      <c r="E39" s="352" t="s">
        <v>51</v>
      </c>
      <c r="F39" s="398" t="str">
        <f t="shared" si="0"/>
        <v/>
      </c>
      <c r="G39" s="397" t="str">
        <f t="shared" si="0"/>
        <v/>
      </c>
      <c r="H39" s="359"/>
      <c r="I39" s="358"/>
      <c r="J39" s="344">
        <v>9.81</v>
      </c>
      <c r="K39" s="344">
        <v>14.43</v>
      </c>
      <c r="L39" s="345"/>
      <c r="M39" s="346"/>
      <c r="N39" s="347">
        <v>15.524999999999999</v>
      </c>
      <c r="O39" s="348">
        <v>18.63</v>
      </c>
      <c r="P39" s="349" t="str">
        <f t="shared" si="9"/>
        <v/>
      </c>
      <c r="Q39" s="350" t="str">
        <f t="shared" si="9"/>
        <v/>
      </c>
      <c r="R39" s="334"/>
      <c r="S39" s="351">
        <v>14.489999999999998</v>
      </c>
      <c r="T39" s="351">
        <v>18.63</v>
      </c>
      <c r="U39" s="321"/>
      <c r="V39" s="336" t="s">
        <v>51</v>
      </c>
      <c r="W39" s="336">
        <v>15.524999999999999</v>
      </c>
      <c r="X39" s="336">
        <v>18.63</v>
      </c>
      <c r="Y39" s="336"/>
      <c r="Z39" s="390">
        <f t="shared" si="3"/>
        <v>0</v>
      </c>
      <c r="AA39" s="390">
        <f t="shared" si="4"/>
        <v>0</v>
      </c>
      <c r="AB39" s="337" t="s">
        <v>826</v>
      </c>
      <c r="AC39" s="337" t="s">
        <v>826</v>
      </c>
      <c r="AD39" s="338"/>
    </row>
    <row r="40" spans="1:30" x14ac:dyDescent="0.3">
      <c r="A40" s="353"/>
      <c r="B40" s="340" t="s">
        <v>52</v>
      </c>
      <c r="C40" s="341">
        <v>14.49</v>
      </c>
      <c r="D40" s="341">
        <v>24.322499999999998</v>
      </c>
      <c r="E40" s="352" t="s">
        <v>52</v>
      </c>
      <c r="F40" s="398" t="str">
        <f t="shared" si="0"/>
        <v/>
      </c>
      <c r="G40" s="397" t="str">
        <f t="shared" si="0"/>
        <v/>
      </c>
      <c r="H40" s="359"/>
      <c r="I40" s="358"/>
      <c r="J40" s="344">
        <v>14.49</v>
      </c>
      <c r="K40" s="344">
        <v>23.33</v>
      </c>
      <c r="L40" s="345"/>
      <c r="M40" s="346"/>
      <c r="N40" s="347">
        <v>14.489999999999998</v>
      </c>
      <c r="O40" s="348">
        <v>24.322499999999998</v>
      </c>
      <c r="P40" s="349" t="str">
        <f t="shared" si="9"/>
        <v/>
      </c>
      <c r="Q40" s="350" t="str">
        <f t="shared" si="9"/>
        <v/>
      </c>
      <c r="R40" s="334"/>
      <c r="S40" s="351">
        <v>15.524999999999999</v>
      </c>
      <c r="T40" s="351">
        <v>24.322499999999998</v>
      </c>
      <c r="U40" s="321"/>
      <c r="V40" s="336" t="s">
        <v>52</v>
      </c>
      <c r="W40" s="336">
        <v>14.49</v>
      </c>
      <c r="X40" s="336">
        <v>24.322499999999998</v>
      </c>
      <c r="Y40" s="336"/>
      <c r="Z40" s="390">
        <f t="shared" si="3"/>
        <v>0</v>
      </c>
      <c r="AA40" s="390">
        <f t="shared" si="4"/>
        <v>0</v>
      </c>
      <c r="AB40" s="337" t="s">
        <v>826</v>
      </c>
      <c r="AC40" s="337" t="s">
        <v>826</v>
      </c>
      <c r="AD40" s="338"/>
    </row>
    <row r="41" spans="1:30" x14ac:dyDescent="0.3">
      <c r="A41" s="353">
        <v>1</v>
      </c>
      <c r="B41" s="340" t="s">
        <v>670</v>
      </c>
      <c r="C41" s="341">
        <f t="shared" ref="C41:D41" si="11">F41</f>
        <v>9.630220616097299</v>
      </c>
      <c r="D41" s="341">
        <f t="shared" si="11"/>
        <v>16.317873821720422</v>
      </c>
      <c r="E41" s="342" t="s">
        <v>670</v>
      </c>
      <c r="F41" s="396">
        <f t="shared" si="0"/>
        <v>9.630220616097299</v>
      </c>
      <c r="G41" s="396">
        <f t="shared" si="0"/>
        <v>16.317873821720422</v>
      </c>
      <c r="H41" s="343">
        <v>9</v>
      </c>
      <c r="I41" s="343">
        <v>15.25</v>
      </c>
      <c r="J41" s="344"/>
      <c r="K41" s="344"/>
      <c r="L41" s="345"/>
      <c r="M41" s="346"/>
      <c r="N41" s="347">
        <v>31.049999999999997</v>
      </c>
      <c r="O41" s="348">
        <v>46.574999999999996</v>
      </c>
      <c r="P41" s="349">
        <f t="shared" si="9"/>
        <v>-21.42</v>
      </c>
      <c r="Q41" s="350">
        <f t="shared" si="9"/>
        <v>-30.26</v>
      </c>
      <c r="R41" s="334"/>
      <c r="S41" s="357">
        <v>10</v>
      </c>
      <c r="T41" s="357">
        <v>16.317500000000003</v>
      </c>
      <c r="U41" s="321"/>
      <c r="V41" s="336" t="s">
        <v>670</v>
      </c>
      <c r="W41" s="336">
        <v>9.630220616097299</v>
      </c>
      <c r="X41" s="336">
        <v>16.317500000000003</v>
      </c>
      <c r="Y41" s="336"/>
      <c r="Z41" s="390">
        <f t="shared" si="3"/>
        <v>0</v>
      </c>
      <c r="AA41" s="390">
        <f t="shared" si="4"/>
        <v>0</v>
      </c>
      <c r="AB41" s="337" t="s">
        <v>826</v>
      </c>
      <c r="AC41" s="337" t="s">
        <v>826</v>
      </c>
      <c r="AD41" s="338"/>
    </row>
    <row r="42" spans="1:30" x14ac:dyDescent="0.3">
      <c r="A42" s="353"/>
      <c r="B42" s="340" t="s">
        <v>671</v>
      </c>
      <c r="C42" s="341">
        <v>20.7</v>
      </c>
      <c r="D42" s="341">
        <v>25.874999999999996</v>
      </c>
      <c r="E42" s="342" t="s">
        <v>671</v>
      </c>
      <c r="F42" s="398" t="str">
        <f t="shared" si="0"/>
        <v/>
      </c>
      <c r="G42" s="397" t="str">
        <f t="shared" si="0"/>
        <v/>
      </c>
      <c r="H42" s="359"/>
      <c r="I42" s="358"/>
      <c r="J42" s="344"/>
      <c r="K42" s="344"/>
      <c r="L42" s="345"/>
      <c r="M42" s="346"/>
      <c r="N42" s="347">
        <v>20.7</v>
      </c>
      <c r="O42" s="348">
        <v>25.874999999999996</v>
      </c>
      <c r="P42" s="349" t="str">
        <f t="shared" si="9"/>
        <v/>
      </c>
      <c r="Q42" s="350" t="str">
        <f t="shared" si="9"/>
        <v/>
      </c>
      <c r="R42" s="334"/>
      <c r="S42" s="351">
        <v>20.7</v>
      </c>
      <c r="T42" s="351">
        <v>25.874999999999996</v>
      </c>
      <c r="U42" s="321"/>
      <c r="V42" s="336" t="s">
        <v>671</v>
      </c>
      <c r="W42" s="336">
        <v>20.7</v>
      </c>
      <c r="X42" s="336">
        <v>25.874999999999996</v>
      </c>
      <c r="Y42" s="336"/>
      <c r="Z42" s="390">
        <f t="shared" si="3"/>
        <v>0</v>
      </c>
      <c r="AA42" s="390">
        <f t="shared" si="4"/>
        <v>0</v>
      </c>
      <c r="AB42" s="337" t="s">
        <v>826</v>
      </c>
      <c r="AC42" s="337" t="s">
        <v>826</v>
      </c>
      <c r="AD42" s="338"/>
    </row>
    <row r="43" spans="1:30" x14ac:dyDescent="0.3">
      <c r="A43" s="353"/>
      <c r="B43" s="340" t="s">
        <v>59</v>
      </c>
      <c r="C43" s="341">
        <v>15.78375</v>
      </c>
      <c r="D43" s="341">
        <v>18.63</v>
      </c>
      <c r="E43" s="352" t="s">
        <v>59</v>
      </c>
      <c r="F43" s="396">
        <f t="shared" ref="F43:G60" si="12">+IF(H43="","",H43*$S$1)</f>
        <v>10.002589146586395</v>
      </c>
      <c r="G43" s="396">
        <f t="shared" si="12"/>
        <v>15.298675473183458</v>
      </c>
      <c r="H43" s="343">
        <v>9.3480000000000008</v>
      </c>
      <c r="I43" s="343">
        <v>14.297499999999999</v>
      </c>
      <c r="J43" s="344">
        <v>10</v>
      </c>
      <c r="K43" s="344">
        <v>15.3</v>
      </c>
      <c r="L43" s="345"/>
      <c r="M43" s="346"/>
      <c r="N43" s="347">
        <v>15.78375</v>
      </c>
      <c r="O43" s="348">
        <v>18.63</v>
      </c>
      <c r="P43" s="349" t="str">
        <f t="shared" si="9"/>
        <v/>
      </c>
      <c r="Q43" s="350" t="str">
        <f t="shared" si="9"/>
        <v/>
      </c>
      <c r="R43" s="334"/>
      <c r="S43" s="351">
        <v>15.78375</v>
      </c>
      <c r="T43" s="351">
        <v>18.63</v>
      </c>
      <c r="U43" s="321"/>
      <c r="V43" s="336" t="s">
        <v>59</v>
      </c>
      <c r="W43" s="336">
        <v>15.78375</v>
      </c>
      <c r="X43" s="336">
        <v>18.63</v>
      </c>
      <c r="Y43" s="336"/>
      <c r="Z43" s="390">
        <f t="shared" si="3"/>
        <v>0</v>
      </c>
      <c r="AA43" s="390">
        <f t="shared" si="4"/>
        <v>0</v>
      </c>
      <c r="AB43" s="337" t="s">
        <v>826</v>
      </c>
      <c r="AC43" s="337" t="s">
        <v>826</v>
      </c>
      <c r="AD43" s="338"/>
    </row>
    <row r="44" spans="1:30" x14ac:dyDescent="0.3">
      <c r="A44" s="353"/>
      <c r="B44" s="340" t="s">
        <v>60</v>
      </c>
      <c r="C44" s="341">
        <v>20.7</v>
      </c>
      <c r="D44" s="341">
        <v>27.417149999999996</v>
      </c>
      <c r="E44" s="352" t="s">
        <v>60</v>
      </c>
      <c r="F44" s="396">
        <f t="shared" si="12"/>
        <v>10.876799173625448</v>
      </c>
      <c r="G44" s="396">
        <f t="shared" si="12"/>
        <v>17.606183335251664</v>
      </c>
      <c r="H44" s="343">
        <v>10.164999999999999</v>
      </c>
      <c r="I44" s="343">
        <v>16.454000000000001</v>
      </c>
      <c r="J44" s="344">
        <v>10.88</v>
      </c>
      <c r="K44" s="344">
        <v>17.600000000000001</v>
      </c>
      <c r="L44" s="345"/>
      <c r="M44" s="346"/>
      <c r="N44" s="347">
        <v>20.7</v>
      </c>
      <c r="O44" s="348">
        <v>27.417149999999996</v>
      </c>
      <c r="P44" s="349" t="str">
        <f t="shared" si="9"/>
        <v/>
      </c>
      <c r="Q44" s="350" t="str">
        <f t="shared" si="9"/>
        <v/>
      </c>
      <c r="R44" s="334"/>
      <c r="S44" s="351">
        <v>20.7</v>
      </c>
      <c r="T44" s="351">
        <v>27.417149999999996</v>
      </c>
      <c r="U44" s="321"/>
      <c r="V44" s="336" t="s">
        <v>60</v>
      </c>
      <c r="W44" s="336">
        <v>20.7</v>
      </c>
      <c r="X44" s="336">
        <v>27.417149999999996</v>
      </c>
      <c r="Y44" s="336"/>
      <c r="Z44" s="390">
        <f t="shared" si="3"/>
        <v>0</v>
      </c>
      <c r="AA44" s="390">
        <f t="shared" si="4"/>
        <v>0</v>
      </c>
      <c r="AB44" s="337" t="s">
        <v>826</v>
      </c>
      <c r="AC44" s="337" t="s">
        <v>826</v>
      </c>
      <c r="AD44" s="338"/>
    </row>
    <row r="45" spans="1:30" x14ac:dyDescent="0.3">
      <c r="A45" s="353"/>
      <c r="B45" s="340" t="s">
        <v>58</v>
      </c>
      <c r="C45" s="341">
        <v>23.287499999999998</v>
      </c>
      <c r="D45" s="341">
        <v>32.085000000000001</v>
      </c>
      <c r="E45" s="352" t="s">
        <v>58</v>
      </c>
      <c r="F45" s="396">
        <f t="shared" si="12"/>
        <v>12.960671912497617</v>
      </c>
      <c r="G45" s="396">
        <f t="shared" si="12"/>
        <v>28.767609029308435</v>
      </c>
      <c r="H45" s="343">
        <v>12.112500000000001</v>
      </c>
      <c r="I45" s="343">
        <v>26.885000000000002</v>
      </c>
      <c r="J45" s="344">
        <v>12.96</v>
      </c>
      <c r="K45" s="344">
        <v>28.77</v>
      </c>
      <c r="L45" s="345"/>
      <c r="M45" s="346"/>
      <c r="N45" s="347">
        <v>23.287499999999998</v>
      </c>
      <c r="O45" s="348">
        <v>32.085000000000001</v>
      </c>
      <c r="P45" s="349" t="str">
        <f t="shared" si="9"/>
        <v/>
      </c>
      <c r="Q45" s="350" t="str">
        <f t="shared" si="9"/>
        <v/>
      </c>
      <c r="R45" s="334"/>
      <c r="S45" s="351">
        <v>23.287499999999998</v>
      </c>
      <c r="T45" s="351">
        <v>32.085000000000001</v>
      </c>
      <c r="U45" s="321"/>
      <c r="V45" s="336" t="s">
        <v>58</v>
      </c>
      <c r="W45" s="336">
        <v>23.287499999999998</v>
      </c>
      <c r="X45" s="336">
        <v>32.085000000000001</v>
      </c>
      <c r="Y45" s="336"/>
      <c r="Z45" s="390">
        <f t="shared" si="3"/>
        <v>0</v>
      </c>
      <c r="AA45" s="390">
        <f t="shared" si="4"/>
        <v>0</v>
      </c>
      <c r="AB45" s="337" t="s">
        <v>826</v>
      </c>
      <c r="AC45" s="337" t="s">
        <v>826</v>
      </c>
      <c r="AD45" s="338"/>
    </row>
    <row r="46" spans="1:30" x14ac:dyDescent="0.3">
      <c r="A46" s="353"/>
      <c r="B46" s="340" t="s">
        <v>54</v>
      </c>
      <c r="C46" s="341">
        <v>25.305749999999996</v>
      </c>
      <c r="D46" s="341">
        <v>33.119999999999997</v>
      </c>
      <c r="E46" s="352" t="s">
        <v>54</v>
      </c>
      <c r="F46" s="396">
        <f t="shared" si="12"/>
        <v>19.00898547166317</v>
      </c>
      <c r="G46" s="396">
        <f t="shared" si="12"/>
        <v>22.831113031740898</v>
      </c>
      <c r="H46" s="343">
        <v>17.765000000000001</v>
      </c>
      <c r="I46" s="343">
        <v>21.337</v>
      </c>
      <c r="J46" s="344">
        <v>19.010000000000002</v>
      </c>
      <c r="K46" s="344">
        <v>22.83</v>
      </c>
      <c r="L46" s="345"/>
      <c r="M46" s="346"/>
      <c r="N46" s="347">
        <v>25.305749999999996</v>
      </c>
      <c r="O46" s="348">
        <v>33.119999999999997</v>
      </c>
      <c r="P46" s="349" t="str">
        <f t="shared" si="9"/>
        <v/>
      </c>
      <c r="Q46" s="350" t="str">
        <f t="shared" si="9"/>
        <v/>
      </c>
      <c r="R46" s="334"/>
      <c r="S46" s="351">
        <v>25.305749999999996</v>
      </c>
      <c r="T46" s="351">
        <v>33.119999999999997</v>
      </c>
      <c r="U46" s="321"/>
      <c r="V46" s="336" t="s">
        <v>54</v>
      </c>
      <c r="W46" s="336">
        <v>25.305749999999996</v>
      </c>
      <c r="X46" s="336">
        <v>33.119999999999997</v>
      </c>
      <c r="Y46" s="336"/>
      <c r="Z46" s="390">
        <f t="shared" si="3"/>
        <v>0</v>
      </c>
      <c r="AA46" s="390">
        <f t="shared" si="4"/>
        <v>0</v>
      </c>
      <c r="AB46" s="337" t="s">
        <v>826</v>
      </c>
      <c r="AC46" s="337" t="s">
        <v>826</v>
      </c>
      <c r="AD46" s="338"/>
    </row>
    <row r="47" spans="1:30" x14ac:dyDescent="0.3">
      <c r="A47" s="353"/>
      <c r="B47" s="340" t="s">
        <v>53</v>
      </c>
      <c r="C47" s="341">
        <v>25.305749999999996</v>
      </c>
      <c r="D47" s="341">
        <v>30.532499999999999</v>
      </c>
      <c r="E47" s="352" t="s">
        <v>53</v>
      </c>
      <c r="F47" s="396">
        <f t="shared" si="12"/>
        <v>22.841278264613443</v>
      </c>
      <c r="G47" s="396">
        <f t="shared" si="12"/>
        <v>34.785426889856346</v>
      </c>
      <c r="H47" s="343">
        <v>21.346499999999999</v>
      </c>
      <c r="I47" s="343">
        <v>32.509</v>
      </c>
      <c r="J47" s="344">
        <v>22.85</v>
      </c>
      <c r="K47" s="344">
        <v>34.79</v>
      </c>
      <c r="L47" s="345"/>
      <c r="M47" s="346"/>
      <c r="N47" s="347">
        <v>25.305749999999996</v>
      </c>
      <c r="O47" s="348">
        <v>30.532499999999999</v>
      </c>
      <c r="P47" s="349" t="str">
        <f t="shared" si="9"/>
        <v/>
      </c>
      <c r="Q47" s="350" t="str">
        <f t="shared" si="9"/>
        <v/>
      </c>
      <c r="R47" s="334"/>
      <c r="S47" s="351">
        <v>25.305749999999996</v>
      </c>
      <c r="T47" s="351">
        <v>30.532499999999999</v>
      </c>
      <c r="U47" s="321"/>
      <c r="V47" s="336" t="s">
        <v>53</v>
      </c>
      <c r="W47" s="336">
        <v>25.305749999999996</v>
      </c>
      <c r="X47" s="336">
        <v>30.532499999999999</v>
      </c>
      <c r="Y47" s="336"/>
      <c r="Z47" s="390">
        <f t="shared" si="3"/>
        <v>0</v>
      </c>
      <c r="AA47" s="390">
        <f t="shared" si="4"/>
        <v>0</v>
      </c>
      <c r="AB47" s="337" t="s">
        <v>826</v>
      </c>
      <c r="AC47" s="337" t="s">
        <v>826</v>
      </c>
      <c r="AD47" s="338"/>
    </row>
    <row r="48" spans="1:30" x14ac:dyDescent="0.3">
      <c r="A48" s="353">
        <v>2</v>
      </c>
      <c r="B48" s="340" t="s">
        <v>64</v>
      </c>
      <c r="C48" s="341">
        <f t="shared" ref="C48:D60" si="13">J48</f>
        <v>8.89</v>
      </c>
      <c r="D48" s="341">
        <f t="shared" si="13"/>
        <v>12.71</v>
      </c>
      <c r="E48" s="352" t="s">
        <v>64</v>
      </c>
      <c r="F48" s="396">
        <f t="shared" si="12"/>
        <v>8.8919037021965064</v>
      </c>
      <c r="G48" s="396">
        <f t="shared" si="12"/>
        <v>12.711891213248435</v>
      </c>
      <c r="H48" s="343">
        <v>8.31</v>
      </c>
      <c r="I48" s="343">
        <v>11.88</v>
      </c>
      <c r="J48" s="344">
        <v>8.89</v>
      </c>
      <c r="K48" s="344">
        <v>12.71</v>
      </c>
      <c r="L48" s="345"/>
      <c r="M48" s="346"/>
      <c r="N48" s="347">
        <v>25.305749999999996</v>
      </c>
      <c r="O48" s="348">
        <v>30.532499999999999</v>
      </c>
      <c r="P48" s="349">
        <f t="shared" si="9"/>
        <v>-16.420000000000002</v>
      </c>
      <c r="Q48" s="350">
        <f t="shared" si="9"/>
        <v>-17.82</v>
      </c>
      <c r="R48" s="334"/>
      <c r="S48" s="360">
        <v>10</v>
      </c>
      <c r="T48" s="360">
        <v>12.712765957446809</v>
      </c>
      <c r="U48" s="321"/>
      <c r="V48" s="336" t="s">
        <v>64</v>
      </c>
      <c r="W48" s="336">
        <v>8.89</v>
      </c>
      <c r="X48" s="336">
        <v>12.71</v>
      </c>
      <c r="Y48" s="336"/>
      <c r="Z48" s="390">
        <f t="shared" si="3"/>
        <v>0</v>
      </c>
      <c r="AA48" s="390">
        <f t="shared" si="4"/>
        <v>0</v>
      </c>
      <c r="AB48" s="337" t="s">
        <v>826</v>
      </c>
      <c r="AC48" s="337" t="s">
        <v>826</v>
      </c>
      <c r="AD48" s="338"/>
    </row>
    <row r="49" spans="1:30" x14ac:dyDescent="0.3">
      <c r="A49" s="353">
        <v>2</v>
      </c>
      <c r="B49" s="340" t="s">
        <v>65</v>
      </c>
      <c r="C49" s="341">
        <f t="shared" si="13"/>
        <v>12.87</v>
      </c>
      <c r="D49" s="341">
        <f t="shared" si="13"/>
        <v>18.39</v>
      </c>
      <c r="E49" s="352" t="s">
        <v>65</v>
      </c>
      <c r="F49" s="396">
        <f t="shared" si="12"/>
        <v>12.87239489018339</v>
      </c>
      <c r="G49" s="396">
        <f t="shared" si="12"/>
        <v>18.393721376745845</v>
      </c>
      <c r="H49" s="343">
        <v>12.03</v>
      </c>
      <c r="I49" s="343">
        <v>17.190000000000001</v>
      </c>
      <c r="J49" s="344">
        <v>12.87</v>
      </c>
      <c r="K49" s="344">
        <v>18.39</v>
      </c>
      <c r="L49" s="345"/>
      <c r="M49" s="346"/>
      <c r="N49" s="347">
        <v>22.252499999999998</v>
      </c>
      <c r="O49" s="348">
        <v>29.207699999999996</v>
      </c>
      <c r="P49" s="349">
        <f t="shared" si="9"/>
        <v>-9.3800000000000008</v>
      </c>
      <c r="Q49" s="350">
        <f t="shared" si="9"/>
        <v>-10.82</v>
      </c>
      <c r="R49" s="334"/>
      <c r="S49" s="360">
        <v>13.79</v>
      </c>
      <c r="T49" s="360">
        <v>18.39</v>
      </c>
      <c r="U49" s="321"/>
      <c r="V49" s="336" t="s">
        <v>65</v>
      </c>
      <c r="W49" s="336">
        <v>12.87</v>
      </c>
      <c r="X49" s="336">
        <v>18.39</v>
      </c>
      <c r="Y49" s="336"/>
      <c r="Z49" s="390">
        <f t="shared" si="3"/>
        <v>0</v>
      </c>
      <c r="AA49" s="390">
        <f t="shared" si="4"/>
        <v>0</v>
      </c>
      <c r="AB49" s="337" t="s">
        <v>826</v>
      </c>
      <c r="AC49" s="337" t="s">
        <v>826</v>
      </c>
      <c r="AD49" s="338"/>
    </row>
    <row r="50" spans="1:30" x14ac:dyDescent="0.3">
      <c r="A50" s="353">
        <v>2</v>
      </c>
      <c r="B50" s="340" t="s">
        <v>62</v>
      </c>
      <c r="C50" s="341">
        <f t="shared" si="13"/>
        <v>8.89</v>
      </c>
      <c r="D50" s="341">
        <f t="shared" si="13"/>
        <v>12.71</v>
      </c>
      <c r="E50" s="352" t="s">
        <v>62</v>
      </c>
      <c r="F50" s="396">
        <f t="shared" si="12"/>
        <v>8.8919037021965064</v>
      </c>
      <c r="G50" s="396">
        <f t="shared" si="12"/>
        <v>12.711891213248435</v>
      </c>
      <c r="H50" s="343">
        <v>8.31</v>
      </c>
      <c r="I50" s="343">
        <v>11.88</v>
      </c>
      <c r="J50" s="344">
        <v>8.89</v>
      </c>
      <c r="K50" s="344">
        <v>12.71</v>
      </c>
      <c r="L50" s="345"/>
      <c r="M50" s="346"/>
      <c r="N50" s="347">
        <v>28.928249999999998</v>
      </c>
      <c r="O50" s="348">
        <v>34.372349999999997</v>
      </c>
      <c r="P50" s="349">
        <f t="shared" si="9"/>
        <v>-20.04</v>
      </c>
      <c r="Q50" s="350">
        <f t="shared" si="9"/>
        <v>-21.66</v>
      </c>
      <c r="R50" s="334"/>
      <c r="S50" s="360">
        <v>10</v>
      </c>
      <c r="T50" s="360">
        <v>12.71</v>
      </c>
      <c r="U50" s="321"/>
      <c r="V50" s="336" t="s">
        <v>62</v>
      </c>
      <c r="W50" s="336">
        <v>8.89</v>
      </c>
      <c r="X50" s="336">
        <v>12.71</v>
      </c>
      <c r="Y50" s="336"/>
      <c r="Z50" s="390">
        <f t="shared" si="3"/>
        <v>0</v>
      </c>
      <c r="AA50" s="390">
        <f t="shared" si="4"/>
        <v>0</v>
      </c>
      <c r="AB50" s="337" t="s">
        <v>826</v>
      </c>
      <c r="AC50" s="337" t="s">
        <v>826</v>
      </c>
      <c r="AD50" s="338"/>
    </row>
    <row r="51" spans="1:30" x14ac:dyDescent="0.3">
      <c r="A51" s="353">
        <v>2</v>
      </c>
      <c r="B51" s="340" t="s">
        <v>63</v>
      </c>
      <c r="C51" s="341">
        <f t="shared" si="13"/>
        <v>12.87</v>
      </c>
      <c r="D51" s="341">
        <f t="shared" si="13"/>
        <v>18.39</v>
      </c>
      <c r="E51" s="352" t="s">
        <v>63</v>
      </c>
      <c r="F51" s="396">
        <f t="shared" si="12"/>
        <v>12.87239489018339</v>
      </c>
      <c r="G51" s="396">
        <f t="shared" si="12"/>
        <v>18.393721376745845</v>
      </c>
      <c r="H51" s="343">
        <v>12.03</v>
      </c>
      <c r="I51" s="343">
        <v>17.190000000000001</v>
      </c>
      <c r="J51" s="344">
        <v>12.87</v>
      </c>
      <c r="K51" s="344">
        <v>18.39</v>
      </c>
      <c r="L51" s="345"/>
      <c r="M51" s="346"/>
      <c r="N51" s="347">
        <v>31.308749999999996</v>
      </c>
      <c r="O51" s="348">
        <v>36.224999999999994</v>
      </c>
      <c r="P51" s="349">
        <f t="shared" si="9"/>
        <v>-18.440000000000001</v>
      </c>
      <c r="Q51" s="350">
        <f t="shared" si="9"/>
        <v>-17.84</v>
      </c>
      <c r="R51" s="334"/>
      <c r="S51" s="360">
        <v>13.8</v>
      </c>
      <c r="T51" s="360">
        <v>18.39</v>
      </c>
      <c r="U51" s="321"/>
      <c r="V51" s="336" t="s">
        <v>63</v>
      </c>
      <c r="W51" s="336">
        <v>12.87</v>
      </c>
      <c r="X51" s="336">
        <v>18.39</v>
      </c>
      <c r="Y51" s="336"/>
      <c r="Z51" s="390">
        <f t="shared" si="3"/>
        <v>0</v>
      </c>
      <c r="AA51" s="390">
        <f t="shared" si="4"/>
        <v>0</v>
      </c>
      <c r="AB51" s="337" t="s">
        <v>826</v>
      </c>
      <c r="AC51" s="337" t="s">
        <v>826</v>
      </c>
      <c r="AD51" s="338"/>
    </row>
    <row r="52" spans="1:30" x14ac:dyDescent="0.3">
      <c r="A52" s="353">
        <v>2</v>
      </c>
      <c r="B52" s="340" t="s">
        <v>61</v>
      </c>
      <c r="C52" s="341">
        <f t="shared" si="13"/>
        <v>8.89</v>
      </c>
      <c r="D52" s="341">
        <f t="shared" si="13"/>
        <v>12.46</v>
      </c>
      <c r="E52" s="352" t="s">
        <v>61</v>
      </c>
      <c r="F52" s="396">
        <f t="shared" si="12"/>
        <v>8.8919037021965064</v>
      </c>
      <c r="G52" s="396">
        <f t="shared" si="12"/>
        <v>12.455085330152508</v>
      </c>
      <c r="H52" s="343">
        <v>8.31</v>
      </c>
      <c r="I52" s="343">
        <v>11.64</v>
      </c>
      <c r="J52" s="344">
        <v>8.89</v>
      </c>
      <c r="K52" s="344">
        <v>12.46</v>
      </c>
      <c r="L52" s="345"/>
      <c r="M52" s="346"/>
      <c r="N52" s="347">
        <v>25.616249999999997</v>
      </c>
      <c r="O52" s="348">
        <v>31.049999999999997</v>
      </c>
      <c r="P52" s="349">
        <f t="shared" si="9"/>
        <v>-16.73</v>
      </c>
      <c r="Q52" s="350">
        <f t="shared" si="9"/>
        <v>-18.59</v>
      </c>
      <c r="R52" s="334"/>
      <c r="S52" s="360">
        <v>12.3</v>
      </c>
      <c r="T52" s="360">
        <v>16.399999999999999</v>
      </c>
      <c r="U52" s="321"/>
      <c r="V52" s="336" t="s">
        <v>61</v>
      </c>
      <c r="W52" s="336">
        <v>8.89</v>
      </c>
      <c r="X52" s="336">
        <v>12.46</v>
      </c>
      <c r="Y52" s="336"/>
      <c r="Z52" s="390">
        <f t="shared" si="3"/>
        <v>0</v>
      </c>
      <c r="AA52" s="390">
        <f t="shared" si="4"/>
        <v>0</v>
      </c>
      <c r="AB52" s="337" t="s">
        <v>826</v>
      </c>
      <c r="AC52" s="337" t="s">
        <v>826</v>
      </c>
      <c r="AD52" s="338"/>
    </row>
    <row r="53" spans="1:30" x14ac:dyDescent="0.3">
      <c r="A53" s="353">
        <v>2</v>
      </c>
      <c r="B53" s="340" t="s">
        <v>55</v>
      </c>
      <c r="C53" s="341">
        <f t="shared" si="13"/>
        <v>9.41</v>
      </c>
      <c r="D53" s="341">
        <f t="shared" si="13"/>
        <v>16.260000000000002</v>
      </c>
      <c r="E53" s="352" t="s">
        <v>55</v>
      </c>
      <c r="F53" s="396">
        <f t="shared" si="12"/>
        <v>9.4055154683883622</v>
      </c>
      <c r="G53" s="396">
        <f t="shared" si="12"/>
        <v>16.26437259607544</v>
      </c>
      <c r="H53" s="343">
        <v>8.7899999999999991</v>
      </c>
      <c r="I53" s="343">
        <v>15.2</v>
      </c>
      <c r="J53" s="344">
        <v>9.41</v>
      </c>
      <c r="K53" s="344">
        <v>16.260000000000002</v>
      </c>
      <c r="L53" s="345"/>
      <c r="M53" s="346"/>
      <c r="N53" s="347">
        <v>25.616249999999997</v>
      </c>
      <c r="O53" s="348">
        <v>30.532499999999999</v>
      </c>
      <c r="P53" s="349">
        <f t="shared" si="9"/>
        <v>-16.21</v>
      </c>
      <c r="Q53" s="350">
        <f t="shared" si="9"/>
        <v>-14.27</v>
      </c>
      <c r="R53" s="334"/>
      <c r="S53" s="360">
        <v>12.2</v>
      </c>
      <c r="T53" s="360">
        <v>16.260000000000002</v>
      </c>
      <c r="U53" s="321"/>
      <c r="V53" s="336" t="s">
        <v>55</v>
      </c>
      <c r="W53" s="336">
        <v>9.41</v>
      </c>
      <c r="X53" s="336">
        <v>16.260000000000002</v>
      </c>
      <c r="Y53" s="336"/>
      <c r="Z53" s="390">
        <f t="shared" si="3"/>
        <v>0</v>
      </c>
      <c r="AA53" s="390">
        <f t="shared" si="4"/>
        <v>0</v>
      </c>
      <c r="AB53" s="337" t="s">
        <v>826</v>
      </c>
      <c r="AC53" s="337" t="s">
        <v>826</v>
      </c>
      <c r="AD53" s="338"/>
    </row>
    <row r="54" spans="1:30" x14ac:dyDescent="0.3">
      <c r="A54" s="353">
        <v>2</v>
      </c>
      <c r="B54" s="340" t="s">
        <v>56</v>
      </c>
      <c r="C54" s="341">
        <f t="shared" si="13"/>
        <v>12.87</v>
      </c>
      <c r="D54" s="341">
        <f t="shared" si="13"/>
        <v>18.39</v>
      </c>
      <c r="E54" s="352" t="s">
        <v>56</v>
      </c>
      <c r="F54" s="396">
        <f t="shared" si="12"/>
        <v>12.87239489018339</v>
      </c>
      <c r="G54" s="396">
        <f t="shared" si="12"/>
        <v>18.393721376745845</v>
      </c>
      <c r="H54" s="343">
        <v>12.03</v>
      </c>
      <c r="I54" s="343">
        <v>17.190000000000001</v>
      </c>
      <c r="J54" s="344">
        <v>12.87</v>
      </c>
      <c r="K54" s="344">
        <v>18.39</v>
      </c>
      <c r="L54" s="345"/>
      <c r="M54" s="346"/>
      <c r="N54" s="347">
        <v>32.602499999999999</v>
      </c>
      <c r="O54" s="348">
        <v>39.071249999999999</v>
      </c>
      <c r="P54" s="349">
        <f t="shared" si="9"/>
        <v>-19.73</v>
      </c>
      <c r="Q54" s="350">
        <f t="shared" si="9"/>
        <v>-20.68</v>
      </c>
      <c r="R54" s="334"/>
      <c r="S54" s="360">
        <v>13.8</v>
      </c>
      <c r="T54" s="360">
        <v>18.39</v>
      </c>
      <c r="U54" s="321"/>
      <c r="V54" s="336" t="s">
        <v>56</v>
      </c>
      <c r="W54" s="336">
        <v>12.87</v>
      </c>
      <c r="X54" s="336">
        <v>18.39</v>
      </c>
      <c r="Y54" s="336"/>
      <c r="Z54" s="390">
        <f t="shared" si="3"/>
        <v>0</v>
      </c>
      <c r="AA54" s="390">
        <f t="shared" si="4"/>
        <v>0</v>
      </c>
      <c r="AB54" s="337" t="s">
        <v>826</v>
      </c>
      <c r="AC54" s="337" t="s">
        <v>826</v>
      </c>
      <c r="AD54" s="338"/>
    </row>
    <row r="55" spans="1:30" x14ac:dyDescent="0.3">
      <c r="A55" s="353">
        <v>2</v>
      </c>
      <c r="B55" s="340" t="s">
        <v>57</v>
      </c>
      <c r="C55" s="341">
        <f t="shared" si="13"/>
        <v>11.66</v>
      </c>
      <c r="D55" s="341">
        <f t="shared" si="13"/>
        <v>16.36</v>
      </c>
      <c r="E55" s="352" t="s">
        <v>57</v>
      </c>
      <c r="F55" s="396">
        <f t="shared" si="12"/>
        <v>11.66326719060673</v>
      </c>
      <c r="G55" s="396">
        <f t="shared" si="12"/>
        <v>16.36067480223641</v>
      </c>
      <c r="H55" s="343">
        <v>10.9</v>
      </c>
      <c r="I55" s="343">
        <v>15.29</v>
      </c>
      <c r="J55" s="344">
        <v>11.66</v>
      </c>
      <c r="K55" s="344">
        <v>16.36</v>
      </c>
      <c r="L55" s="345"/>
      <c r="M55" s="346"/>
      <c r="N55" s="347">
        <v>27.427499999999998</v>
      </c>
      <c r="O55" s="348">
        <v>34.724249999999998</v>
      </c>
      <c r="P55" s="349">
        <f t="shared" si="9"/>
        <v>-15.77</v>
      </c>
      <c r="Q55" s="350">
        <f t="shared" si="9"/>
        <v>-18.36</v>
      </c>
      <c r="R55" s="334"/>
      <c r="S55" s="360">
        <v>12.27</v>
      </c>
      <c r="T55" s="360">
        <v>16.36</v>
      </c>
      <c r="U55" s="321"/>
      <c r="V55" s="336" t="s">
        <v>57</v>
      </c>
      <c r="W55" s="336">
        <v>11.66</v>
      </c>
      <c r="X55" s="336">
        <v>16.36</v>
      </c>
      <c r="Y55" s="336"/>
      <c r="Z55" s="390">
        <f t="shared" si="3"/>
        <v>0</v>
      </c>
      <c r="AA55" s="390">
        <f t="shared" si="4"/>
        <v>0</v>
      </c>
      <c r="AB55" s="337" t="s">
        <v>826</v>
      </c>
      <c r="AC55" s="337" t="s">
        <v>826</v>
      </c>
      <c r="AD55" s="338"/>
    </row>
    <row r="56" spans="1:30" x14ac:dyDescent="0.3">
      <c r="A56" s="353">
        <v>2</v>
      </c>
      <c r="B56" s="340" t="s">
        <v>318</v>
      </c>
      <c r="C56" s="341">
        <f t="shared" si="13"/>
        <v>12.87</v>
      </c>
      <c r="D56" s="341">
        <f t="shared" si="13"/>
        <v>18.39</v>
      </c>
      <c r="E56" s="352" t="s">
        <v>318</v>
      </c>
      <c r="F56" s="396">
        <f t="shared" si="12"/>
        <v>12.87239489018339</v>
      </c>
      <c r="G56" s="396">
        <f t="shared" si="12"/>
        <v>18.393721376745845</v>
      </c>
      <c r="H56" s="343">
        <v>12.03</v>
      </c>
      <c r="I56" s="343">
        <v>17.190000000000001</v>
      </c>
      <c r="J56" s="344">
        <v>12.87</v>
      </c>
      <c r="K56" s="344">
        <v>18.39</v>
      </c>
      <c r="L56" s="345"/>
      <c r="M56" s="346"/>
      <c r="N56" s="347">
        <v>19.147499999999997</v>
      </c>
      <c r="O56" s="348">
        <v>30.014999999999997</v>
      </c>
      <c r="P56" s="349">
        <f t="shared" si="9"/>
        <v>-6.28</v>
      </c>
      <c r="Q56" s="350">
        <f t="shared" si="9"/>
        <v>-11.63</v>
      </c>
      <c r="R56" s="334"/>
      <c r="S56" s="360">
        <v>13.8</v>
      </c>
      <c r="T56" s="360">
        <v>18.399999999999999</v>
      </c>
      <c r="U56" s="321"/>
      <c r="V56" s="336" t="s">
        <v>318</v>
      </c>
      <c r="W56" s="336">
        <v>12.87</v>
      </c>
      <c r="X56" s="336">
        <v>18.39</v>
      </c>
      <c r="Y56" s="336"/>
      <c r="Z56" s="390">
        <f t="shared" si="3"/>
        <v>0</v>
      </c>
      <c r="AA56" s="390">
        <f t="shared" si="4"/>
        <v>0</v>
      </c>
      <c r="AB56" s="337" t="s">
        <v>826</v>
      </c>
      <c r="AC56" s="337" t="s">
        <v>826</v>
      </c>
      <c r="AD56" s="338"/>
    </row>
    <row r="57" spans="1:30" x14ac:dyDescent="0.3">
      <c r="A57" s="353">
        <v>2</v>
      </c>
      <c r="B57" s="340" t="s">
        <v>68</v>
      </c>
      <c r="C57" s="341">
        <f t="shared" si="13"/>
        <v>7.88</v>
      </c>
      <c r="D57" s="341">
        <f t="shared" si="13"/>
        <v>12.74</v>
      </c>
      <c r="E57" s="352" t="s">
        <v>68</v>
      </c>
      <c r="F57" s="399">
        <f t="shared" si="12"/>
        <v>0</v>
      </c>
      <c r="G57" s="399">
        <f t="shared" si="12"/>
        <v>0</v>
      </c>
      <c r="H57" s="361">
        <v>0</v>
      </c>
      <c r="I57" s="361">
        <v>0</v>
      </c>
      <c r="J57" s="344">
        <v>7.88</v>
      </c>
      <c r="K57" s="344">
        <v>12.74</v>
      </c>
      <c r="L57" s="345"/>
      <c r="M57" s="346"/>
      <c r="N57" s="347">
        <v>27.944999999999997</v>
      </c>
      <c r="O57" s="348">
        <v>36.224999999999994</v>
      </c>
      <c r="P57" s="349">
        <f t="shared" si="9"/>
        <v>-20.07</v>
      </c>
      <c r="Q57" s="350">
        <f t="shared" si="9"/>
        <v>-23.49</v>
      </c>
      <c r="R57" s="334"/>
      <c r="S57" s="360">
        <v>10</v>
      </c>
      <c r="T57" s="360">
        <v>12.74</v>
      </c>
      <c r="U57" s="321"/>
      <c r="V57" s="336" t="s">
        <v>68</v>
      </c>
      <c r="W57" s="336">
        <v>7.88</v>
      </c>
      <c r="X57" s="336">
        <v>12.74</v>
      </c>
      <c r="Y57" s="336"/>
      <c r="Z57" s="390">
        <f t="shared" si="3"/>
        <v>0</v>
      </c>
      <c r="AA57" s="390">
        <f t="shared" si="4"/>
        <v>0</v>
      </c>
      <c r="AB57" s="337" t="s">
        <v>826</v>
      </c>
      <c r="AC57" s="337" t="s">
        <v>826</v>
      </c>
      <c r="AD57" s="338"/>
    </row>
    <row r="58" spans="1:30" x14ac:dyDescent="0.3">
      <c r="A58" s="353">
        <v>2</v>
      </c>
      <c r="B58" s="340" t="s">
        <v>69</v>
      </c>
      <c r="C58" s="341">
        <f t="shared" si="13"/>
        <v>12.75</v>
      </c>
      <c r="D58" s="341">
        <f t="shared" si="13"/>
        <v>16.52</v>
      </c>
      <c r="E58" s="352" t="s">
        <v>69</v>
      </c>
      <c r="F58" s="396">
        <f t="shared" si="12"/>
        <v>12.754692193764424</v>
      </c>
      <c r="G58" s="396">
        <f t="shared" si="12"/>
        <v>16.521178479171365</v>
      </c>
      <c r="H58" s="343">
        <v>11.92</v>
      </c>
      <c r="I58" s="343">
        <v>15.44</v>
      </c>
      <c r="J58" s="344">
        <v>12.75</v>
      </c>
      <c r="K58" s="344">
        <v>16.52</v>
      </c>
      <c r="L58" s="345"/>
      <c r="M58" s="346"/>
      <c r="N58" s="347">
        <v>16.559999999999999</v>
      </c>
      <c r="O58" s="348">
        <v>20.182499999999997</v>
      </c>
      <c r="P58" s="349">
        <f t="shared" si="9"/>
        <v>-3.81</v>
      </c>
      <c r="Q58" s="350">
        <f t="shared" si="9"/>
        <v>-3.66</v>
      </c>
      <c r="R58" s="334"/>
      <c r="S58" s="360">
        <v>15.14</v>
      </c>
      <c r="T58" s="360">
        <v>20.182499999999997</v>
      </c>
      <c r="U58" s="321"/>
      <c r="V58" s="336" t="s">
        <v>69</v>
      </c>
      <c r="W58" s="336">
        <v>12.75</v>
      </c>
      <c r="X58" s="336">
        <v>16.52</v>
      </c>
      <c r="Y58" s="336"/>
      <c r="Z58" s="390">
        <f t="shared" si="3"/>
        <v>0</v>
      </c>
      <c r="AA58" s="390">
        <f t="shared" si="4"/>
        <v>0</v>
      </c>
      <c r="AB58" s="337" t="s">
        <v>826</v>
      </c>
      <c r="AC58" s="337" t="s">
        <v>826</v>
      </c>
      <c r="AD58" s="338"/>
    </row>
    <row r="59" spans="1:30" x14ac:dyDescent="0.3">
      <c r="A59" s="353">
        <v>2</v>
      </c>
      <c r="B59" s="340" t="s">
        <v>66</v>
      </c>
      <c r="C59" s="341">
        <f t="shared" si="13"/>
        <v>9.39</v>
      </c>
      <c r="D59" s="341">
        <f t="shared" si="13"/>
        <v>12.55</v>
      </c>
      <c r="E59" s="352" t="s">
        <v>66</v>
      </c>
      <c r="F59" s="396">
        <f t="shared" si="12"/>
        <v>9.3948152232593642</v>
      </c>
      <c r="G59" s="396">
        <f t="shared" si="12"/>
        <v>12.551387536313481</v>
      </c>
      <c r="H59" s="343">
        <v>8.7799999999999994</v>
      </c>
      <c r="I59" s="343">
        <v>11.73</v>
      </c>
      <c r="J59" s="344">
        <v>9.39</v>
      </c>
      <c r="K59" s="344">
        <v>12.55</v>
      </c>
      <c r="L59" s="345"/>
      <c r="M59" s="346"/>
      <c r="N59" s="347">
        <v>38.294999999999995</v>
      </c>
      <c r="O59" s="348">
        <v>46.574999999999996</v>
      </c>
      <c r="P59" s="349">
        <f t="shared" si="9"/>
        <v>-28.91</v>
      </c>
      <c r="Q59" s="350">
        <f t="shared" si="9"/>
        <v>-34.03</v>
      </c>
      <c r="R59" s="334"/>
      <c r="S59" s="360">
        <v>10</v>
      </c>
      <c r="T59" s="360">
        <v>12.55</v>
      </c>
      <c r="U59" s="321"/>
      <c r="V59" s="336" t="s">
        <v>66</v>
      </c>
      <c r="W59" s="336">
        <v>9.39</v>
      </c>
      <c r="X59" s="336">
        <v>12.55</v>
      </c>
      <c r="Y59" s="336"/>
      <c r="Z59" s="390">
        <f t="shared" si="3"/>
        <v>0</v>
      </c>
      <c r="AA59" s="390">
        <f t="shared" si="4"/>
        <v>0</v>
      </c>
      <c r="AB59" s="337" t="s">
        <v>826</v>
      </c>
      <c r="AC59" s="337" t="s">
        <v>826</v>
      </c>
      <c r="AD59" s="338"/>
    </row>
    <row r="60" spans="1:30" x14ac:dyDescent="0.3">
      <c r="A60" s="353">
        <v>2</v>
      </c>
      <c r="B60" s="340" t="s">
        <v>67</v>
      </c>
      <c r="C60" s="341">
        <f t="shared" si="13"/>
        <v>12.6</v>
      </c>
      <c r="D60" s="341">
        <f t="shared" si="13"/>
        <v>22.18</v>
      </c>
      <c r="E60" s="352" t="s">
        <v>67</v>
      </c>
      <c r="F60" s="396">
        <f t="shared" si="12"/>
        <v>12.604888761958465</v>
      </c>
      <c r="G60" s="396">
        <f t="shared" si="12"/>
        <v>22.181608152410778</v>
      </c>
      <c r="H60" s="343">
        <v>11.78</v>
      </c>
      <c r="I60" s="343">
        <v>20.73</v>
      </c>
      <c r="J60" s="344">
        <v>12.6</v>
      </c>
      <c r="K60" s="344">
        <v>22.18</v>
      </c>
      <c r="L60" s="345"/>
      <c r="M60" s="346"/>
      <c r="N60" s="347">
        <v>16.0425</v>
      </c>
      <c r="O60" s="348">
        <v>25.874999999999996</v>
      </c>
      <c r="P60" s="349">
        <f t="shared" si="9"/>
        <v>-3.44</v>
      </c>
      <c r="Q60" s="350">
        <f t="shared" si="9"/>
        <v>-3.7</v>
      </c>
      <c r="R60" s="334"/>
      <c r="S60" s="360">
        <v>16.0425</v>
      </c>
      <c r="T60" s="360">
        <v>22.2</v>
      </c>
      <c r="U60" s="321"/>
      <c r="V60" s="336" t="s">
        <v>67</v>
      </c>
      <c r="W60" s="336">
        <v>12.6</v>
      </c>
      <c r="X60" s="336">
        <v>22.18</v>
      </c>
      <c r="Y60" s="336"/>
      <c r="Z60" s="390">
        <f t="shared" si="3"/>
        <v>0</v>
      </c>
      <c r="AA60" s="390">
        <f t="shared" si="4"/>
        <v>0</v>
      </c>
      <c r="AB60" s="337" t="s">
        <v>826</v>
      </c>
      <c r="AC60" s="337" t="s">
        <v>826</v>
      </c>
      <c r="AD60" s="338"/>
    </row>
    <row r="61" spans="1:30" x14ac:dyDescent="0.3">
      <c r="A61" s="353">
        <v>3</v>
      </c>
      <c r="B61" s="340" t="s">
        <v>672</v>
      </c>
      <c r="C61" s="341">
        <v>11</v>
      </c>
      <c r="D61" s="341">
        <v>16.22</v>
      </c>
      <c r="E61" s="362" t="s">
        <v>672</v>
      </c>
      <c r="F61" s="398"/>
      <c r="G61" s="397"/>
      <c r="H61" s="363"/>
      <c r="I61" s="364"/>
      <c r="J61" s="344"/>
      <c r="K61" s="344"/>
      <c r="L61" s="345"/>
      <c r="M61" s="346"/>
      <c r="N61" s="347">
        <v>17.853749999999998</v>
      </c>
      <c r="O61" s="348">
        <v>24.839999999999996</v>
      </c>
      <c r="P61" s="349">
        <f t="shared" si="9"/>
        <v>-6.85</v>
      </c>
      <c r="Q61" s="350">
        <f t="shared" si="9"/>
        <v>-8.6199999999999992</v>
      </c>
      <c r="R61" s="334"/>
      <c r="S61" s="365">
        <v>11</v>
      </c>
      <c r="T61" s="365">
        <v>16.22</v>
      </c>
      <c r="U61" s="321"/>
      <c r="V61" s="336" t="s">
        <v>672</v>
      </c>
      <c r="W61" s="336">
        <v>11</v>
      </c>
      <c r="X61" s="336">
        <v>16.22</v>
      </c>
      <c r="Y61" s="336"/>
      <c r="Z61" s="390">
        <f t="shared" si="3"/>
        <v>0</v>
      </c>
      <c r="AA61" s="390">
        <f t="shared" si="4"/>
        <v>0</v>
      </c>
      <c r="AB61" s="337" t="s">
        <v>826</v>
      </c>
      <c r="AC61" s="337" t="s">
        <v>826</v>
      </c>
      <c r="AD61" s="338"/>
    </row>
    <row r="62" spans="1:30" x14ac:dyDescent="0.3">
      <c r="A62" s="353">
        <v>3</v>
      </c>
      <c r="B62" s="340" t="s">
        <v>631</v>
      </c>
      <c r="C62" s="341">
        <v>11</v>
      </c>
      <c r="D62" s="341">
        <v>16.22</v>
      </c>
      <c r="E62" s="362" t="s">
        <v>631</v>
      </c>
      <c r="F62" s="398"/>
      <c r="G62" s="397"/>
      <c r="H62" s="363"/>
      <c r="I62" s="364"/>
      <c r="J62" s="344"/>
      <c r="K62" s="344"/>
      <c r="L62" s="345"/>
      <c r="M62" s="346"/>
      <c r="N62" s="347">
        <v>18.63</v>
      </c>
      <c r="O62" s="348">
        <v>22.77</v>
      </c>
      <c r="P62" s="349">
        <f t="shared" si="9"/>
        <v>-7.63</v>
      </c>
      <c r="Q62" s="350">
        <f t="shared" si="9"/>
        <v>-6.55</v>
      </c>
      <c r="R62" s="334"/>
      <c r="S62" s="365">
        <v>11</v>
      </c>
      <c r="T62" s="365">
        <v>16.22</v>
      </c>
      <c r="U62" s="321"/>
      <c r="V62" s="336" t="s">
        <v>631</v>
      </c>
      <c r="W62" s="336">
        <v>11</v>
      </c>
      <c r="X62" s="336">
        <v>16.22</v>
      </c>
      <c r="Y62" s="336"/>
      <c r="Z62" s="390">
        <f t="shared" si="3"/>
        <v>0</v>
      </c>
      <c r="AA62" s="390">
        <f t="shared" si="4"/>
        <v>0</v>
      </c>
      <c r="AB62" s="337" t="s">
        <v>826</v>
      </c>
      <c r="AC62" s="337" t="s">
        <v>826</v>
      </c>
      <c r="AD62" s="338"/>
    </row>
    <row r="63" spans="1:30" x14ac:dyDescent="0.3">
      <c r="A63" s="353">
        <v>3</v>
      </c>
      <c r="B63" s="340" t="s">
        <v>673</v>
      </c>
      <c r="C63" s="341">
        <v>11</v>
      </c>
      <c r="D63" s="341">
        <v>16.22</v>
      </c>
      <c r="E63" s="352" t="s">
        <v>673</v>
      </c>
      <c r="F63" s="398"/>
      <c r="G63" s="397"/>
      <c r="H63" s="363"/>
      <c r="I63" s="364"/>
      <c r="J63" s="344"/>
      <c r="K63" s="344"/>
      <c r="L63" s="345"/>
      <c r="M63" s="346"/>
      <c r="N63" s="347">
        <v>22.77</v>
      </c>
      <c r="O63" s="348">
        <v>27.427499999999998</v>
      </c>
      <c r="P63" s="349">
        <f t="shared" si="9"/>
        <v>-11.77</v>
      </c>
      <c r="Q63" s="350">
        <f t="shared" si="9"/>
        <v>-11.21</v>
      </c>
      <c r="R63" s="334"/>
      <c r="S63" s="365">
        <v>11</v>
      </c>
      <c r="T63" s="365">
        <v>16.22</v>
      </c>
      <c r="U63" s="321"/>
      <c r="V63" s="336" t="s">
        <v>673</v>
      </c>
      <c r="W63" s="336">
        <v>11</v>
      </c>
      <c r="X63" s="336">
        <v>16.22</v>
      </c>
      <c r="Y63" s="336"/>
      <c r="Z63" s="390">
        <f t="shared" si="3"/>
        <v>0</v>
      </c>
      <c r="AA63" s="390">
        <f t="shared" si="4"/>
        <v>0</v>
      </c>
      <c r="AB63" s="337" t="s">
        <v>826</v>
      </c>
      <c r="AC63" s="337" t="s">
        <v>826</v>
      </c>
      <c r="AD63" s="338"/>
    </row>
    <row r="64" spans="1:30" x14ac:dyDescent="0.3">
      <c r="A64" s="353">
        <v>3</v>
      </c>
      <c r="B64" s="340" t="s">
        <v>674</v>
      </c>
      <c r="C64" s="341">
        <v>11</v>
      </c>
      <c r="D64" s="341">
        <v>16.22</v>
      </c>
      <c r="E64" s="352" t="s">
        <v>674</v>
      </c>
      <c r="F64" s="398"/>
      <c r="G64" s="397"/>
      <c r="H64" s="363"/>
      <c r="I64" s="364"/>
      <c r="J64" s="344"/>
      <c r="K64" s="344"/>
      <c r="L64" s="345"/>
      <c r="M64" s="346"/>
      <c r="N64" s="347">
        <v>24.839999999999996</v>
      </c>
      <c r="O64" s="348">
        <v>33.119999999999997</v>
      </c>
      <c r="P64" s="349">
        <f t="shared" si="9"/>
        <v>-13.84</v>
      </c>
      <c r="Q64" s="350">
        <f t="shared" si="9"/>
        <v>-16.899999999999999</v>
      </c>
      <c r="R64" s="334"/>
      <c r="S64" s="365">
        <v>11</v>
      </c>
      <c r="T64" s="365">
        <v>16.22</v>
      </c>
      <c r="U64" s="321"/>
      <c r="V64" s="336" t="s">
        <v>674</v>
      </c>
      <c r="W64" s="336">
        <v>11</v>
      </c>
      <c r="X64" s="336">
        <v>16.22</v>
      </c>
      <c r="Y64" s="336"/>
      <c r="Z64" s="390">
        <f t="shared" si="3"/>
        <v>0</v>
      </c>
      <c r="AA64" s="390">
        <f t="shared" si="4"/>
        <v>0</v>
      </c>
      <c r="AB64" s="337" t="s">
        <v>826</v>
      </c>
      <c r="AC64" s="337" t="s">
        <v>826</v>
      </c>
      <c r="AD64" s="338"/>
    </row>
    <row r="65" spans="1:30" x14ac:dyDescent="0.3">
      <c r="A65" s="353">
        <v>3</v>
      </c>
      <c r="B65" s="340" t="s">
        <v>675</v>
      </c>
      <c r="C65" s="341">
        <v>10</v>
      </c>
      <c r="D65" s="341">
        <v>13</v>
      </c>
      <c r="E65" s="352" t="s">
        <v>675</v>
      </c>
      <c r="F65" s="398"/>
      <c r="G65" s="397"/>
      <c r="H65" s="363"/>
      <c r="I65" s="364"/>
      <c r="J65" s="344"/>
      <c r="K65" s="344"/>
      <c r="L65" s="345"/>
      <c r="M65" s="346"/>
      <c r="N65" s="347">
        <v>38.8125</v>
      </c>
      <c r="O65" s="348">
        <v>46.574999999999996</v>
      </c>
      <c r="P65" s="349">
        <f t="shared" si="9"/>
        <v>-28.81</v>
      </c>
      <c r="Q65" s="350">
        <f t="shared" si="9"/>
        <v>-33.58</v>
      </c>
      <c r="R65" s="334"/>
      <c r="S65" s="365">
        <v>10</v>
      </c>
      <c r="T65" s="365">
        <v>13</v>
      </c>
      <c r="U65" s="321"/>
      <c r="V65" s="336" t="s">
        <v>675</v>
      </c>
      <c r="W65" s="336">
        <v>10</v>
      </c>
      <c r="X65" s="336">
        <v>13</v>
      </c>
      <c r="Y65" s="336"/>
      <c r="Z65" s="390">
        <f t="shared" si="3"/>
        <v>0</v>
      </c>
      <c r="AA65" s="390">
        <f t="shared" si="4"/>
        <v>0</v>
      </c>
      <c r="AB65" s="337" t="s">
        <v>826</v>
      </c>
      <c r="AC65" s="337" t="s">
        <v>826</v>
      </c>
      <c r="AD65" s="338"/>
    </row>
    <row r="66" spans="1:30" x14ac:dyDescent="0.3">
      <c r="A66" s="353"/>
      <c r="B66" s="340" t="s">
        <v>677</v>
      </c>
      <c r="C66" s="341">
        <v>14.4</v>
      </c>
      <c r="D66" s="341">
        <v>17.600000000000001</v>
      </c>
      <c r="E66" s="352" t="s">
        <v>677</v>
      </c>
      <c r="F66" s="398"/>
      <c r="G66" s="397"/>
      <c r="H66" s="363"/>
      <c r="I66" s="364"/>
      <c r="J66" s="344"/>
      <c r="K66" s="344"/>
      <c r="L66" s="345"/>
      <c r="M66" s="346"/>
      <c r="N66" s="347">
        <v>14.4</v>
      </c>
      <c r="O66" s="348">
        <v>17.600000000000001</v>
      </c>
      <c r="P66" s="349" t="str">
        <f t="shared" si="9"/>
        <v/>
      </c>
      <c r="Q66" s="350" t="str">
        <f t="shared" si="9"/>
        <v/>
      </c>
      <c r="R66" s="334"/>
      <c r="S66" s="351">
        <v>14.4</v>
      </c>
      <c r="T66" s="351">
        <v>17.600000000000001</v>
      </c>
      <c r="U66" s="321"/>
      <c r="V66" s="336" t="s">
        <v>677</v>
      </c>
      <c r="W66" s="336">
        <v>14.4</v>
      </c>
      <c r="X66" s="336">
        <v>17.600000000000001</v>
      </c>
      <c r="Y66" s="336"/>
      <c r="Z66" s="390">
        <f t="shared" si="3"/>
        <v>0</v>
      </c>
      <c r="AA66" s="390">
        <f t="shared" si="4"/>
        <v>0</v>
      </c>
      <c r="AB66" s="337" t="s">
        <v>826</v>
      </c>
      <c r="AC66" s="337" t="s">
        <v>826</v>
      </c>
      <c r="AD66" s="338"/>
    </row>
    <row r="67" spans="1:30" x14ac:dyDescent="0.3">
      <c r="A67" s="353"/>
      <c r="B67" s="340" t="s">
        <v>628</v>
      </c>
      <c r="C67" s="341">
        <f>+N67</f>
        <v>9.9</v>
      </c>
      <c r="D67" s="341">
        <v>12.1</v>
      </c>
      <c r="E67" s="352" t="s">
        <v>628</v>
      </c>
      <c r="F67" s="398"/>
      <c r="G67" s="397"/>
      <c r="H67" s="363"/>
      <c r="I67" s="364"/>
      <c r="J67" s="344"/>
      <c r="K67" s="344"/>
      <c r="L67" s="345"/>
      <c r="M67" s="346"/>
      <c r="N67" s="347">
        <v>9.9</v>
      </c>
      <c r="O67" s="348">
        <v>12.100000000000001</v>
      </c>
      <c r="P67" s="349" t="str">
        <f t="shared" si="9"/>
        <v/>
      </c>
      <c r="Q67" s="350" t="str">
        <f t="shared" si="9"/>
        <v/>
      </c>
      <c r="R67" s="334"/>
      <c r="S67" s="351">
        <v>9.9</v>
      </c>
      <c r="T67" s="351">
        <v>16</v>
      </c>
      <c r="U67" s="321"/>
      <c r="V67" s="336" t="s">
        <v>628</v>
      </c>
      <c r="W67" s="336">
        <v>9.9</v>
      </c>
      <c r="X67" s="336">
        <v>12.1</v>
      </c>
      <c r="Y67" s="336"/>
      <c r="Z67" s="390">
        <f t="shared" si="3"/>
        <v>0</v>
      </c>
      <c r="AA67" s="390">
        <f t="shared" si="4"/>
        <v>0</v>
      </c>
      <c r="AB67" s="337" t="s">
        <v>826</v>
      </c>
      <c r="AC67" s="337" t="s">
        <v>826</v>
      </c>
      <c r="AD67" s="338"/>
    </row>
    <row r="68" spans="1:30" x14ac:dyDescent="0.3">
      <c r="A68" s="353"/>
      <c r="B68" s="340" t="s">
        <v>220</v>
      </c>
      <c r="C68" s="341">
        <v>9.91</v>
      </c>
      <c r="D68" s="341">
        <v>14.5</v>
      </c>
      <c r="E68" s="366" t="s">
        <v>220</v>
      </c>
      <c r="F68" s="398"/>
      <c r="G68" s="397"/>
      <c r="H68" s="363"/>
      <c r="I68" s="364"/>
      <c r="J68" s="344">
        <v>9.91</v>
      </c>
      <c r="K68" s="344">
        <v>14.5</v>
      </c>
      <c r="L68" s="345"/>
      <c r="M68" s="346"/>
      <c r="N68" s="347">
        <v>9.91</v>
      </c>
      <c r="O68" s="348">
        <v>14.5</v>
      </c>
      <c r="P68" s="349" t="str">
        <f t="shared" si="9"/>
        <v/>
      </c>
      <c r="Q68" s="350" t="str">
        <f t="shared" si="9"/>
        <v/>
      </c>
      <c r="R68" s="334"/>
      <c r="S68" s="351">
        <v>9.91</v>
      </c>
      <c r="T68" s="351">
        <v>14.5</v>
      </c>
      <c r="U68" s="321"/>
      <c r="V68" s="336" t="s">
        <v>220</v>
      </c>
      <c r="W68" s="336">
        <v>9.91</v>
      </c>
      <c r="X68" s="336">
        <v>14.5</v>
      </c>
      <c r="Y68" s="336"/>
      <c r="Z68" s="390">
        <f t="shared" si="3"/>
        <v>0</v>
      </c>
      <c r="AA68" s="390">
        <f t="shared" si="4"/>
        <v>0</v>
      </c>
      <c r="AB68" s="337" t="s">
        <v>826</v>
      </c>
      <c r="AC68" s="337" t="s">
        <v>826</v>
      </c>
      <c r="AD68" s="338"/>
    </row>
    <row r="69" spans="1:30" x14ac:dyDescent="0.3">
      <c r="A69" s="353"/>
      <c r="B69" s="340" t="s">
        <v>221</v>
      </c>
      <c r="C69" s="341">
        <v>14.54</v>
      </c>
      <c r="D69" s="341">
        <v>17.02</v>
      </c>
      <c r="E69" s="366" t="s">
        <v>221</v>
      </c>
      <c r="F69" s="398"/>
      <c r="G69" s="397"/>
      <c r="H69" s="363"/>
      <c r="I69" s="364"/>
      <c r="J69" s="344">
        <v>14.54</v>
      </c>
      <c r="K69" s="344">
        <v>17.02</v>
      </c>
      <c r="L69" s="345"/>
      <c r="M69" s="346"/>
      <c r="N69" s="347">
        <v>14.54</v>
      </c>
      <c r="O69" s="348">
        <v>17.02</v>
      </c>
      <c r="P69" s="349" t="str">
        <f t="shared" si="9"/>
        <v/>
      </c>
      <c r="Q69" s="350" t="str">
        <f t="shared" si="9"/>
        <v/>
      </c>
      <c r="R69" s="334"/>
      <c r="S69" s="351">
        <v>14.54</v>
      </c>
      <c r="T69" s="351">
        <v>17.02</v>
      </c>
      <c r="U69" s="321"/>
      <c r="V69" s="336" t="s">
        <v>221</v>
      </c>
      <c r="W69" s="336">
        <v>14.54</v>
      </c>
      <c r="X69" s="336">
        <v>17.02</v>
      </c>
      <c r="Y69" s="336"/>
      <c r="Z69" s="390">
        <f t="shared" si="3"/>
        <v>0</v>
      </c>
      <c r="AA69" s="390">
        <f t="shared" si="4"/>
        <v>0</v>
      </c>
      <c r="AB69" s="337" t="s">
        <v>826</v>
      </c>
      <c r="AC69" s="337" t="s">
        <v>826</v>
      </c>
      <c r="AD69" s="338"/>
    </row>
    <row r="70" spans="1:30" x14ac:dyDescent="0.3">
      <c r="A70" s="353"/>
      <c r="B70" s="340" t="s">
        <v>222</v>
      </c>
      <c r="C70" s="341">
        <v>7.98</v>
      </c>
      <c r="D70" s="341">
        <v>13.06</v>
      </c>
      <c r="E70" s="352" t="s">
        <v>222</v>
      </c>
      <c r="F70" s="398"/>
      <c r="G70" s="397"/>
      <c r="H70" s="363"/>
      <c r="I70" s="364"/>
      <c r="J70" s="344">
        <v>7.98</v>
      </c>
      <c r="K70" s="344">
        <v>13.06</v>
      </c>
      <c r="L70" s="345"/>
      <c r="M70" s="346"/>
      <c r="N70" s="347">
        <v>7.98</v>
      </c>
      <c r="O70" s="348">
        <v>13.06</v>
      </c>
      <c r="P70" s="349" t="str">
        <f t="shared" si="9"/>
        <v/>
      </c>
      <c r="Q70" s="350" t="str">
        <f t="shared" si="9"/>
        <v/>
      </c>
      <c r="R70" s="334"/>
      <c r="S70" s="351">
        <v>7.98</v>
      </c>
      <c r="T70" s="351">
        <v>13.06</v>
      </c>
      <c r="U70" s="321"/>
      <c r="V70" s="336" t="s">
        <v>222</v>
      </c>
      <c r="W70" s="336">
        <v>7.98</v>
      </c>
      <c r="X70" s="336">
        <v>13.06</v>
      </c>
      <c r="Y70" s="336"/>
      <c r="Z70" s="390">
        <f t="shared" si="3"/>
        <v>0</v>
      </c>
      <c r="AA70" s="390">
        <f t="shared" si="4"/>
        <v>0</v>
      </c>
      <c r="AB70" s="337" t="s">
        <v>826</v>
      </c>
      <c r="AC70" s="337" t="s">
        <v>826</v>
      </c>
      <c r="AD70" s="338"/>
    </row>
    <row r="71" spans="1:30" x14ac:dyDescent="0.3">
      <c r="A71" s="353"/>
      <c r="B71" s="340" t="s">
        <v>632</v>
      </c>
      <c r="C71" s="341">
        <v>13.950000000000001</v>
      </c>
      <c r="D71" s="341">
        <v>17.05</v>
      </c>
      <c r="E71" s="352" t="s">
        <v>632</v>
      </c>
      <c r="F71" s="398"/>
      <c r="G71" s="397"/>
      <c r="H71" s="363"/>
      <c r="I71" s="364"/>
      <c r="J71" s="344"/>
      <c r="K71" s="344"/>
      <c r="L71" s="345"/>
      <c r="M71" s="346"/>
      <c r="N71" s="347">
        <v>13.950000000000001</v>
      </c>
      <c r="O71" s="348">
        <v>17.05</v>
      </c>
      <c r="P71" s="349" t="str">
        <f t="shared" si="9"/>
        <v/>
      </c>
      <c r="Q71" s="350" t="str">
        <f t="shared" si="9"/>
        <v/>
      </c>
      <c r="R71" s="334"/>
      <c r="S71" s="351">
        <v>13.950000000000001</v>
      </c>
      <c r="T71" s="351">
        <v>17.05</v>
      </c>
      <c r="U71" s="321"/>
      <c r="V71" s="336" t="s">
        <v>632</v>
      </c>
      <c r="W71" s="336">
        <v>13.950000000000001</v>
      </c>
      <c r="X71" s="336">
        <v>17.05</v>
      </c>
      <c r="Y71" s="336"/>
      <c r="Z71" s="390">
        <f t="shared" si="3"/>
        <v>0</v>
      </c>
      <c r="AA71" s="390">
        <f t="shared" si="4"/>
        <v>0</v>
      </c>
      <c r="AB71" s="337" t="s">
        <v>826</v>
      </c>
      <c r="AC71" s="337" t="s">
        <v>826</v>
      </c>
      <c r="AD71" s="338"/>
    </row>
    <row r="72" spans="1:30" x14ac:dyDescent="0.3">
      <c r="A72" s="353"/>
      <c r="B72" s="340" t="s">
        <v>633</v>
      </c>
      <c r="C72" s="341">
        <v>10.8</v>
      </c>
      <c r="D72" s="341">
        <v>13.200000000000001</v>
      </c>
      <c r="E72" s="352" t="s">
        <v>633</v>
      </c>
      <c r="F72" s="398"/>
      <c r="G72" s="397"/>
      <c r="H72" s="363"/>
      <c r="I72" s="364"/>
      <c r="J72" s="344"/>
      <c r="K72" s="344"/>
      <c r="L72" s="345"/>
      <c r="M72" s="346"/>
      <c r="N72" s="347">
        <v>10.8</v>
      </c>
      <c r="O72" s="348">
        <v>13.200000000000001</v>
      </c>
      <c r="P72" s="349" t="str">
        <f t="shared" si="9"/>
        <v/>
      </c>
      <c r="Q72" s="350" t="str">
        <f t="shared" si="9"/>
        <v/>
      </c>
      <c r="R72" s="334"/>
      <c r="S72" s="351">
        <v>10.8</v>
      </c>
      <c r="T72" s="351">
        <v>13.200000000000001</v>
      </c>
      <c r="U72" s="321"/>
      <c r="V72" s="336" t="s">
        <v>633</v>
      </c>
      <c r="W72" s="336">
        <v>10.8</v>
      </c>
      <c r="X72" s="336">
        <v>13.200000000000001</v>
      </c>
      <c r="Y72" s="336"/>
      <c r="Z72" s="390">
        <f t="shared" si="3"/>
        <v>0</v>
      </c>
      <c r="AA72" s="390">
        <f t="shared" si="4"/>
        <v>0</v>
      </c>
      <c r="AB72" s="337" t="s">
        <v>826</v>
      </c>
      <c r="AC72" s="337" t="s">
        <v>826</v>
      </c>
      <c r="AD72" s="338"/>
    </row>
    <row r="73" spans="1:30" x14ac:dyDescent="0.3">
      <c r="A73" s="353"/>
      <c r="B73" s="340" t="s">
        <v>676</v>
      </c>
      <c r="C73" s="341">
        <v>12.6</v>
      </c>
      <c r="D73" s="341">
        <v>15.400000000000002</v>
      </c>
      <c r="E73" s="352" t="s">
        <v>676</v>
      </c>
      <c r="F73" s="398"/>
      <c r="G73" s="397"/>
      <c r="H73" s="363"/>
      <c r="I73" s="364"/>
      <c r="J73" s="344"/>
      <c r="K73" s="344"/>
      <c r="L73" s="345"/>
      <c r="M73" s="346"/>
      <c r="N73" s="347">
        <v>12.6</v>
      </c>
      <c r="O73" s="348">
        <v>15.400000000000002</v>
      </c>
      <c r="P73" s="349" t="str">
        <f t="shared" si="9"/>
        <v/>
      </c>
      <c r="Q73" s="350" t="str">
        <f t="shared" si="9"/>
        <v/>
      </c>
      <c r="R73" s="334"/>
      <c r="S73" s="351">
        <v>12.6</v>
      </c>
      <c r="T73" s="351">
        <v>15.400000000000002</v>
      </c>
      <c r="U73" s="321"/>
      <c r="V73" s="336" t="s">
        <v>676</v>
      </c>
      <c r="W73" s="336">
        <v>12.6</v>
      </c>
      <c r="X73" s="336">
        <v>15.400000000000002</v>
      </c>
      <c r="Y73" s="336"/>
      <c r="Z73" s="390">
        <f t="shared" si="3"/>
        <v>0</v>
      </c>
      <c r="AA73" s="390">
        <f t="shared" si="4"/>
        <v>0</v>
      </c>
      <c r="AB73" s="337" t="s">
        <v>826</v>
      </c>
      <c r="AC73" s="337" t="s">
        <v>826</v>
      </c>
      <c r="AD73" s="338"/>
    </row>
    <row r="74" spans="1:30" x14ac:dyDescent="0.3">
      <c r="A74" s="353"/>
      <c r="B74" s="340" t="s">
        <v>223</v>
      </c>
      <c r="C74" s="341">
        <v>10.8</v>
      </c>
      <c r="D74" s="341">
        <v>13.2</v>
      </c>
      <c r="E74" s="352" t="s">
        <v>223</v>
      </c>
      <c r="F74" s="398" t="str">
        <f t="shared" ref="F74:G137" si="14">+IF(H74="","",H74*$S$1)</f>
        <v/>
      </c>
      <c r="G74" s="397" t="str">
        <f t="shared" si="14"/>
        <v/>
      </c>
      <c r="H74" s="363"/>
      <c r="I74" s="364"/>
      <c r="J74" s="344">
        <v>7.95</v>
      </c>
      <c r="K74" s="344">
        <v>12.81</v>
      </c>
      <c r="L74" s="345"/>
      <c r="M74" s="346"/>
      <c r="N74" s="347">
        <v>10.8</v>
      </c>
      <c r="O74" s="348">
        <v>13.200000000000001</v>
      </c>
      <c r="P74" s="349" t="str">
        <f t="shared" si="9"/>
        <v/>
      </c>
      <c r="Q74" s="350" t="str">
        <f t="shared" si="9"/>
        <v/>
      </c>
      <c r="R74" s="334"/>
      <c r="S74" s="341">
        <v>10.8</v>
      </c>
      <c r="T74" s="341">
        <v>15</v>
      </c>
      <c r="U74" s="321"/>
      <c r="V74" s="336" t="s">
        <v>223</v>
      </c>
      <c r="W74" s="336">
        <v>10.8</v>
      </c>
      <c r="X74" s="336">
        <v>13.2</v>
      </c>
      <c r="Y74" s="336"/>
      <c r="Z74" s="390">
        <f t="shared" si="3"/>
        <v>0</v>
      </c>
      <c r="AA74" s="390">
        <f t="shared" si="4"/>
        <v>0</v>
      </c>
      <c r="AB74" s="337" t="s">
        <v>826</v>
      </c>
      <c r="AC74" s="337" t="s">
        <v>826</v>
      </c>
      <c r="AD74" s="338"/>
    </row>
    <row r="75" spans="1:30" x14ac:dyDescent="0.3">
      <c r="A75" s="353"/>
      <c r="B75" s="340" t="s">
        <v>224</v>
      </c>
      <c r="C75" s="341">
        <v>12.71</v>
      </c>
      <c r="D75" s="341">
        <v>16.72</v>
      </c>
      <c r="E75" s="366" t="s">
        <v>224</v>
      </c>
      <c r="F75" s="398" t="str">
        <f t="shared" si="14"/>
        <v/>
      </c>
      <c r="G75" s="397" t="str">
        <f t="shared" si="14"/>
        <v/>
      </c>
      <c r="H75" s="363"/>
      <c r="I75" s="364"/>
      <c r="J75" s="344">
        <v>12.71</v>
      </c>
      <c r="K75" s="344">
        <v>16.72</v>
      </c>
      <c r="L75" s="345"/>
      <c r="M75" s="346"/>
      <c r="N75" s="347">
        <v>12.71</v>
      </c>
      <c r="O75" s="348">
        <v>16.72</v>
      </c>
      <c r="P75" s="349" t="str">
        <f t="shared" si="9"/>
        <v/>
      </c>
      <c r="Q75" s="350" t="str">
        <f t="shared" si="9"/>
        <v/>
      </c>
      <c r="R75" s="334"/>
      <c r="S75" s="351">
        <v>12.71</v>
      </c>
      <c r="T75" s="351">
        <v>16.72</v>
      </c>
      <c r="U75" s="321"/>
      <c r="V75" s="336" t="s">
        <v>224</v>
      </c>
      <c r="W75" s="336">
        <v>12.71</v>
      </c>
      <c r="X75" s="336">
        <v>16.72</v>
      </c>
      <c r="Y75" s="336"/>
      <c r="Z75" s="390">
        <f t="shared" si="3"/>
        <v>0</v>
      </c>
      <c r="AA75" s="390">
        <f t="shared" si="4"/>
        <v>0</v>
      </c>
      <c r="AB75" s="337" t="s">
        <v>826</v>
      </c>
      <c r="AC75" s="337" t="s">
        <v>826</v>
      </c>
      <c r="AD75" s="338"/>
    </row>
    <row r="76" spans="1:30" x14ac:dyDescent="0.3">
      <c r="A76" s="353"/>
      <c r="B76" s="340" t="s">
        <v>225</v>
      </c>
      <c r="C76" s="341">
        <v>7.63</v>
      </c>
      <c r="D76" s="341">
        <v>10.42</v>
      </c>
      <c r="E76" s="352" t="s">
        <v>225</v>
      </c>
      <c r="F76" s="398" t="str">
        <f t="shared" si="14"/>
        <v/>
      </c>
      <c r="G76" s="397" t="str">
        <f t="shared" si="14"/>
        <v/>
      </c>
      <c r="H76" s="363"/>
      <c r="I76" s="364"/>
      <c r="J76" s="344">
        <v>7.63</v>
      </c>
      <c r="K76" s="344">
        <v>10.42</v>
      </c>
      <c r="L76" s="345"/>
      <c r="M76" s="346"/>
      <c r="N76" s="347">
        <v>7.63</v>
      </c>
      <c r="O76" s="348">
        <v>10.42</v>
      </c>
      <c r="P76" s="349" t="str">
        <f t="shared" si="9"/>
        <v/>
      </c>
      <c r="Q76" s="350" t="str">
        <f t="shared" si="9"/>
        <v/>
      </c>
      <c r="R76" s="334"/>
      <c r="S76" s="351">
        <v>7.63</v>
      </c>
      <c r="T76" s="351">
        <v>13.5</v>
      </c>
      <c r="U76" s="321"/>
      <c r="V76" s="336" t="s">
        <v>225</v>
      </c>
      <c r="W76" s="336">
        <v>7.63</v>
      </c>
      <c r="X76" s="336">
        <v>10.42</v>
      </c>
      <c r="Y76" s="336"/>
      <c r="Z76" s="390">
        <f t="shared" ref="Z76:Z139" si="15">+ROUND(C76,2)-ROUND(W76,2)</f>
        <v>0</v>
      </c>
      <c r="AA76" s="390">
        <f t="shared" ref="AA76:AA139" si="16">+ROUND(D76,2)-ROUND(X76,2)</f>
        <v>0</v>
      </c>
      <c r="AB76" s="337" t="s">
        <v>826</v>
      </c>
      <c r="AC76" s="337" t="s">
        <v>826</v>
      </c>
      <c r="AD76" s="338"/>
    </row>
    <row r="77" spans="1:30" x14ac:dyDescent="0.3">
      <c r="A77" s="353"/>
      <c r="B77" s="340" t="s">
        <v>260</v>
      </c>
      <c r="C77" s="341">
        <v>10.92</v>
      </c>
      <c r="D77" s="341">
        <v>14.69</v>
      </c>
      <c r="E77" s="352" t="s">
        <v>260</v>
      </c>
      <c r="F77" s="398" t="str">
        <f t="shared" si="14"/>
        <v/>
      </c>
      <c r="G77" s="397" t="str">
        <f t="shared" si="14"/>
        <v/>
      </c>
      <c r="H77" s="363"/>
      <c r="I77" s="364"/>
      <c r="J77" s="344">
        <v>10.92</v>
      </c>
      <c r="K77" s="344">
        <v>14.69</v>
      </c>
      <c r="L77" s="345"/>
      <c r="M77" s="346"/>
      <c r="N77" s="347">
        <v>10.92</v>
      </c>
      <c r="O77" s="348">
        <v>14.69</v>
      </c>
      <c r="P77" s="349" t="str">
        <f t="shared" si="9"/>
        <v/>
      </c>
      <c r="Q77" s="350" t="str">
        <f t="shared" si="9"/>
        <v/>
      </c>
      <c r="R77" s="334"/>
      <c r="S77" s="351">
        <v>10.92</v>
      </c>
      <c r="T77" s="351">
        <v>14.69</v>
      </c>
      <c r="U77" s="321"/>
      <c r="V77" s="336" t="s">
        <v>260</v>
      </c>
      <c r="W77" s="336">
        <v>10.92</v>
      </c>
      <c r="X77" s="336">
        <v>14.69</v>
      </c>
      <c r="Y77" s="336"/>
      <c r="Z77" s="390">
        <f t="shared" si="15"/>
        <v>0</v>
      </c>
      <c r="AA77" s="390">
        <f t="shared" si="16"/>
        <v>0</v>
      </c>
      <c r="AB77" s="337" t="s">
        <v>826</v>
      </c>
      <c r="AC77" s="337" t="s">
        <v>826</v>
      </c>
      <c r="AD77" s="338"/>
    </row>
    <row r="78" spans="1:30" x14ac:dyDescent="0.3">
      <c r="A78" s="353"/>
      <c r="B78" s="340" t="s">
        <v>261</v>
      </c>
      <c r="C78" s="341">
        <v>14.7</v>
      </c>
      <c r="D78" s="341">
        <v>15.9</v>
      </c>
      <c r="E78" s="352" t="s">
        <v>261</v>
      </c>
      <c r="F78" s="398" t="str">
        <f t="shared" si="14"/>
        <v/>
      </c>
      <c r="G78" s="397" t="str">
        <f t="shared" si="14"/>
        <v/>
      </c>
      <c r="H78" s="363"/>
      <c r="I78" s="364"/>
      <c r="J78" s="344">
        <v>14.7</v>
      </c>
      <c r="K78" s="344">
        <v>15.9</v>
      </c>
      <c r="L78" s="345"/>
      <c r="M78" s="346"/>
      <c r="N78" s="347">
        <v>14.7</v>
      </c>
      <c r="O78" s="348">
        <v>15.9</v>
      </c>
      <c r="P78" s="349" t="str">
        <f t="shared" si="9"/>
        <v/>
      </c>
      <c r="Q78" s="350" t="str">
        <f t="shared" si="9"/>
        <v/>
      </c>
      <c r="R78" s="334"/>
      <c r="S78" s="351">
        <v>14.7</v>
      </c>
      <c r="T78" s="351">
        <v>15.9</v>
      </c>
      <c r="U78" s="321"/>
      <c r="V78" s="336" t="s">
        <v>261</v>
      </c>
      <c r="W78" s="336">
        <v>14.7</v>
      </c>
      <c r="X78" s="336">
        <v>15.9</v>
      </c>
      <c r="Y78" s="336"/>
      <c r="Z78" s="390">
        <f t="shared" si="15"/>
        <v>0</v>
      </c>
      <c r="AA78" s="390">
        <f t="shared" si="16"/>
        <v>0</v>
      </c>
      <c r="AB78" s="337" t="s">
        <v>826</v>
      </c>
      <c r="AC78" s="337" t="s">
        <v>826</v>
      </c>
      <c r="AD78" s="338"/>
    </row>
    <row r="79" spans="1:30" x14ac:dyDescent="0.3">
      <c r="A79" s="353"/>
      <c r="B79" s="340" t="s">
        <v>262</v>
      </c>
      <c r="C79" s="341">
        <v>15.91</v>
      </c>
      <c r="D79" s="341">
        <v>17.260000000000002</v>
      </c>
      <c r="E79" s="352" t="s">
        <v>262</v>
      </c>
      <c r="F79" s="398" t="str">
        <f t="shared" si="14"/>
        <v/>
      </c>
      <c r="G79" s="397" t="str">
        <f t="shared" si="14"/>
        <v/>
      </c>
      <c r="H79" s="363"/>
      <c r="I79" s="364"/>
      <c r="J79" s="344">
        <v>15.91</v>
      </c>
      <c r="K79" s="344">
        <v>17.260000000000002</v>
      </c>
      <c r="L79" s="345"/>
      <c r="M79" s="346"/>
      <c r="N79" s="347">
        <v>15.91</v>
      </c>
      <c r="O79" s="348">
        <v>17.260000000000002</v>
      </c>
      <c r="P79" s="349" t="str">
        <f t="shared" si="9"/>
        <v/>
      </c>
      <c r="Q79" s="350" t="str">
        <f t="shared" si="9"/>
        <v/>
      </c>
      <c r="R79" s="334"/>
      <c r="S79" s="351">
        <v>15.91</v>
      </c>
      <c r="T79" s="351">
        <v>17.260000000000002</v>
      </c>
      <c r="U79" s="321"/>
      <c r="V79" s="336" t="s">
        <v>262</v>
      </c>
      <c r="W79" s="336">
        <v>15.91</v>
      </c>
      <c r="X79" s="336">
        <v>17.260000000000002</v>
      </c>
      <c r="Y79" s="336"/>
      <c r="Z79" s="390">
        <f t="shared" si="15"/>
        <v>0</v>
      </c>
      <c r="AA79" s="390">
        <f t="shared" si="16"/>
        <v>0</v>
      </c>
      <c r="AB79" s="337" t="s">
        <v>826</v>
      </c>
      <c r="AC79" s="337" t="s">
        <v>826</v>
      </c>
      <c r="AD79" s="338"/>
    </row>
    <row r="80" spans="1:30" x14ac:dyDescent="0.3">
      <c r="A80" s="353"/>
      <c r="B80" s="340" t="s">
        <v>263</v>
      </c>
      <c r="C80" s="341">
        <v>17.27</v>
      </c>
      <c r="D80" s="341">
        <v>19.11</v>
      </c>
      <c r="E80" s="352" t="s">
        <v>263</v>
      </c>
      <c r="F80" s="398" t="str">
        <f t="shared" si="14"/>
        <v/>
      </c>
      <c r="G80" s="397" t="str">
        <f t="shared" si="14"/>
        <v/>
      </c>
      <c r="H80" s="363"/>
      <c r="I80" s="364"/>
      <c r="J80" s="344">
        <v>17.27</v>
      </c>
      <c r="K80" s="344">
        <v>19.11</v>
      </c>
      <c r="L80" s="345"/>
      <c r="M80" s="346"/>
      <c r="N80" s="347">
        <v>17.27</v>
      </c>
      <c r="O80" s="348">
        <v>19.11</v>
      </c>
      <c r="P80" s="349" t="str">
        <f t="shared" si="9"/>
        <v/>
      </c>
      <c r="Q80" s="350" t="str">
        <f t="shared" si="9"/>
        <v/>
      </c>
      <c r="R80" s="334"/>
      <c r="S80" s="351">
        <v>17.27</v>
      </c>
      <c r="T80" s="351">
        <v>19.11</v>
      </c>
      <c r="U80" s="321"/>
      <c r="V80" s="336" t="s">
        <v>263</v>
      </c>
      <c r="W80" s="336">
        <v>17.27</v>
      </c>
      <c r="X80" s="336">
        <v>19.11</v>
      </c>
      <c r="Y80" s="336"/>
      <c r="Z80" s="390">
        <f t="shared" si="15"/>
        <v>0</v>
      </c>
      <c r="AA80" s="390">
        <f t="shared" si="16"/>
        <v>0</v>
      </c>
      <c r="AB80" s="337" t="s">
        <v>826</v>
      </c>
      <c r="AC80" s="337" t="s">
        <v>826</v>
      </c>
      <c r="AD80" s="338"/>
    </row>
    <row r="81" spans="1:30" x14ac:dyDescent="0.3">
      <c r="A81" s="353"/>
      <c r="B81" s="340" t="s">
        <v>264</v>
      </c>
      <c r="C81" s="341">
        <v>19.13</v>
      </c>
      <c r="D81" s="341">
        <v>21.55</v>
      </c>
      <c r="E81" s="352" t="s">
        <v>264</v>
      </c>
      <c r="F81" s="398" t="str">
        <f t="shared" si="14"/>
        <v/>
      </c>
      <c r="G81" s="397" t="str">
        <f t="shared" si="14"/>
        <v/>
      </c>
      <c r="H81" s="363"/>
      <c r="I81" s="364"/>
      <c r="J81" s="344">
        <v>19.13</v>
      </c>
      <c r="K81" s="344">
        <v>21.55</v>
      </c>
      <c r="L81" s="345"/>
      <c r="M81" s="346"/>
      <c r="N81" s="347">
        <v>19.13</v>
      </c>
      <c r="O81" s="348">
        <v>21.55</v>
      </c>
      <c r="P81" s="349" t="str">
        <f t="shared" si="9"/>
        <v/>
      </c>
      <c r="Q81" s="350" t="str">
        <f t="shared" si="9"/>
        <v/>
      </c>
      <c r="R81" s="334"/>
      <c r="S81" s="351">
        <v>19.13</v>
      </c>
      <c r="T81" s="351">
        <v>21.55</v>
      </c>
      <c r="U81" s="321"/>
      <c r="V81" s="336" t="s">
        <v>264</v>
      </c>
      <c r="W81" s="336">
        <v>19.13</v>
      </c>
      <c r="X81" s="336">
        <v>21.55</v>
      </c>
      <c r="Y81" s="336"/>
      <c r="Z81" s="390">
        <f t="shared" si="15"/>
        <v>0</v>
      </c>
      <c r="AA81" s="390">
        <f t="shared" si="16"/>
        <v>0</v>
      </c>
      <c r="AB81" s="337" t="s">
        <v>826</v>
      </c>
      <c r="AC81" s="337" t="s">
        <v>826</v>
      </c>
      <c r="AD81" s="338"/>
    </row>
    <row r="82" spans="1:30" x14ac:dyDescent="0.3">
      <c r="A82" s="353"/>
      <c r="B82" s="340" t="s">
        <v>265</v>
      </c>
      <c r="C82" s="341">
        <v>21.2</v>
      </c>
      <c r="D82" s="341">
        <v>24.24</v>
      </c>
      <c r="E82" s="352" t="s">
        <v>265</v>
      </c>
      <c r="F82" s="398" t="str">
        <f t="shared" si="14"/>
        <v/>
      </c>
      <c r="G82" s="397" t="str">
        <f t="shared" si="14"/>
        <v/>
      </c>
      <c r="H82" s="363"/>
      <c r="I82" s="364"/>
      <c r="J82" s="344">
        <v>21.2</v>
      </c>
      <c r="K82" s="344">
        <v>24.24</v>
      </c>
      <c r="L82" s="345"/>
      <c r="M82" s="346"/>
      <c r="N82" s="347">
        <v>21.2</v>
      </c>
      <c r="O82" s="348">
        <v>24.24</v>
      </c>
      <c r="P82" s="349" t="str">
        <f t="shared" si="9"/>
        <v/>
      </c>
      <c r="Q82" s="350" t="str">
        <f t="shared" si="9"/>
        <v/>
      </c>
      <c r="R82" s="334"/>
      <c r="S82" s="351">
        <v>21.2</v>
      </c>
      <c r="T82" s="351">
        <v>24.24</v>
      </c>
      <c r="U82" s="321"/>
      <c r="V82" s="336" t="s">
        <v>265</v>
      </c>
      <c r="W82" s="336">
        <v>21.2</v>
      </c>
      <c r="X82" s="336">
        <v>24.24</v>
      </c>
      <c r="Y82" s="336"/>
      <c r="Z82" s="390">
        <f t="shared" si="15"/>
        <v>0</v>
      </c>
      <c r="AA82" s="390">
        <f t="shared" si="16"/>
        <v>0</v>
      </c>
      <c r="AB82" s="337" t="s">
        <v>826</v>
      </c>
      <c r="AC82" s="337" t="s">
        <v>826</v>
      </c>
      <c r="AD82" s="338"/>
    </row>
    <row r="83" spans="1:30" x14ac:dyDescent="0.3">
      <c r="A83" s="353"/>
      <c r="B83" s="340" t="s">
        <v>266</v>
      </c>
      <c r="C83" s="341">
        <v>24.25</v>
      </c>
      <c r="D83" s="341">
        <v>29.98</v>
      </c>
      <c r="E83" s="352" t="s">
        <v>266</v>
      </c>
      <c r="F83" s="398" t="str">
        <f t="shared" si="14"/>
        <v/>
      </c>
      <c r="G83" s="397" t="str">
        <f t="shared" si="14"/>
        <v/>
      </c>
      <c r="H83" s="363"/>
      <c r="I83" s="364"/>
      <c r="J83" s="344">
        <v>24.25</v>
      </c>
      <c r="K83" s="344">
        <v>29.98</v>
      </c>
      <c r="L83" s="345"/>
      <c r="M83" s="346"/>
      <c r="N83" s="347">
        <v>24.25</v>
      </c>
      <c r="O83" s="348">
        <v>29.98</v>
      </c>
      <c r="P83" s="349" t="str">
        <f t="shared" si="9"/>
        <v/>
      </c>
      <c r="Q83" s="350" t="str">
        <f t="shared" si="9"/>
        <v/>
      </c>
      <c r="R83" s="334"/>
      <c r="S83" s="351">
        <v>24.25</v>
      </c>
      <c r="T83" s="351">
        <v>29.98</v>
      </c>
      <c r="U83" s="321"/>
      <c r="V83" s="336" t="s">
        <v>266</v>
      </c>
      <c r="W83" s="336">
        <v>24.25</v>
      </c>
      <c r="X83" s="336">
        <v>29.98</v>
      </c>
      <c r="Y83" s="336"/>
      <c r="Z83" s="390">
        <f t="shared" si="15"/>
        <v>0</v>
      </c>
      <c r="AA83" s="390">
        <f t="shared" si="16"/>
        <v>0</v>
      </c>
      <c r="AB83" s="337" t="s">
        <v>826</v>
      </c>
      <c r="AC83" s="337" t="s">
        <v>826</v>
      </c>
      <c r="AD83" s="338"/>
    </row>
    <row r="84" spans="1:30" x14ac:dyDescent="0.3">
      <c r="A84" s="353"/>
      <c r="B84" s="340" t="s">
        <v>267</v>
      </c>
      <c r="C84" s="341">
        <v>29.99</v>
      </c>
      <c r="D84" s="341">
        <v>23.42</v>
      </c>
      <c r="E84" s="352" t="s">
        <v>267</v>
      </c>
      <c r="F84" s="398" t="str">
        <f t="shared" si="14"/>
        <v/>
      </c>
      <c r="G84" s="397" t="str">
        <f t="shared" si="14"/>
        <v/>
      </c>
      <c r="H84" s="363"/>
      <c r="I84" s="364"/>
      <c r="J84" s="344">
        <v>29.99</v>
      </c>
      <c r="K84" s="344">
        <v>23.42</v>
      </c>
      <c r="L84" s="345"/>
      <c r="M84" s="346"/>
      <c r="N84" s="347">
        <v>29.99</v>
      </c>
      <c r="O84" s="348">
        <v>23.42</v>
      </c>
      <c r="P84" s="349" t="str">
        <f t="shared" si="9"/>
        <v/>
      </c>
      <c r="Q84" s="350" t="str">
        <f t="shared" si="9"/>
        <v/>
      </c>
      <c r="R84" s="334"/>
      <c r="S84" s="351">
        <v>29.99</v>
      </c>
      <c r="T84" s="351">
        <v>23.42</v>
      </c>
      <c r="U84" s="321"/>
      <c r="V84" s="336" t="s">
        <v>267</v>
      </c>
      <c r="W84" s="336">
        <v>29.99</v>
      </c>
      <c r="X84" s="336">
        <v>23.42</v>
      </c>
      <c r="Y84" s="336"/>
      <c r="Z84" s="390">
        <f t="shared" si="15"/>
        <v>0</v>
      </c>
      <c r="AA84" s="390">
        <f t="shared" si="16"/>
        <v>0</v>
      </c>
      <c r="AB84" s="337" t="s">
        <v>826</v>
      </c>
      <c r="AC84" s="337" t="s">
        <v>826</v>
      </c>
      <c r="AD84" s="338"/>
    </row>
    <row r="85" spans="1:30" x14ac:dyDescent="0.3">
      <c r="A85" s="353"/>
      <c r="B85" s="340" t="s">
        <v>268</v>
      </c>
      <c r="C85" s="341">
        <v>19.559999999999999</v>
      </c>
      <c r="D85" s="341">
        <v>25.67</v>
      </c>
      <c r="E85" s="352" t="s">
        <v>268</v>
      </c>
      <c r="F85" s="398" t="str">
        <f t="shared" si="14"/>
        <v/>
      </c>
      <c r="G85" s="397" t="str">
        <f t="shared" si="14"/>
        <v/>
      </c>
      <c r="H85" s="363"/>
      <c r="I85" s="364"/>
      <c r="J85" s="344">
        <v>19.559999999999999</v>
      </c>
      <c r="K85" s="344">
        <v>25.67</v>
      </c>
      <c r="L85" s="345"/>
      <c r="M85" s="346"/>
      <c r="N85" s="347">
        <v>19.559999999999999</v>
      </c>
      <c r="O85" s="348">
        <v>25.67</v>
      </c>
      <c r="P85" s="349" t="str">
        <f t="shared" si="9"/>
        <v/>
      </c>
      <c r="Q85" s="350" t="str">
        <f t="shared" si="9"/>
        <v/>
      </c>
      <c r="R85" s="334"/>
      <c r="S85" s="351">
        <v>19.559999999999999</v>
      </c>
      <c r="T85" s="351">
        <v>25.67</v>
      </c>
      <c r="U85" s="321"/>
      <c r="V85" s="336" t="s">
        <v>268</v>
      </c>
      <c r="W85" s="336">
        <v>19.559999999999999</v>
      </c>
      <c r="X85" s="336">
        <v>25.67</v>
      </c>
      <c r="Y85" s="336"/>
      <c r="Z85" s="390">
        <f t="shared" si="15"/>
        <v>0</v>
      </c>
      <c r="AA85" s="390">
        <f t="shared" si="16"/>
        <v>0</v>
      </c>
      <c r="AB85" s="337" t="s">
        <v>826</v>
      </c>
      <c r="AC85" s="337" t="s">
        <v>826</v>
      </c>
      <c r="AD85" s="338"/>
    </row>
    <row r="86" spans="1:30" x14ac:dyDescent="0.3">
      <c r="A86" s="353"/>
      <c r="B86" s="340" t="s">
        <v>269</v>
      </c>
      <c r="C86" s="341">
        <v>25.68</v>
      </c>
      <c r="D86" s="341">
        <v>29.83</v>
      </c>
      <c r="E86" s="352" t="s">
        <v>269</v>
      </c>
      <c r="F86" s="398" t="str">
        <f t="shared" si="14"/>
        <v/>
      </c>
      <c r="G86" s="397" t="str">
        <f t="shared" si="14"/>
        <v/>
      </c>
      <c r="H86" s="363"/>
      <c r="I86" s="364"/>
      <c r="J86" s="344">
        <v>25.68</v>
      </c>
      <c r="K86" s="344">
        <v>29.83</v>
      </c>
      <c r="L86" s="345"/>
      <c r="M86" s="346"/>
      <c r="N86" s="347">
        <v>25.68</v>
      </c>
      <c r="O86" s="348">
        <v>29.83</v>
      </c>
      <c r="P86" s="349" t="str">
        <f t="shared" si="9"/>
        <v/>
      </c>
      <c r="Q86" s="350" t="str">
        <f t="shared" si="9"/>
        <v/>
      </c>
      <c r="R86" s="334"/>
      <c r="S86" s="351">
        <v>25.68</v>
      </c>
      <c r="T86" s="351">
        <v>29.83</v>
      </c>
      <c r="U86" s="321"/>
      <c r="V86" s="336" t="s">
        <v>269</v>
      </c>
      <c r="W86" s="336">
        <v>25.68</v>
      </c>
      <c r="X86" s="336">
        <v>29.83</v>
      </c>
      <c r="Y86" s="336"/>
      <c r="Z86" s="390">
        <f t="shared" si="15"/>
        <v>0</v>
      </c>
      <c r="AA86" s="390">
        <f t="shared" si="16"/>
        <v>0</v>
      </c>
      <c r="AB86" s="337" t="s">
        <v>826</v>
      </c>
      <c r="AC86" s="337" t="s">
        <v>826</v>
      </c>
      <c r="AD86" s="338"/>
    </row>
    <row r="87" spans="1:30" x14ac:dyDescent="0.3">
      <c r="A87" s="353"/>
      <c r="B87" s="340" t="s">
        <v>270</v>
      </c>
      <c r="C87" s="341">
        <v>29.89</v>
      </c>
      <c r="D87" s="341">
        <v>46.51</v>
      </c>
      <c r="E87" s="352" t="s">
        <v>270</v>
      </c>
      <c r="F87" s="398" t="str">
        <f t="shared" si="14"/>
        <v/>
      </c>
      <c r="G87" s="397" t="str">
        <f t="shared" si="14"/>
        <v/>
      </c>
      <c r="H87" s="363"/>
      <c r="I87" s="364"/>
      <c r="J87" s="344">
        <v>29.89</v>
      </c>
      <c r="K87" s="344">
        <v>46.51</v>
      </c>
      <c r="L87" s="345"/>
      <c r="M87" s="346"/>
      <c r="N87" s="347">
        <v>29.89</v>
      </c>
      <c r="O87" s="348">
        <v>46.51</v>
      </c>
      <c r="P87" s="349" t="str">
        <f t="shared" si="9"/>
        <v/>
      </c>
      <c r="Q87" s="350" t="str">
        <f t="shared" si="9"/>
        <v/>
      </c>
      <c r="R87" s="334"/>
      <c r="S87" s="351">
        <v>29.89</v>
      </c>
      <c r="T87" s="351">
        <v>46.51</v>
      </c>
      <c r="U87" s="321"/>
      <c r="V87" s="336" t="s">
        <v>270</v>
      </c>
      <c r="W87" s="336">
        <v>29.89</v>
      </c>
      <c r="X87" s="336">
        <v>46.51</v>
      </c>
      <c r="Y87" s="336"/>
      <c r="Z87" s="390">
        <f t="shared" si="15"/>
        <v>0</v>
      </c>
      <c r="AA87" s="390">
        <f t="shared" si="16"/>
        <v>0</v>
      </c>
      <c r="AB87" s="337" t="s">
        <v>826</v>
      </c>
      <c r="AC87" s="337" t="s">
        <v>826</v>
      </c>
      <c r="AD87" s="338"/>
    </row>
    <row r="88" spans="1:30" x14ac:dyDescent="0.3">
      <c r="A88" s="353"/>
      <c r="B88" s="340" t="s">
        <v>678</v>
      </c>
      <c r="C88" s="341">
        <v>9.3000000000000007</v>
      </c>
      <c r="D88" s="341">
        <f>+O88</f>
        <v>10.75</v>
      </c>
      <c r="E88" s="342" t="s">
        <v>678</v>
      </c>
      <c r="F88" s="398" t="str">
        <f t="shared" si="14"/>
        <v/>
      </c>
      <c r="G88" s="397" t="str">
        <f t="shared" si="14"/>
        <v/>
      </c>
      <c r="H88" s="363"/>
      <c r="I88" s="364"/>
      <c r="J88" s="344"/>
      <c r="K88" s="344"/>
      <c r="L88" s="345"/>
      <c r="M88" s="346"/>
      <c r="N88" s="347">
        <v>9.3000000000000007</v>
      </c>
      <c r="O88" s="348">
        <v>10.75</v>
      </c>
      <c r="P88" s="349" t="str">
        <f t="shared" si="9"/>
        <v/>
      </c>
      <c r="Q88" s="350" t="str">
        <f t="shared" si="9"/>
        <v/>
      </c>
      <c r="R88" s="334"/>
      <c r="S88" s="351">
        <v>9.3000000000000007</v>
      </c>
      <c r="T88" s="351">
        <v>14.25</v>
      </c>
      <c r="U88" s="321"/>
      <c r="V88" s="336" t="s">
        <v>678</v>
      </c>
      <c r="W88" s="336">
        <v>9.3000000000000007</v>
      </c>
      <c r="X88" s="336">
        <v>10.75</v>
      </c>
      <c r="Y88" s="336"/>
      <c r="Z88" s="390">
        <f t="shared" si="15"/>
        <v>0</v>
      </c>
      <c r="AA88" s="390">
        <f t="shared" si="16"/>
        <v>0</v>
      </c>
      <c r="AB88" s="337" t="s">
        <v>826</v>
      </c>
      <c r="AC88" s="337" t="s">
        <v>826</v>
      </c>
      <c r="AD88" s="338"/>
    </row>
    <row r="89" spans="1:30" x14ac:dyDescent="0.3">
      <c r="A89" s="353"/>
      <c r="B89" s="340" t="s">
        <v>679</v>
      </c>
      <c r="C89" s="341">
        <v>8.25</v>
      </c>
      <c r="D89" s="341">
        <f>+O89</f>
        <v>9.25</v>
      </c>
      <c r="E89" s="342" t="s">
        <v>679</v>
      </c>
      <c r="F89" s="398" t="str">
        <f t="shared" si="14"/>
        <v/>
      </c>
      <c r="G89" s="397" t="str">
        <f t="shared" si="14"/>
        <v/>
      </c>
      <c r="H89" s="363"/>
      <c r="I89" s="364"/>
      <c r="J89" s="344"/>
      <c r="K89" s="344"/>
      <c r="L89" s="345"/>
      <c r="M89" s="346"/>
      <c r="N89" s="347">
        <v>8.25</v>
      </c>
      <c r="O89" s="348">
        <v>9.25</v>
      </c>
      <c r="P89" s="349" t="str">
        <f t="shared" si="9"/>
        <v/>
      </c>
      <c r="Q89" s="350" t="str">
        <f t="shared" si="9"/>
        <v/>
      </c>
      <c r="R89" s="334"/>
      <c r="S89" s="351">
        <v>8.25</v>
      </c>
      <c r="T89" s="351">
        <v>12</v>
      </c>
      <c r="U89" s="321"/>
      <c r="V89" s="336" t="s">
        <v>679</v>
      </c>
      <c r="W89" s="336">
        <v>8.25</v>
      </c>
      <c r="X89" s="336">
        <v>9.25</v>
      </c>
      <c r="Y89" s="336"/>
      <c r="Z89" s="390">
        <f t="shared" si="15"/>
        <v>0</v>
      </c>
      <c r="AA89" s="390">
        <f t="shared" si="16"/>
        <v>0</v>
      </c>
      <c r="AB89" s="337" t="s">
        <v>826</v>
      </c>
      <c r="AC89" s="337" t="s">
        <v>826</v>
      </c>
      <c r="AD89" s="338"/>
    </row>
    <row r="90" spans="1:30" x14ac:dyDescent="0.3">
      <c r="A90" s="353"/>
      <c r="B90" s="340" t="s">
        <v>680</v>
      </c>
      <c r="C90" s="341">
        <f>+N90</f>
        <v>10.8</v>
      </c>
      <c r="D90" s="341">
        <f>+O90</f>
        <v>12.5</v>
      </c>
      <c r="E90" s="342" t="s">
        <v>680</v>
      </c>
      <c r="F90" s="398" t="str">
        <f t="shared" si="14"/>
        <v/>
      </c>
      <c r="G90" s="397" t="str">
        <f t="shared" si="14"/>
        <v/>
      </c>
      <c r="H90" s="363"/>
      <c r="I90" s="364"/>
      <c r="J90" s="344"/>
      <c r="K90" s="344"/>
      <c r="L90" s="345"/>
      <c r="M90" s="346"/>
      <c r="N90" s="347">
        <v>10.8</v>
      </c>
      <c r="O90" s="348">
        <v>12.5</v>
      </c>
      <c r="P90" s="349" t="str">
        <f t="shared" si="9"/>
        <v/>
      </c>
      <c r="Q90" s="350" t="str">
        <f t="shared" si="9"/>
        <v/>
      </c>
      <c r="R90" s="334"/>
      <c r="S90" s="351">
        <v>14.25</v>
      </c>
      <c r="T90" s="351">
        <v>17</v>
      </c>
      <c r="U90" s="321"/>
      <c r="V90" s="336" t="s">
        <v>680</v>
      </c>
      <c r="W90" s="336">
        <v>10.8</v>
      </c>
      <c r="X90" s="336">
        <v>12.5</v>
      </c>
      <c r="Y90" s="336"/>
      <c r="Z90" s="390">
        <f t="shared" si="15"/>
        <v>0</v>
      </c>
      <c r="AA90" s="390">
        <f t="shared" si="16"/>
        <v>0</v>
      </c>
      <c r="AB90" s="337" t="s">
        <v>826</v>
      </c>
      <c r="AC90" s="337" t="s">
        <v>826</v>
      </c>
      <c r="AD90" s="338"/>
    </row>
    <row r="91" spans="1:30" x14ac:dyDescent="0.3">
      <c r="A91" s="353"/>
      <c r="B91" s="340" t="s">
        <v>271</v>
      </c>
      <c r="C91" s="341">
        <v>8.89</v>
      </c>
      <c r="D91" s="341">
        <v>12.48</v>
      </c>
      <c r="E91" s="352" t="s">
        <v>271</v>
      </c>
      <c r="F91" s="398" t="str">
        <f t="shared" si="14"/>
        <v/>
      </c>
      <c r="G91" s="397" t="str">
        <f t="shared" si="14"/>
        <v/>
      </c>
      <c r="H91" s="363"/>
      <c r="I91" s="364"/>
      <c r="J91" s="344">
        <v>8.89</v>
      </c>
      <c r="K91" s="344">
        <v>12.48</v>
      </c>
      <c r="L91" s="345"/>
      <c r="M91" s="346"/>
      <c r="N91" s="347">
        <v>8.89</v>
      </c>
      <c r="O91" s="348">
        <v>12.48</v>
      </c>
      <c r="P91" s="349" t="str">
        <f t="shared" ref="P91:Q154" si="17">+IF(AND(ROUND($C91-$N91,2)=0,ROUND($D91-$O91,2)=0),"",ROUND(C91-N91,2))</f>
        <v/>
      </c>
      <c r="Q91" s="350" t="str">
        <f t="shared" si="17"/>
        <v/>
      </c>
      <c r="R91" s="334"/>
      <c r="S91" s="351">
        <v>8.89</v>
      </c>
      <c r="T91" s="351">
        <v>12.5</v>
      </c>
      <c r="U91" s="321"/>
      <c r="V91" s="336" t="s">
        <v>271</v>
      </c>
      <c r="W91" s="336">
        <v>8.89</v>
      </c>
      <c r="X91" s="336">
        <v>12.48</v>
      </c>
      <c r="Y91" s="336"/>
      <c r="Z91" s="390">
        <f t="shared" si="15"/>
        <v>0</v>
      </c>
      <c r="AA91" s="390">
        <f t="shared" si="16"/>
        <v>0</v>
      </c>
      <c r="AB91" s="337" t="s">
        <v>826</v>
      </c>
      <c r="AC91" s="337" t="s">
        <v>826</v>
      </c>
      <c r="AD91" s="338"/>
    </row>
    <row r="92" spans="1:30" x14ac:dyDescent="0.3">
      <c r="A92" s="353"/>
      <c r="B92" s="340" t="s">
        <v>272</v>
      </c>
      <c r="C92" s="341">
        <v>12.51</v>
      </c>
      <c r="D92" s="341">
        <v>17.96</v>
      </c>
      <c r="E92" s="352" t="s">
        <v>272</v>
      </c>
      <c r="F92" s="398" t="str">
        <f t="shared" si="14"/>
        <v/>
      </c>
      <c r="G92" s="397" t="str">
        <f t="shared" si="14"/>
        <v/>
      </c>
      <c r="H92" s="363"/>
      <c r="I92" s="364"/>
      <c r="J92" s="344">
        <v>12.51</v>
      </c>
      <c r="K92" s="344">
        <v>17.96</v>
      </c>
      <c r="L92" s="345"/>
      <c r="M92" s="346"/>
      <c r="N92" s="347">
        <v>12.51</v>
      </c>
      <c r="O92" s="348">
        <v>17.96</v>
      </c>
      <c r="P92" s="349" t="str">
        <f t="shared" si="17"/>
        <v/>
      </c>
      <c r="Q92" s="350" t="str">
        <f t="shared" si="17"/>
        <v/>
      </c>
      <c r="R92" s="334"/>
      <c r="S92" s="351">
        <v>12.51</v>
      </c>
      <c r="T92" s="351">
        <v>17.96</v>
      </c>
      <c r="U92" s="321"/>
      <c r="V92" s="336" t="s">
        <v>272</v>
      </c>
      <c r="W92" s="336">
        <v>12.51</v>
      </c>
      <c r="X92" s="336">
        <v>17.96</v>
      </c>
      <c r="Y92" s="336"/>
      <c r="Z92" s="390">
        <f t="shared" si="15"/>
        <v>0</v>
      </c>
      <c r="AA92" s="390">
        <f t="shared" si="16"/>
        <v>0</v>
      </c>
      <c r="AB92" s="337" t="s">
        <v>826</v>
      </c>
      <c r="AC92" s="337" t="s">
        <v>826</v>
      </c>
      <c r="AD92" s="338"/>
    </row>
    <row r="93" spans="1:30" x14ac:dyDescent="0.3">
      <c r="A93" s="353"/>
      <c r="B93" s="340" t="s">
        <v>681</v>
      </c>
      <c r="C93" s="341">
        <v>10.25</v>
      </c>
      <c r="D93" s="341">
        <v>15</v>
      </c>
      <c r="E93" s="342" t="s">
        <v>681</v>
      </c>
      <c r="F93" s="398" t="str">
        <f t="shared" si="14"/>
        <v/>
      </c>
      <c r="G93" s="397" t="str">
        <f t="shared" si="14"/>
        <v/>
      </c>
      <c r="H93" s="363"/>
      <c r="I93" s="364"/>
      <c r="J93" s="344"/>
      <c r="K93" s="344"/>
      <c r="L93" s="345"/>
      <c r="M93" s="346"/>
      <c r="N93" s="347">
        <v>10.25</v>
      </c>
      <c r="O93" s="348">
        <v>15</v>
      </c>
      <c r="P93" s="349" t="str">
        <f t="shared" si="17"/>
        <v/>
      </c>
      <c r="Q93" s="350" t="str">
        <f t="shared" si="17"/>
        <v/>
      </c>
      <c r="R93" s="334"/>
      <c r="S93" s="351">
        <v>10.25</v>
      </c>
      <c r="T93" s="351">
        <v>15</v>
      </c>
      <c r="U93" s="321"/>
      <c r="V93" s="336" t="s">
        <v>681</v>
      </c>
      <c r="W93" s="336">
        <v>10.25</v>
      </c>
      <c r="X93" s="336">
        <v>15</v>
      </c>
      <c r="Y93" s="336"/>
      <c r="Z93" s="390">
        <f t="shared" si="15"/>
        <v>0</v>
      </c>
      <c r="AA93" s="390">
        <f t="shared" si="16"/>
        <v>0</v>
      </c>
      <c r="AB93" s="337" t="s">
        <v>826</v>
      </c>
      <c r="AC93" s="337" t="s">
        <v>826</v>
      </c>
      <c r="AD93" s="338"/>
    </row>
    <row r="94" spans="1:30" x14ac:dyDescent="0.3">
      <c r="A94" s="353"/>
      <c r="B94" s="340" t="s">
        <v>273</v>
      </c>
      <c r="C94" s="341">
        <v>15.76</v>
      </c>
      <c r="D94" s="341">
        <v>19.59</v>
      </c>
      <c r="E94" s="352" t="s">
        <v>273</v>
      </c>
      <c r="F94" s="398" t="str">
        <f t="shared" si="14"/>
        <v/>
      </c>
      <c r="G94" s="397" t="str">
        <f t="shared" si="14"/>
        <v/>
      </c>
      <c r="H94" s="363"/>
      <c r="I94" s="364"/>
      <c r="J94" s="344">
        <v>15.76</v>
      </c>
      <c r="K94" s="344">
        <v>19.59</v>
      </c>
      <c r="L94" s="345"/>
      <c r="M94" s="346"/>
      <c r="N94" s="347">
        <v>15.76</v>
      </c>
      <c r="O94" s="348">
        <v>19.59</v>
      </c>
      <c r="P94" s="349" t="str">
        <f t="shared" si="17"/>
        <v/>
      </c>
      <c r="Q94" s="350" t="str">
        <f t="shared" si="17"/>
        <v/>
      </c>
      <c r="R94" s="334"/>
      <c r="S94" s="351">
        <v>15.76</v>
      </c>
      <c r="T94" s="351">
        <v>19.59</v>
      </c>
      <c r="U94" s="321"/>
      <c r="V94" s="336" t="s">
        <v>273</v>
      </c>
      <c r="W94" s="336">
        <v>15.76</v>
      </c>
      <c r="X94" s="336">
        <v>19.59</v>
      </c>
      <c r="Y94" s="336"/>
      <c r="Z94" s="390">
        <f t="shared" si="15"/>
        <v>0</v>
      </c>
      <c r="AA94" s="390">
        <f t="shared" si="16"/>
        <v>0</v>
      </c>
      <c r="AB94" s="337" t="s">
        <v>826</v>
      </c>
      <c r="AC94" s="337" t="s">
        <v>826</v>
      </c>
      <c r="AD94" s="338"/>
    </row>
    <row r="95" spans="1:30" x14ac:dyDescent="0.3">
      <c r="A95" s="353"/>
      <c r="B95" s="340" t="s">
        <v>274</v>
      </c>
      <c r="C95" s="341">
        <v>19.62</v>
      </c>
      <c r="D95" s="341">
        <v>29.06</v>
      </c>
      <c r="E95" s="352" t="s">
        <v>274</v>
      </c>
      <c r="F95" s="398" t="str">
        <f t="shared" si="14"/>
        <v/>
      </c>
      <c r="G95" s="397" t="str">
        <f t="shared" si="14"/>
        <v/>
      </c>
      <c r="H95" s="363"/>
      <c r="I95" s="364"/>
      <c r="J95" s="344">
        <v>19.62</v>
      </c>
      <c r="K95" s="344">
        <v>29.06</v>
      </c>
      <c r="L95" s="345"/>
      <c r="M95" s="346"/>
      <c r="N95" s="347">
        <v>19.62</v>
      </c>
      <c r="O95" s="348">
        <v>29.06</v>
      </c>
      <c r="P95" s="349" t="str">
        <f t="shared" si="17"/>
        <v/>
      </c>
      <c r="Q95" s="350" t="str">
        <f t="shared" si="17"/>
        <v/>
      </c>
      <c r="R95" s="334"/>
      <c r="S95" s="351">
        <v>19.62</v>
      </c>
      <c r="T95" s="351">
        <v>29.06</v>
      </c>
      <c r="U95" s="321"/>
      <c r="V95" s="336" t="s">
        <v>274</v>
      </c>
      <c r="W95" s="336">
        <v>19.62</v>
      </c>
      <c r="X95" s="336">
        <v>29.06</v>
      </c>
      <c r="Y95" s="336"/>
      <c r="Z95" s="390">
        <f t="shared" si="15"/>
        <v>0</v>
      </c>
      <c r="AA95" s="390">
        <f t="shared" si="16"/>
        <v>0</v>
      </c>
      <c r="AB95" s="337" t="s">
        <v>826</v>
      </c>
      <c r="AC95" s="337" t="s">
        <v>826</v>
      </c>
      <c r="AD95" s="338"/>
    </row>
    <row r="96" spans="1:30" x14ac:dyDescent="0.3">
      <c r="A96" s="353"/>
      <c r="B96" s="340" t="s">
        <v>682</v>
      </c>
      <c r="C96" s="341">
        <v>17.5</v>
      </c>
      <c r="D96" s="341">
        <v>20.75</v>
      </c>
      <c r="E96" s="342" t="s">
        <v>682</v>
      </c>
      <c r="F96" s="398" t="str">
        <f t="shared" si="14"/>
        <v/>
      </c>
      <c r="G96" s="397" t="str">
        <f t="shared" si="14"/>
        <v/>
      </c>
      <c r="H96" s="363"/>
      <c r="I96" s="364"/>
      <c r="J96" s="344"/>
      <c r="K96" s="344"/>
      <c r="L96" s="345"/>
      <c r="M96" s="346"/>
      <c r="N96" s="347">
        <v>17.5</v>
      </c>
      <c r="O96" s="348">
        <v>20.75</v>
      </c>
      <c r="P96" s="349" t="str">
        <f t="shared" si="17"/>
        <v/>
      </c>
      <c r="Q96" s="350" t="str">
        <f t="shared" si="17"/>
        <v/>
      </c>
      <c r="R96" s="334"/>
      <c r="S96" s="351">
        <v>17.5</v>
      </c>
      <c r="T96" s="351">
        <v>20.75</v>
      </c>
      <c r="U96" s="321"/>
      <c r="V96" s="336" t="s">
        <v>682</v>
      </c>
      <c r="W96" s="336">
        <v>17.5</v>
      </c>
      <c r="X96" s="336">
        <v>20.75</v>
      </c>
      <c r="Y96" s="336"/>
      <c r="Z96" s="390">
        <f t="shared" si="15"/>
        <v>0</v>
      </c>
      <c r="AA96" s="390">
        <f t="shared" si="16"/>
        <v>0</v>
      </c>
      <c r="AB96" s="337" t="s">
        <v>826</v>
      </c>
      <c r="AC96" s="337" t="s">
        <v>826</v>
      </c>
      <c r="AD96" s="338"/>
    </row>
    <row r="97" spans="1:30" x14ac:dyDescent="0.3">
      <c r="A97" s="353"/>
      <c r="B97" s="340" t="s">
        <v>683</v>
      </c>
      <c r="C97" s="341">
        <v>15</v>
      </c>
      <c r="D97" s="341">
        <v>18</v>
      </c>
      <c r="E97" s="342" t="s">
        <v>683</v>
      </c>
      <c r="F97" s="398" t="str">
        <f t="shared" si="14"/>
        <v/>
      </c>
      <c r="G97" s="397" t="str">
        <f t="shared" si="14"/>
        <v/>
      </c>
      <c r="H97" s="363"/>
      <c r="I97" s="364"/>
      <c r="J97" s="344"/>
      <c r="K97" s="344"/>
      <c r="L97" s="345"/>
      <c r="M97" s="346"/>
      <c r="N97" s="347">
        <v>15</v>
      </c>
      <c r="O97" s="348">
        <v>18</v>
      </c>
      <c r="P97" s="349" t="str">
        <f t="shared" si="17"/>
        <v/>
      </c>
      <c r="Q97" s="350" t="str">
        <f t="shared" si="17"/>
        <v/>
      </c>
      <c r="R97" s="334"/>
      <c r="S97" s="351">
        <v>15</v>
      </c>
      <c r="T97" s="351">
        <v>18</v>
      </c>
      <c r="U97" s="321"/>
      <c r="V97" s="336" t="s">
        <v>683</v>
      </c>
      <c r="W97" s="336">
        <v>15</v>
      </c>
      <c r="X97" s="336">
        <v>18</v>
      </c>
      <c r="Y97" s="336"/>
      <c r="Z97" s="390">
        <f t="shared" si="15"/>
        <v>0</v>
      </c>
      <c r="AA97" s="390">
        <f t="shared" si="16"/>
        <v>0</v>
      </c>
      <c r="AB97" s="337" t="s">
        <v>826</v>
      </c>
      <c r="AC97" s="337" t="s">
        <v>826</v>
      </c>
      <c r="AD97" s="338"/>
    </row>
    <row r="98" spans="1:30" x14ac:dyDescent="0.3">
      <c r="A98" s="353"/>
      <c r="B98" s="340" t="s">
        <v>275</v>
      </c>
      <c r="C98" s="341">
        <v>12.46</v>
      </c>
      <c r="D98" s="341">
        <v>14.61</v>
      </c>
      <c r="E98" s="352" t="s">
        <v>275</v>
      </c>
      <c r="F98" s="398" t="str">
        <f t="shared" si="14"/>
        <v/>
      </c>
      <c r="G98" s="397" t="str">
        <f t="shared" si="14"/>
        <v/>
      </c>
      <c r="H98" s="363"/>
      <c r="I98" s="364"/>
      <c r="J98" s="344">
        <v>12.46</v>
      </c>
      <c r="K98" s="344">
        <v>14.61</v>
      </c>
      <c r="L98" s="345"/>
      <c r="M98" s="346"/>
      <c r="N98" s="347">
        <v>12.46</v>
      </c>
      <c r="O98" s="348">
        <v>14.61</v>
      </c>
      <c r="P98" s="349" t="str">
        <f t="shared" si="17"/>
        <v/>
      </c>
      <c r="Q98" s="350" t="str">
        <f t="shared" si="17"/>
        <v/>
      </c>
      <c r="R98" s="334"/>
      <c r="S98" s="351">
        <v>12.46</v>
      </c>
      <c r="T98" s="351">
        <v>14.61</v>
      </c>
      <c r="U98" s="321"/>
      <c r="V98" s="336" t="s">
        <v>275</v>
      </c>
      <c r="W98" s="336">
        <v>12.46</v>
      </c>
      <c r="X98" s="336">
        <v>14.61</v>
      </c>
      <c r="Y98" s="336"/>
      <c r="Z98" s="390">
        <f t="shared" si="15"/>
        <v>0</v>
      </c>
      <c r="AA98" s="390">
        <f t="shared" si="16"/>
        <v>0</v>
      </c>
      <c r="AB98" s="337" t="s">
        <v>826</v>
      </c>
      <c r="AC98" s="337" t="s">
        <v>826</v>
      </c>
      <c r="AD98" s="338"/>
    </row>
    <row r="99" spans="1:30" x14ac:dyDescent="0.3">
      <c r="A99" s="353"/>
      <c r="B99" s="340" t="s">
        <v>1</v>
      </c>
      <c r="C99" s="341">
        <v>14.64</v>
      </c>
      <c r="D99" s="341">
        <v>36.909999999999997</v>
      </c>
      <c r="E99" s="352" t="s">
        <v>1</v>
      </c>
      <c r="F99" s="398" t="str">
        <f t="shared" si="14"/>
        <v/>
      </c>
      <c r="G99" s="397" t="str">
        <f t="shared" si="14"/>
        <v/>
      </c>
      <c r="H99" s="363"/>
      <c r="I99" s="364"/>
      <c r="J99" s="344">
        <v>14.64</v>
      </c>
      <c r="K99" s="344">
        <v>36.909999999999997</v>
      </c>
      <c r="L99" s="345"/>
      <c r="M99" s="346"/>
      <c r="N99" s="347">
        <v>14.64</v>
      </c>
      <c r="O99" s="348">
        <v>36.909999999999997</v>
      </c>
      <c r="P99" s="349" t="str">
        <f t="shared" si="17"/>
        <v/>
      </c>
      <c r="Q99" s="350" t="str">
        <f t="shared" si="17"/>
        <v/>
      </c>
      <c r="R99" s="334"/>
      <c r="S99" s="351">
        <v>14.64</v>
      </c>
      <c r="T99" s="351">
        <v>36.909999999999997</v>
      </c>
      <c r="U99" s="321"/>
      <c r="V99" s="336" t="s">
        <v>1</v>
      </c>
      <c r="W99" s="336">
        <v>14.64</v>
      </c>
      <c r="X99" s="336">
        <v>36.909999999999997</v>
      </c>
      <c r="Y99" s="336"/>
      <c r="Z99" s="390">
        <f t="shared" si="15"/>
        <v>0</v>
      </c>
      <c r="AA99" s="390">
        <f t="shared" si="16"/>
        <v>0</v>
      </c>
      <c r="AB99" s="337" t="s">
        <v>826</v>
      </c>
      <c r="AC99" s="337" t="s">
        <v>826</v>
      </c>
      <c r="AD99" s="338"/>
    </row>
    <row r="100" spans="1:30" x14ac:dyDescent="0.3">
      <c r="A100" s="353"/>
      <c r="B100" s="340" t="s">
        <v>2</v>
      </c>
      <c r="C100" s="341">
        <v>8.89</v>
      </c>
      <c r="D100" s="341">
        <v>17.510000000000002</v>
      </c>
      <c r="E100" s="352" t="s">
        <v>2</v>
      </c>
      <c r="F100" s="398" t="str">
        <f t="shared" si="14"/>
        <v/>
      </c>
      <c r="G100" s="397" t="str">
        <f t="shared" si="14"/>
        <v/>
      </c>
      <c r="H100" s="363"/>
      <c r="I100" s="364"/>
      <c r="J100" s="344">
        <v>8.89</v>
      </c>
      <c r="K100" s="344">
        <v>17.510000000000002</v>
      </c>
      <c r="L100" s="345"/>
      <c r="M100" s="346"/>
      <c r="N100" s="347">
        <v>8.89</v>
      </c>
      <c r="O100" s="348">
        <v>17.510000000000002</v>
      </c>
      <c r="P100" s="349" t="str">
        <f t="shared" si="17"/>
        <v/>
      </c>
      <c r="Q100" s="350" t="str">
        <f t="shared" si="17"/>
        <v/>
      </c>
      <c r="R100" s="334"/>
      <c r="S100" s="351">
        <v>8.89</v>
      </c>
      <c r="T100" s="351">
        <v>17.510000000000002</v>
      </c>
      <c r="U100" s="321"/>
      <c r="V100" s="336" t="s">
        <v>2</v>
      </c>
      <c r="W100" s="336">
        <v>8.89</v>
      </c>
      <c r="X100" s="336">
        <v>17.510000000000002</v>
      </c>
      <c r="Y100" s="336"/>
      <c r="Z100" s="390">
        <f t="shared" si="15"/>
        <v>0</v>
      </c>
      <c r="AA100" s="390">
        <f t="shared" si="16"/>
        <v>0</v>
      </c>
      <c r="AB100" s="337" t="s">
        <v>826</v>
      </c>
      <c r="AC100" s="337" t="s">
        <v>826</v>
      </c>
      <c r="AD100" s="338"/>
    </row>
    <row r="101" spans="1:30" x14ac:dyDescent="0.3">
      <c r="A101" s="353"/>
      <c r="B101" s="340" t="s">
        <v>34</v>
      </c>
      <c r="C101" s="341">
        <v>11.94</v>
      </c>
      <c r="D101" s="341">
        <v>13.93</v>
      </c>
      <c r="E101" s="352" t="s">
        <v>34</v>
      </c>
      <c r="F101" s="398" t="str">
        <f t="shared" si="14"/>
        <v/>
      </c>
      <c r="G101" s="397" t="str">
        <f t="shared" si="14"/>
        <v/>
      </c>
      <c r="H101" s="363"/>
      <c r="I101" s="364"/>
      <c r="J101" s="344">
        <v>11.94</v>
      </c>
      <c r="K101" s="344">
        <v>13.93</v>
      </c>
      <c r="L101" s="345"/>
      <c r="M101" s="346"/>
      <c r="N101" s="347">
        <v>11.94</v>
      </c>
      <c r="O101" s="348">
        <v>13.93</v>
      </c>
      <c r="P101" s="349" t="str">
        <f t="shared" si="17"/>
        <v/>
      </c>
      <c r="Q101" s="350" t="str">
        <f t="shared" si="17"/>
        <v/>
      </c>
      <c r="R101" s="334"/>
      <c r="S101" s="351">
        <v>11.94</v>
      </c>
      <c r="T101" s="351">
        <v>13.93</v>
      </c>
      <c r="U101" s="321"/>
      <c r="V101" s="336" t="s">
        <v>34</v>
      </c>
      <c r="W101" s="336">
        <v>11.94</v>
      </c>
      <c r="X101" s="336">
        <v>13.93</v>
      </c>
      <c r="Y101" s="336"/>
      <c r="Z101" s="390">
        <f t="shared" si="15"/>
        <v>0</v>
      </c>
      <c r="AA101" s="390">
        <f t="shared" si="16"/>
        <v>0</v>
      </c>
      <c r="AB101" s="337" t="s">
        <v>826</v>
      </c>
      <c r="AC101" s="337" t="s">
        <v>826</v>
      </c>
      <c r="AD101" s="338"/>
    </row>
    <row r="102" spans="1:30" x14ac:dyDescent="0.3">
      <c r="A102" s="353"/>
      <c r="B102" s="340" t="s">
        <v>35</v>
      </c>
      <c r="C102" s="341">
        <v>13.97</v>
      </c>
      <c r="D102" s="341">
        <v>19.86</v>
      </c>
      <c r="E102" s="352" t="s">
        <v>35</v>
      </c>
      <c r="F102" s="398" t="str">
        <f t="shared" si="14"/>
        <v/>
      </c>
      <c r="G102" s="397" t="str">
        <f t="shared" si="14"/>
        <v/>
      </c>
      <c r="H102" s="363"/>
      <c r="I102" s="364"/>
      <c r="J102" s="344">
        <v>13.97</v>
      </c>
      <c r="K102" s="344">
        <v>19.86</v>
      </c>
      <c r="L102" s="345"/>
      <c r="M102" s="346"/>
      <c r="N102" s="347">
        <v>13.97</v>
      </c>
      <c r="O102" s="348">
        <v>19.86</v>
      </c>
      <c r="P102" s="349" t="str">
        <f t="shared" si="17"/>
        <v/>
      </c>
      <c r="Q102" s="350" t="str">
        <f t="shared" si="17"/>
        <v/>
      </c>
      <c r="R102" s="334"/>
      <c r="S102" s="351">
        <v>13.97</v>
      </c>
      <c r="T102" s="351">
        <v>19.86</v>
      </c>
      <c r="U102" s="321"/>
      <c r="V102" s="336" t="s">
        <v>35</v>
      </c>
      <c r="W102" s="336">
        <v>13.97</v>
      </c>
      <c r="X102" s="336">
        <v>19.86</v>
      </c>
      <c r="Y102" s="336"/>
      <c r="Z102" s="390">
        <f t="shared" si="15"/>
        <v>0</v>
      </c>
      <c r="AA102" s="390">
        <f t="shared" si="16"/>
        <v>0</v>
      </c>
      <c r="AB102" s="337" t="s">
        <v>826</v>
      </c>
      <c r="AC102" s="337" t="s">
        <v>826</v>
      </c>
      <c r="AD102" s="338"/>
    </row>
    <row r="103" spans="1:30" x14ac:dyDescent="0.3">
      <c r="A103" s="353"/>
      <c r="B103" s="340" t="s">
        <v>30</v>
      </c>
      <c r="C103" s="341">
        <v>10.41</v>
      </c>
      <c r="D103" s="341">
        <v>12.78</v>
      </c>
      <c r="E103" s="352" t="s">
        <v>30</v>
      </c>
      <c r="F103" s="398" t="str">
        <f t="shared" si="14"/>
        <v/>
      </c>
      <c r="G103" s="397" t="str">
        <f t="shared" si="14"/>
        <v/>
      </c>
      <c r="H103" s="363"/>
      <c r="I103" s="364"/>
      <c r="J103" s="344">
        <v>10.41</v>
      </c>
      <c r="K103" s="344">
        <v>12.78</v>
      </c>
      <c r="L103" s="345"/>
      <c r="M103" s="346"/>
      <c r="N103" s="347">
        <v>10.41</v>
      </c>
      <c r="O103" s="348">
        <v>12.78</v>
      </c>
      <c r="P103" s="349" t="str">
        <f t="shared" si="17"/>
        <v/>
      </c>
      <c r="Q103" s="350" t="str">
        <f t="shared" si="17"/>
        <v/>
      </c>
      <c r="R103" s="334"/>
      <c r="S103" s="351">
        <v>10.41</v>
      </c>
      <c r="T103" s="351">
        <v>12.78</v>
      </c>
      <c r="U103" s="321"/>
      <c r="V103" s="336" t="s">
        <v>30</v>
      </c>
      <c r="W103" s="336">
        <v>10.41</v>
      </c>
      <c r="X103" s="336">
        <v>12.78</v>
      </c>
      <c r="Y103" s="336"/>
      <c r="Z103" s="390">
        <f t="shared" si="15"/>
        <v>0</v>
      </c>
      <c r="AA103" s="390">
        <f t="shared" si="16"/>
        <v>0</v>
      </c>
      <c r="AB103" s="337" t="s">
        <v>826</v>
      </c>
      <c r="AC103" s="337" t="s">
        <v>826</v>
      </c>
      <c r="AD103" s="338"/>
    </row>
    <row r="104" spans="1:30" x14ac:dyDescent="0.3">
      <c r="A104" s="353"/>
      <c r="B104" s="340" t="s">
        <v>31</v>
      </c>
      <c r="C104" s="341">
        <v>12.81</v>
      </c>
      <c r="D104" s="341">
        <v>19.899999999999999</v>
      </c>
      <c r="E104" s="352" t="s">
        <v>31</v>
      </c>
      <c r="F104" s="398" t="str">
        <f t="shared" si="14"/>
        <v/>
      </c>
      <c r="G104" s="397" t="str">
        <f t="shared" si="14"/>
        <v/>
      </c>
      <c r="H104" s="363"/>
      <c r="I104" s="364"/>
      <c r="J104" s="344">
        <v>12.81</v>
      </c>
      <c r="K104" s="344">
        <v>19.899999999999999</v>
      </c>
      <c r="L104" s="345"/>
      <c r="M104" s="346"/>
      <c r="N104" s="347">
        <v>12.81</v>
      </c>
      <c r="O104" s="348">
        <v>19.899999999999999</v>
      </c>
      <c r="P104" s="349" t="str">
        <f t="shared" si="17"/>
        <v/>
      </c>
      <c r="Q104" s="350" t="str">
        <f t="shared" si="17"/>
        <v/>
      </c>
      <c r="R104" s="334"/>
      <c r="S104" s="351">
        <v>12.81</v>
      </c>
      <c r="T104" s="351">
        <v>19.899999999999999</v>
      </c>
      <c r="U104" s="321"/>
      <c r="V104" s="336" t="s">
        <v>31</v>
      </c>
      <c r="W104" s="336">
        <v>12.81</v>
      </c>
      <c r="X104" s="336">
        <v>19.899999999999999</v>
      </c>
      <c r="Y104" s="336"/>
      <c r="Z104" s="390">
        <f t="shared" si="15"/>
        <v>0</v>
      </c>
      <c r="AA104" s="390">
        <f t="shared" si="16"/>
        <v>0</v>
      </c>
      <c r="AB104" s="337" t="s">
        <v>826</v>
      </c>
      <c r="AC104" s="337" t="s">
        <v>826</v>
      </c>
      <c r="AD104" s="338"/>
    </row>
    <row r="105" spans="1:30" x14ac:dyDescent="0.3">
      <c r="A105" s="353"/>
      <c r="B105" s="340" t="s">
        <v>32</v>
      </c>
      <c r="C105" s="341">
        <v>12.51</v>
      </c>
      <c r="D105" s="341">
        <v>18.22</v>
      </c>
      <c r="E105" s="352" t="s">
        <v>32</v>
      </c>
      <c r="F105" s="398" t="str">
        <f t="shared" si="14"/>
        <v/>
      </c>
      <c r="G105" s="397" t="str">
        <f t="shared" si="14"/>
        <v/>
      </c>
      <c r="H105" s="363"/>
      <c r="I105" s="364"/>
      <c r="J105" s="344">
        <v>12.51</v>
      </c>
      <c r="K105" s="344">
        <v>18.22</v>
      </c>
      <c r="L105" s="345"/>
      <c r="M105" s="346"/>
      <c r="N105" s="347">
        <v>12.51</v>
      </c>
      <c r="O105" s="348">
        <v>18.22</v>
      </c>
      <c r="P105" s="349" t="str">
        <f t="shared" si="17"/>
        <v/>
      </c>
      <c r="Q105" s="350" t="str">
        <f t="shared" si="17"/>
        <v/>
      </c>
      <c r="R105" s="334"/>
      <c r="S105" s="351">
        <v>12.51</v>
      </c>
      <c r="T105" s="351">
        <v>18.22</v>
      </c>
      <c r="U105" s="321"/>
      <c r="V105" s="336" t="s">
        <v>32</v>
      </c>
      <c r="W105" s="336">
        <v>12.51</v>
      </c>
      <c r="X105" s="336">
        <v>18.22</v>
      </c>
      <c r="Y105" s="336"/>
      <c r="Z105" s="390">
        <f t="shared" si="15"/>
        <v>0</v>
      </c>
      <c r="AA105" s="390">
        <f t="shared" si="16"/>
        <v>0</v>
      </c>
      <c r="AB105" s="337" t="s">
        <v>826</v>
      </c>
      <c r="AC105" s="337" t="s">
        <v>826</v>
      </c>
      <c r="AD105" s="338"/>
    </row>
    <row r="106" spans="1:30" x14ac:dyDescent="0.3">
      <c r="A106" s="353"/>
      <c r="B106" s="340" t="s">
        <v>33</v>
      </c>
      <c r="C106" s="341">
        <v>13.51</v>
      </c>
      <c r="D106" s="341">
        <v>19.54</v>
      </c>
      <c r="E106" s="352" t="s">
        <v>33</v>
      </c>
      <c r="F106" s="398" t="str">
        <f t="shared" si="14"/>
        <v/>
      </c>
      <c r="G106" s="397" t="str">
        <f t="shared" si="14"/>
        <v/>
      </c>
      <c r="H106" s="363"/>
      <c r="I106" s="364"/>
      <c r="J106" s="344">
        <v>13.51</v>
      </c>
      <c r="K106" s="344">
        <v>19.54</v>
      </c>
      <c r="L106" s="345"/>
      <c r="M106" s="346"/>
      <c r="N106" s="347">
        <v>13.51</v>
      </c>
      <c r="O106" s="348">
        <v>19.54</v>
      </c>
      <c r="P106" s="349" t="str">
        <f t="shared" si="17"/>
        <v/>
      </c>
      <c r="Q106" s="350" t="str">
        <f t="shared" si="17"/>
        <v/>
      </c>
      <c r="R106" s="334"/>
      <c r="S106" s="351">
        <v>13.51</v>
      </c>
      <c r="T106" s="351">
        <v>19.54</v>
      </c>
      <c r="U106" s="321"/>
      <c r="V106" s="336" t="s">
        <v>33</v>
      </c>
      <c r="W106" s="336">
        <v>13.51</v>
      </c>
      <c r="X106" s="336">
        <v>19.54</v>
      </c>
      <c r="Y106" s="336"/>
      <c r="Z106" s="390">
        <f t="shared" si="15"/>
        <v>0</v>
      </c>
      <c r="AA106" s="390">
        <f t="shared" si="16"/>
        <v>0</v>
      </c>
      <c r="AB106" s="337" t="s">
        <v>826</v>
      </c>
      <c r="AC106" s="337" t="s">
        <v>826</v>
      </c>
      <c r="AD106" s="338"/>
    </row>
    <row r="107" spans="1:30" x14ac:dyDescent="0.3">
      <c r="A107" s="353"/>
      <c r="B107" s="340" t="s">
        <v>3</v>
      </c>
      <c r="C107" s="341">
        <v>21.05</v>
      </c>
      <c r="D107" s="341">
        <v>32.04</v>
      </c>
      <c r="E107" s="352" t="s">
        <v>3</v>
      </c>
      <c r="F107" s="398" t="str">
        <f t="shared" si="14"/>
        <v/>
      </c>
      <c r="G107" s="397" t="str">
        <f t="shared" si="14"/>
        <v/>
      </c>
      <c r="H107" s="363"/>
      <c r="I107" s="364"/>
      <c r="J107" s="344">
        <v>21.05</v>
      </c>
      <c r="K107" s="344">
        <v>32.04</v>
      </c>
      <c r="L107" s="345"/>
      <c r="M107" s="346"/>
      <c r="N107" s="347">
        <v>21.05</v>
      </c>
      <c r="O107" s="348">
        <v>32.04</v>
      </c>
      <c r="P107" s="349" t="str">
        <f t="shared" si="17"/>
        <v/>
      </c>
      <c r="Q107" s="350" t="str">
        <f t="shared" si="17"/>
        <v/>
      </c>
      <c r="R107" s="334"/>
      <c r="S107" s="351">
        <v>21.05</v>
      </c>
      <c r="T107" s="351">
        <v>32.04</v>
      </c>
      <c r="U107" s="321"/>
      <c r="V107" s="336" t="s">
        <v>3</v>
      </c>
      <c r="W107" s="336">
        <v>21.05</v>
      </c>
      <c r="X107" s="336">
        <v>32.04</v>
      </c>
      <c r="Y107" s="336"/>
      <c r="Z107" s="390">
        <f t="shared" si="15"/>
        <v>0</v>
      </c>
      <c r="AA107" s="390">
        <f t="shared" si="16"/>
        <v>0</v>
      </c>
      <c r="AB107" s="337" t="s">
        <v>826</v>
      </c>
      <c r="AC107" s="337" t="s">
        <v>826</v>
      </c>
      <c r="AD107" s="338"/>
    </row>
    <row r="108" spans="1:30" x14ac:dyDescent="0.3">
      <c r="A108" s="353"/>
      <c r="B108" s="340" t="s">
        <v>4</v>
      </c>
      <c r="C108" s="341">
        <v>11.65</v>
      </c>
      <c r="D108" s="341">
        <v>16.05</v>
      </c>
      <c r="E108" s="352" t="s">
        <v>4</v>
      </c>
      <c r="F108" s="398" t="str">
        <f t="shared" si="14"/>
        <v/>
      </c>
      <c r="G108" s="397" t="str">
        <f t="shared" si="14"/>
        <v/>
      </c>
      <c r="H108" s="363"/>
      <c r="I108" s="364"/>
      <c r="J108" s="344">
        <v>11.65</v>
      </c>
      <c r="K108" s="344">
        <v>16.05</v>
      </c>
      <c r="L108" s="345"/>
      <c r="M108" s="346"/>
      <c r="N108" s="347">
        <v>11.65</v>
      </c>
      <c r="O108" s="348">
        <v>16.05</v>
      </c>
      <c r="P108" s="349" t="str">
        <f t="shared" si="17"/>
        <v/>
      </c>
      <c r="Q108" s="350" t="str">
        <f t="shared" si="17"/>
        <v/>
      </c>
      <c r="R108" s="334"/>
      <c r="S108" s="351">
        <v>11.65</v>
      </c>
      <c r="T108" s="351">
        <v>16.05</v>
      </c>
      <c r="U108" s="321"/>
      <c r="V108" s="336" t="s">
        <v>4</v>
      </c>
      <c r="W108" s="336">
        <v>11.65</v>
      </c>
      <c r="X108" s="336">
        <v>16.05</v>
      </c>
      <c r="Y108" s="336"/>
      <c r="Z108" s="390">
        <f t="shared" si="15"/>
        <v>0</v>
      </c>
      <c r="AA108" s="390">
        <f t="shared" si="16"/>
        <v>0</v>
      </c>
      <c r="AB108" s="337" t="s">
        <v>826</v>
      </c>
      <c r="AC108" s="337" t="s">
        <v>826</v>
      </c>
      <c r="AD108" s="338"/>
    </row>
    <row r="109" spans="1:30" x14ac:dyDescent="0.3">
      <c r="A109" s="353"/>
      <c r="B109" s="340" t="s">
        <v>5</v>
      </c>
      <c r="C109" s="341">
        <v>12.49</v>
      </c>
      <c r="D109" s="341">
        <v>16.95</v>
      </c>
      <c r="E109" s="352" t="s">
        <v>5</v>
      </c>
      <c r="F109" s="398" t="str">
        <f t="shared" si="14"/>
        <v/>
      </c>
      <c r="G109" s="397" t="str">
        <f t="shared" si="14"/>
        <v/>
      </c>
      <c r="H109" s="363"/>
      <c r="I109" s="364"/>
      <c r="J109" s="344">
        <v>12.49</v>
      </c>
      <c r="K109" s="344">
        <v>16.95</v>
      </c>
      <c r="L109" s="345"/>
      <c r="M109" s="346"/>
      <c r="N109" s="347">
        <v>12.49</v>
      </c>
      <c r="O109" s="348">
        <v>16.95</v>
      </c>
      <c r="P109" s="349" t="str">
        <f t="shared" si="17"/>
        <v/>
      </c>
      <c r="Q109" s="350" t="str">
        <f t="shared" si="17"/>
        <v/>
      </c>
      <c r="R109" s="334"/>
      <c r="S109" s="351">
        <v>12.49</v>
      </c>
      <c r="T109" s="351">
        <v>16.95</v>
      </c>
      <c r="U109" s="321"/>
      <c r="V109" s="336" t="s">
        <v>5</v>
      </c>
      <c r="W109" s="336">
        <v>12.49</v>
      </c>
      <c r="X109" s="336">
        <v>16.95</v>
      </c>
      <c r="Y109" s="336"/>
      <c r="Z109" s="390">
        <f t="shared" si="15"/>
        <v>0</v>
      </c>
      <c r="AA109" s="390">
        <f t="shared" si="16"/>
        <v>0</v>
      </c>
      <c r="AB109" s="337" t="s">
        <v>826</v>
      </c>
      <c r="AC109" s="337" t="s">
        <v>826</v>
      </c>
      <c r="AD109" s="338"/>
    </row>
    <row r="110" spans="1:30" x14ac:dyDescent="0.3">
      <c r="A110" s="353"/>
      <c r="B110" s="340" t="s">
        <v>6</v>
      </c>
      <c r="C110" s="341">
        <v>13.16</v>
      </c>
      <c r="D110" s="341">
        <v>17.739999999999998</v>
      </c>
      <c r="E110" s="352" t="s">
        <v>6</v>
      </c>
      <c r="F110" s="398" t="str">
        <f t="shared" si="14"/>
        <v/>
      </c>
      <c r="G110" s="397" t="str">
        <f t="shared" si="14"/>
        <v/>
      </c>
      <c r="H110" s="363"/>
      <c r="I110" s="364"/>
      <c r="J110" s="344">
        <v>13.16</v>
      </c>
      <c r="K110" s="344">
        <v>17.739999999999998</v>
      </c>
      <c r="L110" s="345"/>
      <c r="M110" s="346"/>
      <c r="N110" s="347">
        <v>13.16</v>
      </c>
      <c r="O110" s="348">
        <v>17.739999999999998</v>
      </c>
      <c r="P110" s="349" t="str">
        <f t="shared" si="17"/>
        <v/>
      </c>
      <c r="Q110" s="350" t="str">
        <f t="shared" si="17"/>
        <v/>
      </c>
      <c r="R110" s="334"/>
      <c r="S110" s="351">
        <v>13.16</v>
      </c>
      <c r="T110" s="351">
        <v>17.739999999999998</v>
      </c>
      <c r="U110" s="321"/>
      <c r="V110" s="336" t="s">
        <v>6</v>
      </c>
      <c r="W110" s="336">
        <v>13.16</v>
      </c>
      <c r="X110" s="336">
        <v>17.739999999999998</v>
      </c>
      <c r="Y110" s="336"/>
      <c r="Z110" s="390">
        <f t="shared" si="15"/>
        <v>0</v>
      </c>
      <c r="AA110" s="390">
        <f t="shared" si="16"/>
        <v>0</v>
      </c>
      <c r="AB110" s="337" t="s">
        <v>826</v>
      </c>
      <c r="AC110" s="337" t="s">
        <v>826</v>
      </c>
      <c r="AD110" s="338"/>
    </row>
    <row r="111" spans="1:30" x14ac:dyDescent="0.3">
      <c r="A111" s="353"/>
      <c r="B111" s="340" t="s">
        <v>7</v>
      </c>
      <c r="C111" s="341">
        <v>13.77</v>
      </c>
      <c r="D111" s="341">
        <v>18.13</v>
      </c>
      <c r="E111" s="352" t="s">
        <v>7</v>
      </c>
      <c r="F111" s="398" t="str">
        <f t="shared" si="14"/>
        <v/>
      </c>
      <c r="G111" s="397" t="str">
        <f t="shared" si="14"/>
        <v/>
      </c>
      <c r="H111" s="363"/>
      <c r="I111" s="364"/>
      <c r="J111" s="344">
        <v>13.77</v>
      </c>
      <c r="K111" s="344">
        <v>18.13</v>
      </c>
      <c r="L111" s="345"/>
      <c r="M111" s="346"/>
      <c r="N111" s="347">
        <v>13.77</v>
      </c>
      <c r="O111" s="348">
        <v>18.13</v>
      </c>
      <c r="P111" s="349" t="str">
        <f t="shared" si="17"/>
        <v/>
      </c>
      <c r="Q111" s="350" t="str">
        <f t="shared" si="17"/>
        <v/>
      </c>
      <c r="R111" s="334"/>
      <c r="S111" s="351">
        <v>13.77</v>
      </c>
      <c r="T111" s="351">
        <v>18.13</v>
      </c>
      <c r="U111" s="321"/>
      <c r="V111" s="336" t="s">
        <v>7</v>
      </c>
      <c r="W111" s="336">
        <v>13.77</v>
      </c>
      <c r="X111" s="336">
        <v>18.13</v>
      </c>
      <c r="Y111" s="336"/>
      <c r="Z111" s="390">
        <f t="shared" si="15"/>
        <v>0</v>
      </c>
      <c r="AA111" s="390">
        <f t="shared" si="16"/>
        <v>0</v>
      </c>
      <c r="AB111" s="337" t="s">
        <v>826</v>
      </c>
      <c r="AC111" s="337" t="s">
        <v>826</v>
      </c>
      <c r="AD111" s="338"/>
    </row>
    <row r="112" spans="1:30" x14ac:dyDescent="0.3">
      <c r="A112" s="353"/>
      <c r="B112" s="340" t="s">
        <v>8</v>
      </c>
      <c r="C112" s="341">
        <v>15.96</v>
      </c>
      <c r="D112" s="341">
        <v>20.34</v>
      </c>
      <c r="E112" s="352" t="s">
        <v>8</v>
      </c>
      <c r="F112" s="398" t="str">
        <f t="shared" si="14"/>
        <v/>
      </c>
      <c r="G112" s="397" t="str">
        <f t="shared" si="14"/>
        <v/>
      </c>
      <c r="H112" s="363"/>
      <c r="I112" s="364"/>
      <c r="J112" s="344">
        <v>15.96</v>
      </c>
      <c r="K112" s="344">
        <v>20.34</v>
      </c>
      <c r="L112" s="345"/>
      <c r="M112" s="346"/>
      <c r="N112" s="347">
        <v>15.96</v>
      </c>
      <c r="O112" s="348">
        <v>20.34</v>
      </c>
      <c r="P112" s="349" t="str">
        <f t="shared" si="17"/>
        <v/>
      </c>
      <c r="Q112" s="350" t="str">
        <f t="shared" si="17"/>
        <v/>
      </c>
      <c r="R112" s="334"/>
      <c r="S112" s="351">
        <v>15.96</v>
      </c>
      <c r="T112" s="351">
        <v>20.34</v>
      </c>
      <c r="U112" s="321"/>
      <c r="V112" s="336" t="s">
        <v>8</v>
      </c>
      <c r="W112" s="336">
        <v>15.96</v>
      </c>
      <c r="X112" s="336">
        <v>20.34</v>
      </c>
      <c r="Y112" s="336"/>
      <c r="Z112" s="390">
        <f t="shared" si="15"/>
        <v>0</v>
      </c>
      <c r="AA112" s="390">
        <f t="shared" si="16"/>
        <v>0</v>
      </c>
      <c r="AB112" s="337" t="s">
        <v>826</v>
      </c>
      <c r="AC112" s="337" t="s">
        <v>826</v>
      </c>
      <c r="AD112" s="338"/>
    </row>
    <row r="113" spans="1:30" x14ac:dyDescent="0.3">
      <c r="A113" s="353"/>
      <c r="B113" s="340" t="s">
        <v>26</v>
      </c>
      <c r="C113" s="341">
        <v>8.65</v>
      </c>
      <c r="D113" s="341">
        <v>12.44</v>
      </c>
      <c r="E113" s="352" t="s">
        <v>26</v>
      </c>
      <c r="F113" s="398" t="str">
        <f t="shared" si="14"/>
        <v/>
      </c>
      <c r="G113" s="397" t="str">
        <f t="shared" si="14"/>
        <v/>
      </c>
      <c r="H113" s="363"/>
      <c r="I113" s="364"/>
      <c r="J113" s="344">
        <v>8.65</v>
      </c>
      <c r="K113" s="344">
        <v>12.44</v>
      </c>
      <c r="L113" s="345"/>
      <c r="M113" s="346"/>
      <c r="N113" s="347">
        <v>8.65</v>
      </c>
      <c r="O113" s="348">
        <v>12.44</v>
      </c>
      <c r="P113" s="349" t="str">
        <f t="shared" si="17"/>
        <v/>
      </c>
      <c r="Q113" s="350" t="str">
        <f t="shared" si="17"/>
        <v/>
      </c>
      <c r="R113" s="334"/>
      <c r="S113" s="351">
        <v>8.65</v>
      </c>
      <c r="T113" s="351">
        <v>12.44</v>
      </c>
      <c r="U113" s="321"/>
      <c r="V113" s="336" t="s">
        <v>26</v>
      </c>
      <c r="W113" s="336">
        <v>8.65</v>
      </c>
      <c r="X113" s="336">
        <v>12.44</v>
      </c>
      <c r="Y113" s="336"/>
      <c r="Z113" s="390">
        <f t="shared" si="15"/>
        <v>0</v>
      </c>
      <c r="AA113" s="390">
        <f t="shared" si="16"/>
        <v>0</v>
      </c>
      <c r="AB113" s="337" t="s">
        <v>826</v>
      </c>
      <c r="AC113" s="337" t="s">
        <v>826</v>
      </c>
      <c r="AD113" s="338"/>
    </row>
    <row r="114" spans="1:30" x14ac:dyDescent="0.3">
      <c r="A114" s="353"/>
      <c r="B114" s="340" t="s">
        <v>27</v>
      </c>
      <c r="C114" s="341">
        <v>12.46</v>
      </c>
      <c r="D114" s="341">
        <v>14.54</v>
      </c>
      <c r="E114" s="352" t="s">
        <v>27</v>
      </c>
      <c r="F114" s="398" t="str">
        <f t="shared" si="14"/>
        <v/>
      </c>
      <c r="G114" s="397" t="str">
        <f t="shared" si="14"/>
        <v/>
      </c>
      <c r="H114" s="363"/>
      <c r="I114" s="364"/>
      <c r="J114" s="344">
        <v>12.46</v>
      </c>
      <c r="K114" s="344">
        <v>14.54</v>
      </c>
      <c r="L114" s="345"/>
      <c r="M114" s="346"/>
      <c r="N114" s="347">
        <v>12.46</v>
      </c>
      <c r="O114" s="348">
        <v>14.54</v>
      </c>
      <c r="P114" s="349" t="str">
        <f t="shared" si="17"/>
        <v/>
      </c>
      <c r="Q114" s="350" t="str">
        <f t="shared" si="17"/>
        <v/>
      </c>
      <c r="R114" s="334"/>
      <c r="S114" s="351">
        <v>12.46</v>
      </c>
      <c r="T114" s="351">
        <v>14.54</v>
      </c>
      <c r="U114" s="321"/>
      <c r="V114" s="336" t="s">
        <v>27</v>
      </c>
      <c r="W114" s="336">
        <v>12.46</v>
      </c>
      <c r="X114" s="336">
        <v>14.54</v>
      </c>
      <c r="Y114" s="336"/>
      <c r="Z114" s="390">
        <f t="shared" si="15"/>
        <v>0</v>
      </c>
      <c r="AA114" s="390">
        <f t="shared" si="16"/>
        <v>0</v>
      </c>
      <c r="AB114" s="337" t="s">
        <v>826</v>
      </c>
      <c r="AC114" s="337" t="s">
        <v>826</v>
      </c>
      <c r="AD114" s="338"/>
    </row>
    <row r="115" spans="1:30" x14ac:dyDescent="0.3">
      <c r="A115" s="353"/>
      <c r="B115" s="340" t="s">
        <v>28</v>
      </c>
      <c r="C115" s="341">
        <v>14.58</v>
      </c>
      <c r="D115" s="341">
        <v>16.510000000000002</v>
      </c>
      <c r="E115" s="352" t="s">
        <v>28</v>
      </c>
      <c r="F115" s="398" t="str">
        <f t="shared" si="14"/>
        <v/>
      </c>
      <c r="G115" s="397" t="str">
        <f t="shared" si="14"/>
        <v/>
      </c>
      <c r="H115" s="363"/>
      <c r="I115" s="364"/>
      <c r="J115" s="344">
        <v>14.58</v>
      </c>
      <c r="K115" s="344">
        <v>16.510000000000002</v>
      </c>
      <c r="L115" s="345"/>
      <c r="M115" s="346"/>
      <c r="N115" s="347">
        <v>14.58</v>
      </c>
      <c r="O115" s="348">
        <v>16.510000000000002</v>
      </c>
      <c r="P115" s="349" t="str">
        <f t="shared" si="17"/>
        <v/>
      </c>
      <c r="Q115" s="350" t="str">
        <f t="shared" si="17"/>
        <v/>
      </c>
      <c r="R115" s="334"/>
      <c r="S115" s="351">
        <v>14.58</v>
      </c>
      <c r="T115" s="351">
        <v>16.510000000000002</v>
      </c>
      <c r="U115" s="321"/>
      <c r="V115" s="336" t="s">
        <v>28</v>
      </c>
      <c r="W115" s="336">
        <v>14.58</v>
      </c>
      <c r="X115" s="336">
        <v>16.510000000000002</v>
      </c>
      <c r="Y115" s="336"/>
      <c r="Z115" s="390">
        <f t="shared" si="15"/>
        <v>0</v>
      </c>
      <c r="AA115" s="390">
        <f t="shared" si="16"/>
        <v>0</v>
      </c>
      <c r="AB115" s="337" t="s">
        <v>826</v>
      </c>
      <c r="AC115" s="337" t="s">
        <v>826</v>
      </c>
      <c r="AD115" s="338"/>
    </row>
    <row r="116" spans="1:30" x14ac:dyDescent="0.3">
      <c r="A116" s="353"/>
      <c r="B116" s="340" t="s">
        <v>29</v>
      </c>
      <c r="C116" s="341">
        <v>16.52</v>
      </c>
      <c r="D116" s="341">
        <v>19.14</v>
      </c>
      <c r="E116" s="352" t="s">
        <v>29</v>
      </c>
      <c r="F116" s="398" t="str">
        <f t="shared" si="14"/>
        <v/>
      </c>
      <c r="G116" s="397" t="str">
        <f t="shared" si="14"/>
        <v/>
      </c>
      <c r="H116" s="363"/>
      <c r="I116" s="364"/>
      <c r="J116" s="344">
        <v>16.52</v>
      </c>
      <c r="K116" s="344">
        <v>19.14</v>
      </c>
      <c r="L116" s="345"/>
      <c r="M116" s="346"/>
      <c r="N116" s="347">
        <v>16.52</v>
      </c>
      <c r="O116" s="348">
        <v>19.14</v>
      </c>
      <c r="P116" s="349" t="str">
        <f t="shared" si="17"/>
        <v/>
      </c>
      <c r="Q116" s="350" t="str">
        <f t="shared" si="17"/>
        <v/>
      </c>
      <c r="R116" s="334"/>
      <c r="S116" s="351">
        <v>16.52</v>
      </c>
      <c r="T116" s="351">
        <v>19.14</v>
      </c>
      <c r="U116" s="321"/>
      <c r="V116" s="336" t="s">
        <v>29</v>
      </c>
      <c r="W116" s="336">
        <v>16.52</v>
      </c>
      <c r="X116" s="336">
        <v>19.14</v>
      </c>
      <c r="Y116" s="336"/>
      <c r="Z116" s="390">
        <f t="shared" si="15"/>
        <v>0</v>
      </c>
      <c r="AA116" s="390">
        <f t="shared" si="16"/>
        <v>0</v>
      </c>
      <c r="AB116" s="337" t="s">
        <v>826</v>
      </c>
      <c r="AC116" s="337" t="s">
        <v>826</v>
      </c>
      <c r="AD116" s="338"/>
    </row>
    <row r="117" spans="1:30" x14ac:dyDescent="0.3">
      <c r="A117" s="353"/>
      <c r="B117" s="340" t="s">
        <v>684</v>
      </c>
      <c r="C117" s="341">
        <v>14</v>
      </c>
      <c r="D117" s="341">
        <v>23.5</v>
      </c>
      <c r="E117" s="342" t="s">
        <v>684</v>
      </c>
      <c r="F117" s="399">
        <f t="shared" si="14"/>
        <v>14.980343180595799</v>
      </c>
      <c r="G117" s="399">
        <f t="shared" si="14"/>
        <v>25.145576053142946</v>
      </c>
      <c r="H117" s="367">
        <v>14</v>
      </c>
      <c r="I117" s="367">
        <v>23.5</v>
      </c>
      <c r="J117" s="344"/>
      <c r="K117" s="344"/>
      <c r="L117" s="345"/>
      <c r="M117" s="346"/>
      <c r="N117" s="347">
        <v>14</v>
      </c>
      <c r="O117" s="348">
        <v>23.5</v>
      </c>
      <c r="P117" s="349" t="str">
        <f t="shared" si="17"/>
        <v/>
      </c>
      <c r="Q117" s="350" t="str">
        <f t="shared" si="17"/>
        <v/>
      </c>
      <c r="R117" s="334"/>
      <c r="S117" s="351">
        <v>14.98</v>
      </c>
      <c r="T117" s="351">
        <v>25.145000000000003</v>
      </c>
      <c r="U117" s="321"/>
      <c r="V117" s="336" t="s">
        <v>684</v>
      </c>
      <c r="W117" s="336">
        <v>14</v>
      </c>
      <c r="X117" s="336">
        <v>23.5</v>
      </c>
      <c r="Y117" s="336"/>
      <c r="Z117" s="390">
        <f t="shared" si="15"/>
        <v>0</v>
      </c>
      <c r="AA117" s="390">
        <f t="shared" si="16"/>
        <v>0</v>
      </c>
      <c r="AB117" s="337" t="s">
        <v>826</v>
      </c>
      <c r="AC117" s="337" t="s">
        <v>826</v>
      </c>
      <c r="AD117" s="338"/>
    </row>
    <row r="118" spans="1:30" x14ac:dyDescent="0.3">
      <c r="A118" s="353"/>
      <c r="B118" s="340" t="s">
        <v>9</v>
      </c>
      <c r="C118" s="341">
        <v>11.09</v>
      </c>
      <c r="D118" s="341">
        <v>14.84</v>
      </c>
      <c r="E118" s="352" t="s">
        <v>9</v>
      </c>
      <c r="F118" s="398" t="str">
        <f t="shared" si="14"/>
        <v/>
      </c>
      <c r="G118" s="397" t="str">
        <f t="shared" si="14"/>
        <v/>
      </c>
      <c r="H118" s="363"/>
      <c r="I118" s="364"/>
      <c r="J118" s="344">
        <v>11.09</v>
      </c>
      <c r="K118" s="344">
        <v>14.84</v>
      </c>
      <c r="L118" s="345"/>
      <c r="M118" s="346"/>
      <c r="N118" s="347">
        <v>11.09</v>
      </c>
      <c r="O118" s="348">
        <v>14.84</v>
      </c>
      <c r="P118" s="349" t="str">
        <f t="shared" si="17"/>
        <v/>
      </c>
      <c r="Q118" s="350" t="str">
        <f t="shared" si="17"/>
        <v/>
      </c>
      <c r="R118" s="334"/>
      <c r="S118" s="351">
        <v>11.09</v>
      </c>
      <c r="T118" s="351">
        <v>14.84</v>
      </c>
      <c r="U118" s="321"/>
      <c r="V118" s="336" t="s">
        <v>9</v>
      </c>
      <c r="W118" s="336">
        <v>11.09</v>
      </c>
      <c r="X118" s="336">
        <v>14.84</v>
      </c>
      <c r="Y118" s="336"/>
      <c r="Z118" s="390">
        <f t="shared" si="15"/>
        <v>0</v>
      </c>
      <c r="AA118" s="390">
        <f t="shared" si="16"/>
        <v>0</v>
      </c>
      <c r="AB118" s="337" t="s">
        <v>826</v>
      </c>
      <c r="AC118" s="337" t="s">
        <v>826</v>
      </c>
      <c r="AD118" s="338"/>
    </row>
    <row r="119" spans="1:30" x14ac:dyDescent="0.3">
      <c r="A119" s="353"/>
      <c r="B119" s="340" t="s">
        <v>10</v>
      </c>
      <c r="C119" s="341">
        <v>14.85</v>
      </c>
      <c r="D119" s="341">
        <v>15.83</v>
      </c>
      <c r="E119" s="352" t="s">
        <v>10</v>
      </c>
      <c r="F119" s="398" t="str">
        <f t="shared" si="14"/>
        <v/>
      </c>
      <c r="G119" s="397" t="str">
        <f t="shared" si="14"/>
        <v/>
      </c>
      <c r="H119" s="363"/>
      <c r="I119" s="364"/>
      <c r="J119" s="344">
        <v>14.85</v>
      </c>
      <c r="K119" s="344">
        <v>15.83</v>
      </c>
      <c r="L119" s="345"/>
      <c r="M119" s="346"/>
      <c r="N119" s="347">
        <v>14.85</v>
      </c>
      <c r="O119" s="348">
        <v>15.83</v>
      </c>
      <c r="P119" s="349" t="str">
        <f t="shared" si="17"/>
        <v/>
      </c>
      <c r="Q119" s="350" t="str">
        <f t="shared" si="17"/>
        <v/>
      </c>
      <c r="R119" s="334"/>
      <c r="S119" s="351">
        <v>14.85</v>
      </c>
      <c r="T119" s="351">
        <v>15.83</v>
      </c>
      <c r="U119" s="321"/>
      <c r="V119" s="336" t="s">
        <v>10</v>
      </c>
      <c r="W119" s="336">
        <v>14.85</v>
      </c>
      <c r="X119" s="336">
        <v>15.83</v>
      </c>
      <c r="Y119" s="336"/>
      <c r="Z119" s="390">
        <f t="shared" si="15"/>
        <v>0</v>
      </c>
      <c r="AA119" s="390">
        <f t="shared" si="16"/>
        <v>0</v>
      </c>
      <c r="AB119" s="337" t="s">
        <v>826</v>
      </c>
      <c r="AC119" s="337" t="s">
        <v>826</v>
      </c>
      <c r="AD119" s="338"/>
    </row>
    <row r="120" spans="1:30" x14ac:dyDescent="0.3">
      <c r="A120" s="353"/>
      <c r="B120" s="340" t="s">
        <v>11</v>
      </c>
      <c r="C120" s="341">
        <v>11.99</v>
      </c>
      <c r="D120" s="341">
        <v>16.649999999999999</v>
      </c>
      <c r="E120" s="352" t="s">
        <v>11</v>
      </c>
      <c r="F120" s="398" t="str">
        <f t="shared" si="14"/>
        <v/>
      </c>
      <c r="G120" s="397" t="str">
        <f t="shared" si="14"/>
        <v/>
      </c>
      <c r="H120" s="363"/>
      <c r="I120" s="364"/>
      <c r="J120" s="344">
        <v>11.99</v>
      </c>
      <c r="K120" s="344">
        <v>16.649999999999999</v>
      </c>
      <c r="L120" s="345"/>
      <c r="M120" s="346"/>
      <c r="N120" s="347">
        <v>11.99</v>
      </c>
      <c r="O120" s="348">
        <v>16.649999999999999</v>
      </c>
      <c r="P120" s="349" t="str">
        <f t="shared" si="17"/>
        <v/>
      </c>
      <c r="Q120" s="350" t="str">
        <f t="shared" si="17"/>
        <v/>
      </c>
      <c r="R120" s="334"/>
      <c r="S120" s="351">
        <v>11.99</v>
      </c>
      <c r="T120" s="351">
        <v>16.649999999999999</v>
      </c>
      <c r="U120" s="321"/>
      <c r="V120" s="336" t="s">
        <v>11</v>
      </c>
      <c r="W120" s="336">
        <v>11.99</v>
      </c>
      <c r="X120" s="336">
        <v>16.649999999999999</v>
      </c>
      <c r="Y120" s="336"/>
      <c r="Z120" s="390">
        <f t="shared" si="15"/>
        <v>0</v>
      </c>
      <c r="AA120" s="390">
        <f t="shared" si="16"/>
        <v>0</v>
      </c>
      <c r="AB120" s="337" t="s">
        <v>826</v>
      </c>
      <c r="AC120" s="337" t="s">
        <v>826</v>
      </c>
      <c r="AD120" s="338"/>
    </row>
    <row r="121" spans="1:30" x14ac:dyDescent="0.3">
      <c r="A121" s="353"/>
      <c r="B121" s="340" t="s">
        <v>12</v>
      </c>
      <c r="C121" s="341">
        <v>10.83</v>
      </c>
      <c r="D121" s="341">
        <v>15.31</v>
      </c>
      <c r="E121" s="352" t="s">
        <v>12</v>
      </c>
      <c r="F121" s="398" t="str">
        <f t="shared" si="14"/>
        <v/>
      </c>
      <c r="G121" s="397" t="str">
        <f t="shared" si="14"/>
        <v/>
      </c>
      <c r="H121" s="363"/>
      <c r="I121" s="364"/>
      <c r="J121" s="344">
        <v>10.83</v>
      </c>
      <c r="K121" s="344">
        <v>15.31</v>
      </c>
      <c r="L121" s="345"/>
      <c r="M121" s="346"/>
      <c r="N121" s="347">
        <v>10.83</v>
      </c>
      <c r="O121" s="348">
        <v>15.31</v>
      </c>
      <c r="P121" s="349" t="str">
        <f t="shared" si="17"/>
        <v/>
      </c>
      <c r="Q121" s="350" t="str">
        <f t="shared" si="17"/>
        <v/>
      </c>
      <c r="R121" s="334"/>
      <c r="S121" s="351">
        <v>10.83</v>
      </c>
      <c r="T121" s="351">
        <v>15.31</v>
      </c>
      <c r="U121" s="321"/>
      <c r="V121" s="336" t="s">
        <v>12</v>
      </c>
      <c r="W121" s="336">
        <v>10.83</v>
      </c>
      <c r="X121" s="336">
        <v>15.31</v>
      </c>
      <c r="Y121" s="336"/>
      <c r="Z121" s="390">
        <f t="shared" si="15"/>
        <v>0</v>
      </c>
      <c r="AA121" s="390">
        <f t="shared" si="16"/>
        <v>0</v>
      </c>
      <c r="AB121" s="337" t="s">
        <v>826</v>
      </c>
      <c r="AC121" s="337" t="s">
        <v>826</v>
      </c>
      <c r="AD121" s="338"/>
    </row>
    <row r="122" spans="1:30" x14ac:dyDescent="0.3">
      <c r="A122" s="353"/>
      <c r="B122" s="340" t="s">
        <v>13</v>
      </c>
      <c r="C122" s="341">
        <v>14.1</v>
      </c>
      <c r="D122" s="341">
        <v>20.3</v>
      </c>
      <c r="E122" s="352" t="s">
        <v>13</v>
      </c>
      <c r="F122" s="398" t="str">
        <f t="shared" si="14"/>
        <v/>
      </c>
      <c r="G122" s="397" t="str">
        <f t="shared" si="14"/>
        <v/>
      </c>
      <c r="H122" s="363"/>
      <c r="I122" s="364"/>
      <c r="J122" s="344">
        <v>14.1</v>
      </c>
      <c r="K122" s="344">
        <v>20.3</v>
      </c>
      <c r="L122" s="345"/>
      <c r="M122" s="346"/>
      <c r="N122" s="347">
        <v>14.1</v>
      </c>
      <c r="O122" s="348">
        <v>20.3</v>
      </c>
      <c r="P122" s="349" t="str">
        <f t="shared" si="17"/>
        <v/>
      </c>
      <c r="Q122" s="350" t="str">
        <f t="shared" si="17"/>
        <v/>
      </c>
      <c r="R122" s="334"/>
      <c r="S122" s="351">
        <v>14.1</v>
      </c>
      <c r="T122" s="351">
        <v>20.3</v>
      </c>
      <c r="U122" s="321"/>
      <c r="V122" s="336" t="s">
        <v>13</v>
      </c>
      <c r="W122" s="336">
        <v>14.1</v>
      </c>
      <c r="X122" s="336">
        <v>20.3</v>
      </c>
      <c r="Y122" s="336"/>
      <c r="Z122" s="390">
        <f t="shared" si="15"/>
        <v>0</v>
      </c>
      <c r="AA122" s="390">
        <f t="shared" si="16"/>
        <v>0</v>
      </c>
      <c r="AB122" s="337" t="s">
        <v>826</v>
      </c>
      <c r="AC122" s="337" t="s">
        <v>826</v>
      </c>
      <c r="AD122" s="338"/>
    </row>
    <row r="123" spans="1:30" x14ac:dyDescent="0.3">
      <c r="A123" s="353"/>
      <c r="B123" s="340" t="s">
        <v>14</v>
      </c>
      <c r="C123" s="341">
        <v>15.06</v>
      </c>
      <c r="D123" s="341">
        <v>22.04</v>
      </c>
      <c r="E123" s="352" t="s">
        <v>14</v>
      </c>
      <c r="F123" s="398" t="str">
        <f t="shared" si="14"/>
        <v/>
      </c>
      <c r="G123" s="397" t="str">
        <f t="shared" si="14"/>
        <v/>
      </c>
      <c r="H123" s="363"/>
      <c r="I123" s="364"/>
      <c r="J123" s="344">
        <v>15.06</v>
      </c>
      <c r="K123" s="344">
        <v>22.04</v>
      </c>
      <c r="L123" s="345"/>
      <c r="M123" s="346"/>
      <c r="N123" s="347">
        <v>15.06</v>
      </c>
      <c r="O123" s="348">
        <v>22.04</v>
      </c>
      <c r="P123" s="349" t="str">
        <f t="shared" si="17"/>
        <v/>
      </c>
      <c r="Q123" s="350" t="str">
        <f t="shared" si="17"/>
        <v/>
      </c>
      <c r="R123" s="334"/>
      <c r="S123" s="351">
        <v>15.06</v>
      </c>
      <c r="T123" s="351">
        <v>22.04</v>
      </c>
      <c r="U123" s="321"/>
      <c r="V123" s="336" t="s">
        <v>14</v>
      </c>
      <c r="W123" s="336">
        <v>15.06</v>
      </c>
      <c r="X123" s="336">
        <v>22.04</v>
      </c>
      <c r="Y123" s="336"/>
      <c r="Z123" s="390">
        <f t="shared" si="15"/>
        <v>0</v>
      </c>
      <c r="AA123" s="390">
        <f t="shared" si="16"/>
        <v>0</v>
      </c>
      <c r="AB123" s="337" t="s">
        <v>826</v>
      </c>
      <c r="AC123" s="337" t="s">
        <v>826</v>
      </c>
      <c r="AD123" s="338"/>
    </row>
    <row r="124" spans="1:30" x14ac:dyDescent="0.3">
      <c r="A124" s="353"/>
      <c r="B124" s="340" t="s">
        <v>15</v>
      </c>
      <c r="C124" s="341">
        <v>7.91</v>
      </c>
      <c r="D124" s="341">
        <v>10.83</v>
      </c>
      <c r="E124" s="352" t="s">
        <v>15</v>
      </c>
      <c r="F124" s="398" t="str">
        <f t="shared" si="14"/>
        <v/>
      </c>
      <c r="G124" s="397" t="str">
        <f t="shared" si="14"/>
        <v/>
      </c>
      <c r="H124" s="363"/>
      <c r="I124" s="364"/>
      <c r="J124" s="344">
        <v>7.91</v>
      </c>
      <c r="K124" s="344">
        <v>10.83</v>
      </c>
      <c r="L124" s="345"/>
      <c r="M124" s="346"/>
      <c r="N124" s="347">
        <v>7.91</v>
      </c>
      <c r="O124" s="348">
        <v>10.83</v>
      </c>
      <c r="P124" s="349" t="str">
        <f t="shared" si="17"/>
        <v/>
      </c>
      <c r="Q124" s="350" t="str">
        <f t="shared" si="17"/>
        <v/>
      </c>
      <c r="R124" s="334"/>
      <c r="S124" s="351">
        <v>7.91</v>
      </c>
      <c r="T124" s="351">
        <v>10.83</v>
      </c>
      <c r="U124" s="321"/>
      <c r="V124" s="336" t="s">
        <v>15</v>
      </c>
      <c r="W124" s="336">
        <v>7.91</v>
      </c>
      <c r="X124" s="336">
        <v>10.83</v>
      </c>
      <c r="Y124" s="336"/>
      <c r="Z124" s="390">
        <f t="shared" si="15"/>
        <v>0</v>
      </c>
      <c r="AA124" s="390">
        <f t="shared" si="16"/>
        <v>0</v>
      </c>
      <c r="AB124" s="337" t="s">
        <v>826</v>
      </c>
      <c r="AC124" s="337" t="s">
        <v>826</v>
      </c>
      <c r="AD124" s="338"/>
    </row>
    <row r="125" spans="1:30" x14ac:dyDescent="0.3">
      <c r="A125" s="353"/>
      <c r="B125" s="340" t="s">
        <v>16</v>
      </c>
      <c r="C125" s="341">
        <v>10.88</v>
      </c>
      <c r="D125" s="341">
        <v>17.12</v>
      </c>
      <c r="E125" s="352" t="s">
        <v>16</v>
      </c>
      <c r="F125" s="398" t="str">
        <f t="shared" si="14"/>
        <v/>
      </c>
      <c r="G125" s="397" t="str">
        <f t="shared" si="14"/>
        <v/>
      </c>
      <c r="H125" s="363"/>
      <c r="I125" s="364"/>
      <c r="J125" s="344">
        <v>10.88</v>
      </c>
      <c r="K125" s="344">
        <v>17.12</v>
      </c>
      <c r="L125" s="345"/>
      <c r="M125" s="346"/>
      <c r="N125" s="347">
        <v>10.88</v>
      </c>
      <c r="O125" s="348">
        <v>17.12</v>
      </c>
      <c r="P125" s="349" t="str">
        <f t="shared" si="17"/>
        <v/>
      </c>
      <c r="Q125" s="350" t="str">
        <f t="shared" si="17"/>
        <v/>
      </c>
      <c r="R125" s="334"/>
      <c r="S125" s="351">
        <v>10.88</v>
      </c>
      <c r="T125" s="351">
        <v>17.12</v>
      </c>
      <c r="U125" s="321"/>
      <c r="V125" s="336" t="s">
        <v>16</v>
      </c>
      <c r="W125" s="336">
        <v>10.88</v>
      </c>
      <c r="X125" s="336">
        <v>17.12</v>
      </c>
      <c r="Y125" s="336"/>
      <c r="Z125" s="390">
        <f t="shared" si="15"/>
        <v>0</v>
      </c>
      <c r="AA125" s="390">
        <f t="shared" si="16"/>
        <v>0</v>
      </c>
      <c r="AB125" s="337" t="s">
        <v>826</v>
      </c>
      <c r="AC125" s="337" t="s">
        <v>826</v>
      </c>
      <c r="AD125" s="338"/>
    </row>
    <row r="126" spans="1:30" x14ac:dyDescent="0.3">
      <c r="A126" s="353"/>
      <c r="B126" s="340" t="s">
        <v>17</v>
      </c>
      <c r="C126" s="341">
        <v>17.18</v>
      </c>
      <c r="D126" s="341">
        <v>19.09</v>
      </c>
      <c r="E126" s="352" t="s">
        <v>17</v>
      </c>
      <c r="F126" s="398" t="str">
        <f t="shared" si="14"/>
        <v/>
      </c>
      <c r="G126" s="397" t="str">
        <f t="shared" si="14"/>
        <v/>
      </c>
      <c r="H126" s="363"/>
      <c r="I126" s="364"/>
      <c r="J126" s="344">
        <v>17.18</v>
      </c>
      <c r="K126" s="344">
        <v>19.09</v>
      </c>
      <c r="L126" s="345"/>
      <c r="M126" s="346"/>
      <c r="N126" s="347">
        <v>17.18</v>
      </c>
      <c r="O126" s="348">
        <v>19.09</v>
      </c>
      <c r="P126" s="349" t="str">
        <f t="shared" si="17"/>
        <v/>
      </c>
      <c r="Q126" s="350" t="str">
        <f t="shared" si="17"/>
        <v/>
      </c>
      <c r="R126" s="334"/>
      <c r="S126" s="351">
        <v>17.18</v>
      </c>
      <c r="T126" s="351">
        <v>19.09</v>
      </c>
      <c r="U126" s="321"/>
      <c r="V126" s="336" t="s">
        <v>17</v>
      </c>
      <c r="W126" s="336">
        <v>17.18</v>
      </c>
      <c r="X126" s="336">
        <v>19.09</v>
      </c>
      <c r="Y126" s="336"/>
      <c r="Z126" s="390">
        <f t="shared" si="15"/>
        <v>0</v>
      </c>
      <c r="AA126" s="390">
        <f t="shared" si="16"/>
        <v>0</v>
      </c>
      <c r="AB126" s="337" t="s">
        <v>826</v>
      </c>
      <c r="AC126" s="337" t="s">
        <v>826</v>
      </c>
      <c r="AD126" s="338"/>
    </row>
    <row r="127" spans="1:30" x14ac:dyDescent="0.3">
      <c r="A127" s="353"/>
      <c r="B127" s="340" t="s">
        <v>685</v>
      </c>
      <c r="C127" s="341">
        <v>30</v>
      </c>
      <c r="D127" s="341">
        <v>45</v>
      </c>
      <c r="E127" s="342" t="s">
        <v>685</v>
      </c>
      <c r="F127" s="398" t="str">
        <f t="shared" si="14"/>
        <v/>
      </c>
      <c r="G127" s="397" t="str">
        <f t="shared" si="14"/>
        <v/>
      </c>
      <c r="H127" s="363"/>
      <c r="I127" s="364"/>
      <c r="J127" s="344"/>
      <c r="K127" s="344"/>
      <c r="L127" s="345"/>
      <c r="M127" s="346"/>
      <c r="N127" s="347">
        <v>30</v>
      </c>
      <c r="O127" s="348">
        <v>45</v>
      </c>
      <c r="P127" s="349" t="str">
        <f t="shared" si="17"/>
        <v/>
      </c>
      <c r="Q127" s="350" t="str">
        <f t="shared" si="17"/>
        <v/>
      </c>
      <c r="R127" s="334"/>
      <c r="S127" s="351">
        <v>30</v>
      </c>
      <c r="T127" s="351">
        <v>45</v>
      </c>
      <c r="U127" s="321"/>
      <c r="V127" s="336" t="s">
        <v>685</v>
      </c>
      <c r="W127" s="336">
        <v>30</v>
      </c>
      <c r="X127" s="336">
        <v>45</v>
      </c>
      <c r="Y127" s="336"/>
      <c r="Z127" s="390">
        <f t="shared" si="15"/>
        <v>0</v>
      </c>
      <c r="AA127" s="390">
        <f t="shared" si="16"/>
        <v>0</v>
      </c>
      <c r="AB127" s="337" t="s">
        <v>826</v>
      </c>
      <c r="AC127" s="337" t="s">
        <v>826</v>
      </c>
      <c r="AD127" s="338"/>
    </row>
    <row r="128" spans="1:30" x14ac:dyDescent="0.3">
      <c r="A128" s="353"/>
      <c r="B128" s="340" t="s">
        <v>686</v>
      </c>
      <c r="C128" s="341">
        <v>20</v>
      </c>
      <c r="D128" s="341">
        <v>25</v>
      </c>
      <c r="E128" s="342" t="s">
        <v>686</v>
      </c>
      <c r="F128" s="398" t="str">
        <f t="shared" si="14"/>
        <v/>
      </c>
      <c r="G128" s="397" t="str">
        <f t="shared" si="14"/>
        <v/>
      </c>
      <c r="H128" s="363"/>
      <c r="I128" s="364"/>
      <c r="J128" s="344"/>
      <c r="K128" s="344"/>
      <c r="L128" s="345"/>
      <c r="M128" s="346"/>
      <c r="N128" s="347">
        <v>20</v>
      </c>
      <c r="O128" s="348">
        <v>25</v>
      </c>
      <c r="P128" s="349" t="str">
        <f t="shared" si="17"/>
        <v/>
      </c>
      <c r="Q128" s="350" t="str">
        <f t="shared" si="17"/>
        <v/>
      </c>
      <c r="R128" s="334"/>
      <c r="S128" s="351">
        <v>20</v>
      </c>
      <c r="T128" s="351">
        <v>25</v>
      </c>
      <c r="U128" s="321"/>
      <c r="V128" s="336" t="s">
        <v>686</v>
      </c>
      <c r="W128" s="336">
        <v>20</v>
      </c>
      <c r="X128" s="336">
        <v>25</v>
      </c>
      <c r="Y128" s="336"/>
      <c r="Z128" s="390">
        <f t="shared" si="15"/>
        <v>0</v>
      </c>
      <c r="AA128" s="390">
        <f t="shared" si="16"/>
        <v>0</v>
      </c>
      <c r="AB128" s="337" t="s">
        <v>826</v>
      </c>
      <c r="AC128" s="337" t="s">
        <v>826</v>
      </c>
      <c r="AD128" s="338"/>
    </row>
    <row r="129" spans="1:30" x14ac:dyDescent="0.3">
      <c r="A129" s="353"/>
      <c r="B129" s="340" t="s">
        <v>18</v>
      </c>
      <c r="C129" s="341">
        <v>12.71</v>
      </c>
      <c r="D129" s="341">
        <v>16.78</v>
      </c>
      <c r="E129" s="352" t="s">
        <v>18</v>
      </c>
      <c r="F129" s="398" t="str">
        <f t="shared" si="14"/>
        <v/>
      </c>
      <c r="G129" s="397" t="str">
        <f t="shared" si="14"/>
        <v/>
      </c>
      <c r="H129" s="363"/>
      <c r="I129" s="364"/>
      <c r="J129" s="344">
        <v>12.71</v>
      </c>
      <c r="K129" s="344">
        <v>16.78</v>
      </c>
      <c r="L129" s="345"/>
      <c r="M129" s="346"/>
      <c r="N129" s="347">
        <v>12.71</v>
      </c>
      <c r="O129" s="348">
        <v>16.78</v>
      </c>
      <c r="P129" s="349" t="str">
        <f t="shared" si="17"/>
        <v/>
      </c>
      <c r="Q129" s="350" t="str">
        <f t="shared" si="17"/>
        <v/>
      </c>
      <c r="R129" s="334"/>
      <c r="S129" s="351">
        <v>12.71</v>
      </c>
      <c r="T129" s="351">
        <v>16.78</v>
      </c>
      <c r="U129" s="321"/>
      <c r="V129" s="336" t="s">
        <v>18</v>
      </c>
      <c r="W129" s="336">
        <v>12.71</v>
      </c>
      <c r="X129" s="336">
        <v>16.78</v>
      </c>
      <c r="Y129" s="336"/>
      <c r="Z129" s="390">
        <f t="shared" si="15"/>
        <v>0</v>
      </c>
      <c r="AA129" s="390">
        <f t="shared" si="16"/>
        <v>0</v>
      </c>
      <c r="AB129" s="337" t="s">
        <v>826</v>
      </c>
      <c r="AC129" s="337" t="s">
        <v>826</v>
      </c>
      <c r="AD129" s="338"/>
    </row>
    <row r="130" spans="1:30" x14ac:dyDescent="0.3">
      <c r="A130" s="353"/>
      <c r="B130" s="340" t="s">
        <v>19</v>
      </c>
      <c r="C130" s="341">
        <v>17.66</v>
      </c>
      <c r="D130" s="341">
        <v>30.2</v>
      </c>
      <c r="E130" s="352" t="s">
        <v>19</v>
      </c>
      <c r="F130" s="398" t="str">
        <f t="shared" si="14"/>
        <v/>
      </c>
      <c r="G130" s="397" t="str">
        <f t="shared" si="14"/>
        <v/>
      </c>
      <c r="H130" s="363"/>
      <c r="I130" s="364"/>
      <c r="J130" s="344">
        <v>17.66</v>
      </c>
      <c r="K130" s="344">
        <v>30.2</v>
      </c>
      <c r="L130" s="345"/>
      <c r="M130" s="346"/>
      <c r="N130" s="347">
        <v>17.66</v>
      </c>
      <c r="O130" s="348">
        <v>30.2</v>
      </c>
      <c r="P130" s="349" t="str">
        <f t="shared" si="17"/>
        <v/>
      </c>
      <c r="Q130" s="350" t="str">
        <f t="shared" si="17"/>
        <v/>
      </c>
      <c r="R130" s="334"/>
      <c r="S130" s="351">
        <v>17.66</v>
      </c>
      <c r="T130" s="351">
        <v>30.2</v>
      </c>
      <c r="U130" s="321"/>
      <c r="V130" s="336" t="s">
        <v>19</v>
      </c>
      <c r="W130" s="336">
        <v>17.66</v>
      </c>
      <c r="X130" s="336">
        <v>30.2</v>
      </c>
      <c r="Y130" s="336"/>
      <c r="Z130" s="390">
        <f t="shared" si="15"/>
        <v>0</v>
      </c>
      <c r="AA130" s="390">
        <f t="shared" si="16"/>
        <v>0</v>
      </c>
      <c r="AB130" s="337" t="s">
        <v>826</v>
      </c>
      <c r="AC130" s="337" t="s">
        <v>826</v>
      </c>
      <c r="AD130" s="338"/>
    </row>
    <row r="131" spans="1:30" x14ac:dyDescent="0.3">
      <c r="A131" s="353"/>
      <c r="B131" s="340" t="s">
        <v>20</v>
      </c>
      <c r="C131" s="341">
        <v>12.71</v>
      </c>
      <c r="D131" s="341">
        <v>17.63</v>
      </c>
      <c r="E131" s="352" t="s">
        <v>20</v>
      </c>
      <c r="F131" s="398" t="str">
        <f t="shared" si="14"/>
        <v/>
      </c>
      <c r="G131" s="397" t="str">
        <f t="shared" si="14"/>
        <v/>
      </c>
      <c r="H131" s="363"/>
      <c r="I131" s="364"/>
      <c r="J131" s="344">
        <v>12.71</v>
      </c>
      <c r="K131" s="344">
        <v>17.63</v>
      </c>
      <c r="L131" s="345"/>
      <c r="M131" s="346"/>
      <c r="N131" s="347">
        <v>12.71</v>
      </c>
      <c r="O131" s="348">
        <v>17.63</v>
      </c>
      <c r="P131" s="349" t="str">
        <f t="shared" si="17"/>
        <v/>
      </c>
      <c r="Q131" s="350" t="str">
        <f t="shared" si="17"/>
        <v/>
      </c>
      <c r="R131" s="334"/>
      <c r="S131" s="351">
        <v>12.71</v>
      </c>
      <c r="T131" s="351">
        <v>17.63</v>
      </c>
      <c r="U131" s="321"/>
      <c r="V131" s="336" t="s">
        <v>20</v>
      </c>
      <c r="W131" s="336">
        <v>12.71</v>
      </c>
      <c r="X131" s="336">
        <v>17.63</v>
      </c>
      <c r="Y131" s="336"/>
      <c r="Z131" s="390">
        <f t="shared" si="15"/>
        <v>0</v>
      </c>
      <c r="AA131" s="390">
        <f t="shared" si="16"/>
        <v>0</v>
      </c>
      <c r="AB131" s="337" t="s">
        <v>826</v>
      </c>
      <c r="AC131" s="337" t="s">
        <v>826</v>
      </c>
      <c r="AD131" s="338"/>
    </row>
    <row r="132" spans="1:30" x14ac:dyDescent="0.3">
      <c r="A132" s="353"/>
      <c r="B132" s="340" t="s">
        <v>21</v>
      </c>
      <c r="C132" s="341">
        <v>8.8800000000000008</v>
      </c>
      <c r="D132" s="341">
        <v>11.43</v>
      </c>
      <c r="E132" s="352" t="s">
        <v>21</v>
      </c>
      <c r="F132" s="398" t="str">
        <f t="shared" si="14"/>
        <v/>
      </c>
      <c r="G132" s="397" t="str">
        <f t="shared" si="14"/>
        <v/>
      </c>
      <c r="H132" s="363"/>
      <c r="I132" s="364"/>
      <c r="J132" s="344">
        <v>8.8800000000000008</v>
      </c>
      <c r="K132" s="344">
        <v>11.43</v>
      </c>
      <c r="L132" s="345"/>
      <c r="M132" s="346"/>
      <c r="N132" s="347">
        <v>8.8800000000000008</v>
      </c>
      <c r="O132" s="348">
        <v>11.43</v>
      </c>
      <c r="P132" s="349" t="str">
        <f t="shared" si="17"/>
        <v/>
      </c>
      <c r="Q132" s="350" t="str">
        <f t="shared" si="17"/>
        <v/>
      </c>
      <c r="R132" s="334"/>
      <c r="S132" s="351">
        <v>8.8800000000000008</v>
      </c>
      <c r="T132" s="351">
        <v>11.43</v>
      </c>
      <c r="U132" s="321"/>
      <c r="V132" s="336" t="s">
        <v>21</v>
      </c>
      <c r="W132" s="336">
        <v>8.8800000000000008</v>
      </c>
      <c r="X132" s="336">
        <v>11.43</v>
      </c>
      <c r="Y132" s="336"/>
      <c r="Z132" s="390">
        <f t="shared" si="15"/>
        <v>0</v>
      </c>
      <c r="AA132" s="390">
        <f t="shared" si="16"/>
        <v>0</v>
      </c>
      <c r="AB132" s="337" t="s">
        <v>826</v>
      </c>
      <c r="AC132" s="337" t="s">
        <v>826</v>
      </c>
      <c r="AD132" s="338"/>
    </row>
    <row r="133" spans="1:30" x14ac:dyDescent="0.3">
      <c r="A133" s="353"/>
      <c r="B133" s="340" t="s">
        <v>22</v>
      </c>
      <c r="C133" s="341">
        <v>11.44</v>
      </c>
      <c r="D133" s="341">
        <v>18.04</v>
      </c>
      <c r="E133" s="352" t="s">
        <v>22</v>
      </c>
      <c r="F133" s="398" t="str">
        <f t="shared" si="14"/>
        <v/>
      </c>
      <c r="G133" s="397" t="str">
        <f t="shared" si="14"/>
        <v/>
      </c>
      <c r="H133" s="363"/>
      <c r="I133" s="364"/>
      <c r="J133" s="344">
        <v>11.44</v>
      </c>
      <c r="K133" s="344">
        <v>18.04</v>
      </c>
      <c r="L133" s="345"/>
      <c r="M133" s="346"/>
      <c r="N133" s="347">
        <v>11.44</v>
      </c>
      <c r="O133" s="348">
        <v>18.04</v>
      </c>
      <c r="P133" s="349" t="str">
        <f t="shared" si="17"/>
        <v/>
      </c>
      <c r="Q133" s="350" t="str">
        <f t="shared" si="17"/>
        <v/>
      </c>
      <c r="R133" s="334"/>
      <c r="S133" s="351">
        <v>11.44</v>
      </c>
      <c r="T133" s="351">
        <v>18.04</v>
      </c>
      <c r="U133" s="321"/>
      <c r="V133" s="336" t="s">
        <v>22</v>
      </c>
      <c r="W133" s="336">
        <v>11.44</v>
      </c>
      <c r="X133" s="336">
        <v>18.04</v>
      </c>
      <c r="Y133" s="336"/>
      <c r="Z133" s="390">
        <f t="shared" si="15"/>
        <v>0</v>
      </c>
      <c r="AA133" s="390">
        <f t="shared" si="16"/>
        <v>0</v>
      </c>
      <c r="AB133" s="337" t="s">
        <v>826</v>
      </c>
      <c r="AC133" s="337" t="s">
        <v>826</v>
      </c>
      <c r="AD133" s="338"/>
    </row>
    <row r="134" spans="1:30" x14ac:dyDescent="0.3">
      <c r="A134" s="353"/>
      <c r="B134" s="340" t="s">
        <v>23</v>
      </c>
      <c r="C134" s="341">
        <v>9.39</v>
      </c>
      <c r="D134" s="341">
        <v>12.55</v>
      </c>
      <c r="E134" s="352" t="s">
        <v>23</v>
      </c>
      <c r="F134" s="398" t="str">
        <f t="shared" si="14"/>
        <v/>
      </c>
      <c r="G134" s="397" t="str">
        <f t="shared" si="14"/>
        <v/>
      </c>
      <c r="H134" s="363"/>
      <c r="I134" s="364"/>
      <c r="J134" s="344">
        <v>9.39</v>
      </c>
      <c r="K134" s="344">
        <v>12.55</v>
      </c>
      <c r="L134" s="345"/>
      <c r="M134" s="346"/>
      <c r="N134" s="347">
        <v>9.39</v>
      </c>
      <c r="O134" s="348">
        <v>12.55</v>
      </c>
      <c r="P134" s="349" t="str">
        <f t="shared" si="17"/>
        <v/>
      </c>
      <c r="Q134" s="350" t="str">
        <f t="shared" si="17"/>
        <v/>
      </c>
      <c r="R134" s="334"/>
      <c r="S134" s="351">
        <v>9.39</v>
      </c>
      <c r="T134" s="351">
        <v>12.55</v>
      </c>
      <c r="U134" s="321"/>
      <c r="V134" s="336" t="s">
        <v>23</v>
      </c>
      <c r="W134" s="336">
        <v>9.39</v>
      </c>
      <c r="X134" s="336">
        <v>12.55</v>
      </c>
      <c r="Y134" s="336"/>
      <c r="Z134" s="390">
        <f t="shared" si="15"/>
        <v>0</v>
      </c>
      <c r="AA134" s="390">
        <f t="shared" si="16"/>
        <v>0</v>
      </c>
      <c r="AB134" s="337" t="s">
        <v>826</v>
      </c>
      <c r="AC134" s="337" t="s">
        <v>826</v>
      </c>
      <c r="AD134" s="338"/>
    </row>
    <row r="135" spans="1:30" x14ac:dyDescent="0.3">
      <c r="A135" s="353"/>
      <c r="B135" s="340" t="s">
        <v>24</v>
      </c>
      <c r="C135" s="341">
        <v>12.6</v>
      </c>
      <c r="D135" s="341">
        <v>22.24</v>
      </c>
      <c r="E135" s="352" t="s">
        <v>24</v>
      </c>
      <c r="F135" s="398" t="str">
        <f t="shared" si="14"/>
        <v/>
      </c>
      <c r="G135" s="397" t="str">
        <f t="shared" si="14"/>
        <v/>
      </c>
      <c r="H135" s="363"/>
      <c r="I135" s="364"/>
      <c r="J135" s="344">
        <v>12.6</v>
      </c>
      <c r="K135" s="344">
        <v>22.24</v>
      </c>
      <c r="L135" s="345"/>
      <c r="M135" s="346"/>
      <c r="N135" s="347">
        <v>12.6</v>
      </c>
      <c r="O135" s="348">
        <v>22.24</v>
      </c>
      <c r="P135" s="349" t="str">
        <f t="shared" si="17"/>
        <v/>
      </c>
      <c r="Q135" s="350" t="str">
        <f t="shared" si="17"/>
        <v/>
      </c>
      <c r="R135" s="334"/>
      <c r="S135" s="351">
        <v>12.6</v>
      </c>
      <c r="T135" s="351">
        <v>22.24</v>
      </c>
      <c r="U135" s="321"/>
      <c r="V135" s="336" t="s">
        <v>24</v>
      </c>
      <c r="W135" s="336">
        <v>12.6</v>
      </c>
      <c r="X135" s="336">
        <v>22.24</v>
      </c>
      <c r="Y135" s="336"/>
      <c r="Z135" s="390">
        <f t="shared" si="15"/>
        <v>0</v>
      </c>
      <c r="AA135" s="390">
        <f t="shared" si="16"/>
        <v>0</v>
      </c>
      <c r="AB135" s="337" t="s">
        <v>826</v>
      </c>
      <c r="AC135" s="337" t="s">
        <v>826</v>
      </c>
      <c r="AD135" s="338"/>
    </row>
    <row r="136" spans="1:30" x14ac:dyDescent="0.3">
      <c r="A136" s="353"/>
      <c r="B136" s="340" t="s">
        <v>687</v>
      </c>
      <c r="C136" s="341">
        <v>15.25</v>
      </c>
      <c r="D136" s="341">
        <v>18</v>
      </c>
      <c r="E136" s="342" t="s">
        <v>687</v>
      </c>
      <c r="F136" s="398" t="str">
        <f t="shared" si="14"/>
        <v/>
      </c>
      <c r="G136" s="397" t="str">
        <f t="shared" si="14"/>
        <v/>
      </c>
      <c r="H136" s="363"/>
      <c r="I136" s="364"/>
      <c r="J136" s="344"/>
      <c r="K136" s="344"/>
      <c r="L136" s="345"/>
      <c r="M136" s="346"/>
      <c r="N136" s="347">
        <v>15.25</v>
      </c>
      <c r="O136" s="348">
        <v>18</v>
      </c>
      <c r="P136" s="349" t="str">
        <f t="shared" si="17"/>
        <v/>
      </c>
      <c r="Q136" s="350" t="str">
        <f t="shared" si="17"/>
        <v/>
      </c>
      <c r="R136" s="334"/>
      <c r="S136" s="351">
        <v>15.25</v>
      </c>
      <c r="T136" s="351">
        <v>18</v>
      </c>
      <c r="U136" s="321"/>
      <c r="V136" s="336" t="s">
        <v>687</v>
      </c>
      <c r="W136" s="336">
        <v>15.25</v>
      </c>
      <c r="X136" s="336">
        <v>18</v>
      </c>
      <c r="Y136" s="336"/>
      <c r="Z136" s="390">
        <f t="shared" si="15"/>
        <v>0</v>
      </c>
      <c r="AA136" s="390">
        <f t="shared" si="16"/>
        <v>0</v>
      </c>
      <c r="AB136" s="337" t="s">
        <v>826</v>
      </c>
      <c r="AC136" s="337" t="s">
        <v>826</v>
      </c>
      <c r="AD136" s="338"/>
    </row>
    <row r="137" spans="1:30" x14ac:dyDescent="0.3">
      <c r="A137" s="353"/>
      <c r="B137" s="340" t="s">
        <v>25</v>
      </c>
      <c r="C137" s="341">
        <v>10.92</v>
      </c>
      <c r="D137" s="341">
        <v>26.68</v>
      </c>
      <c r="E137" s="352" t="s">
        <v>25</v>
      </c>
      <c r="F137" s="398" t="str">
        <f t="shared" si="14"/>
        <v/>
      </c>
      <c r="G137" s="397" t="str">
        <f t="shared" si="14"/>
        <v/>
      </c>
      <c r="H137" s="363"/>
      <c r="I137" s="364"/>
      <c r="J137" s="344">
        <v>10.92</v>
      </c>
      <c r="K137" s="344">
        <v>26.68</v>
      </c>
      <c r="L137" s="345"/>
      <c r="M137" s="346"/>
      <c r="N137" s="347">
        <v>10.92</v>
      </c>
      <c r="O137" s="348">
        <v>26.68</v>
      </c>
      <c r="P137" s="349" t="str">
        <f t="shared" si="17"/>
        <v/>
      </c>
      <c r="Q137" s="350" t="str">
        <f t="shared" si="17"/>
        <v/>
      </c>
      <c r="R137" s="334"/>
      <c r="S137" s="351">
        <v>10.92</v>
      </c>
      <c r="T137" s="351">
        <v>26.68</v>
      </c>
      <c r="U137" s="321"/>
      <c r="V137" s="336" t="s">
        <v>25</v>
      </c>
      <c r="W137" s="336">
        <v>10.92</v>
      </c>
      <c r="X137" s="336">
        <v>26.68</v>
      </c>
      <c r="Y137" s="336"/>
      <c r="Z137" s="390">
        <f t="shared" si="15"/>
        <v>0</v>
      </c>
      <c r="AA137" s="390">
        <f t="shared" si="16"/>
        <v>0</v>
      </c>
      <c r="AB137" s="337" t="s">
        <v>826</v>
      </c>
      <c r="AC137" s="337" t="s">
        <v>826</v>
      </c>
      <c r="AD137" s="338"/>
    </row>
    <row r="138" spans="1:30" x14ac:dyDescent="0.3">
      <c r="A138" s="353"/>
      <c r="B138" s="340" t="s">
        <v>688</v>
      </c>
      <c r="C138" s="341">
        <v>20</v>
      </c>
      <c r="D138" s="341">
        <v>26.49</v>
      </c>
      <c r="E138" s="342" t="s">
        <v>688</v>
      </c>
      <c r="F138" s="398" t="str">
        <f t="shared" ref="F138:G201" si="18">+IF(H138="","",H138*$S$1)</f>
        <v/>
      </c>
      <c r="G138" s="397" t="str">
        <f t="shared" si="18"/>
        <v/>
      </c>
      <c r="H138" s="363"/>
      <c r="I138" s="364"/>
      <c r="J138" s="344"/>
      <c r="K138" s="344"/>
      <c r="L138" s="345"/>
      <c r="M138" s="346"/>
      <c r="N138" s="347">
        <v>20</v>
      </c>
      <c r="O138" s="348">
        <v>26.49</v>
      </c>
      <c r="P138" s="349" t="str">
        <f t="shared" si="17"/>
        <v/>
      </c>
      <c r="Q138" s="350" t="str">
        <f t="shared" si="17"/>
        <v/>
      </c>
      <c r="R138" s="334"/>
      <c r="S138" s="351">
        <v>20</v>
      </c>
      <c r="T138" s="351">
        <v>26.49</v>
      </c>
      <c r="U138" s="321"/>
      <c r="V138" s="336" t="s">
        <v>688</v>
      </c>
      <c r="W138" s="336">
        <v>20</v>
      </c>
      <c r="X138" s="336">
        <v>26.49</v>
      </c>
      <c r="Y138" s="336"/>
      <c r="Z138" s="390">
        <f t="shared" si="15"/>
        <v>0</v>
      </c>
      <c r="AA138" s="390">
        <f t="shared" si="16"/>
        <v>0</v>
      </c>
      <c r="AB138" s="337" t="s">
        <v>826</v>
      </c>
      <c r="AC138" s="337" t="s">
        <v>826</v>
      </c>
      <c r="AD138" s="338"/>
    </row>
    <row r="139" spans="1:30" x14ac:dyDescent="0.3">
      <c r="A139" s="353"/>
      <c r="B139" s="340" t="s">
        <v>71</v>
      </c>
      <c r="C139" s="341">
        <v>19.57</v>
      </c>
      <c r="D139" s="341">
        <v>24.14</v>
      </c>
      <c r="E139" s="352" t="s">
        <v>71</v>
      </c>
      <c r="F139" s="398" t="str">
        <f t="shared" si="18"/>
        <v/>
      </c>
      <c r="G139" s="397" t="str">
        <f t="shared" si="18"/>
        <v/>
      </c>
      <c r="H139" s="363"/>
      <c r="I139" s="364"/>
      <c r="J139" s="344">
        <v>19.57</v>
      </c>
      <c r="K139" s="344">
        <v>24.14</v>
      </c>
      <c r="L139" s="345"/>
      <c r="M139" s="346"/>
      <c r="N139" s="347">
        <v>19.57</v>
      </c>
      <c r="O139" s="348">
        <v>24.14</v>
      </c>
      <c r="P139" s="349" t="str">
        <f t="shared" si="17"/>
        <v/>
      </c>
      <c r="Q139" s="350" t="str">
        <f t="shared" si="17"/>
        <v/>
      </c>
      <c r="R139" s="334"/>
      <c r="S139" s="351">
        <v>19.57</v>
      </c>
      <c r="T139" s="351">
        <v>24.14</v>
      </c>
      <c r="U139" s="321"/>
      <c r="V139" s="336" t="s">
        <v>71</v>
      </c>
      <c r="W139" s="336">
        <v>19.57</v>
      </c>
      <c r="X139" s="336">
        <v>24.14</v>
      </c>
      <c r="Y139" s="336"/>
      <c r="Z139" s="390">
        <f t="shared" si="15"/>
        <v>0</v>
      </c>
      <c r="AA139" s="390">
        <f t="shared" si="16"/>
        <v>0</v>
      </c>
      <c r="AB139" s="337" t="s">
        <v>826</v>
      </c>
      <c r="AC139" s="337" t="s">
        <v>826</v>
      </c>
      <c r="AD139" s="338"/>
    </row>
    <row r="140" spans="1:30" x14ac:dyDescent="0.3">
      <c r="A140" s="353"/>
      <c r="B140" s="340" t="s">
        <v>72</v>
      </c>
      <c r="C140" s="341">
        <v>24.19</v>
      </c>
      <c r="D140" s="341">
        <v>32.04</v>
      </c>
      <c r="E140" s="352" t="s">
        <v>72</v>
      </c>
      <c r="F140" s="398" t="str">
        <f t="shared" si="18"/>
        <v/>
      </c>
      <c r="G140" s="397" t="str">
        <f t="shared" si="18"/>
        <v/>
      </c>
      <c r="H140" s="363"/>
      <c r="I140" s="364"/>
      <c r="J140" s="344">
        <v>24.19</v>
      </c>
      <c r="K140" s="344">
        <v>32.04</v>
      </c>
      <c r="L140" s="345"/>
      <c r="M140" s="346"/>
      <c r="N140" s="347">
        <v>24.19</v>
      </c>
      <c r="O140" s="348">
        <v>32.04</v>
      </c>
      <c r="P140" s="349" t="str">
        <f t="shared" si="17"/>
        <v/>
      </c>
      <c r="Q140" s="350" t="str">
        <f t="shared" si="17"/>
        <v/>
      </c>
      <c r="R140" s="334"/>
      <c r="S140" s="351">
        <v>24.19</v>
      </c>
      <c r="T140" s="351">
        <v>32.04</v>
      </c>
      <c r="U140" s="321"/>
      <c r="V140" s="336" t="s">
        <v>72</v>
      </c>
      <c r="W140" s="336">
        <v>24.19</v>
      </c>
      <c r="X140" s="336">
        <v>32.04</v>
      </c>
      <c r="Y140" s="336"/>
      <c r="Z140" s="390">
        <f t="shared" ref="Z140:Z203" si="19">+ROUND(C140,2)-ROUND(W140,2)</f>
        <v>0</v>
      </c>
      <c r="AA140" s="390">
        <f t="shared" ref="AA140:AA203" si="20">+ROUND(D140,2)-ROUND(X140,2)</f>
        <v>0</v>
      </c>
      <c r="AB140" s="337" t="s">
        <v>826</v>
      </c>
      <c r="AC140" s="337" t="s">
        <v>826</v>
      </c>
      <c r="AD140" s="338"/>
    </row>
    <row r="141" spans="1:30" x14ac:dyDescent="0.3">
      <c r="A141" s="353"/>
      <c r="B141" s="340" t="s">
        <v>73</v>
      </c>
      <c r="C141" s="341">
        <v>32.06</v>
      </c>
      <c r="D141" s="341">
        <v>42.94</v>
      </c>
      <c r="E141" s="352" t="s">
        <v>73</v>
      </c>
      <c r="F141" s="398" t="str">
        <f t="shared" si="18"/>
        <v/>
      </c>
      <c r="G141" s="397" t="str">
        <f t="shared" si="18"/>
        <v/>
      </c>
      <c r="H141" s="363"/>
      <c r="I141" s="364"/>
      <c r="J141" s="344">
        <v>32.06</v>
      </c>
      <c r="K141" s="344">
        <v>42.94</v>
      </c>
      <c r="L141" s="345"/>
      <c r="M141" s="346"/>
      <c r="N141" s="347">
        <v>32.06</v>
      </c>
      <c r="O141" s="348">
        <v>42.94</v>
      </c>
      <c r="P141" s="349" t="str">
        <f t="shared" si="17"/>
        <v/>
      </c>
      <c r="Q141" s="350" t="str">
        <f t="shared" si="17"/>
        <v/>
      </c>
      <c r="R141" s="334"/>
      <c r="S141" s="351">
        <v>32.06</v>
      </c>
      <c r="T141" s="351">
        <v>42.94</v>
      </c>
      <c r="U141" s="321"/>
      <c r="V141" s="336" t="s">
        <v>73</v>
      </c>
      <c r="W141" s="336">
        <v>32.06</v>
      </c>
      <c r="X141" s="336">
        <v>42.94</v>
      </c>
      <c r="Y141" s="336"/>
      <c r="Z141" s="390">
        <f t="shared" si="19"/>
        <v>0</v>
      </c>
      <c r="AA141" s="390">
        <f t="shared" si="20"/>
        <v>0</v>
      </c>
      <c r="AB141" s="337" t="s">
        <v>826</v>
      </c>
      <c r="AC141" s="337" t="s">
        <v>826</v>
      </c>
      <c r="AD141" s="338"/>
    </row>
    <row r="142" spans="1:30" x14ac:dyDescent="0.3">
      <c r="A142" s="353"/>
      <c r="B142" s="340" t="s">
        <v>74</v>
      </c>
      <c r="C142" s="341">
        <v>18.899999999999999</v>
      </c>
      <c r="D142" s="341">
        <v>30.17</v>
      </c>
      <c r="E142" s="352" t="s">
        <v>74</v>
      </c>
      <c r="F142" s="398" t="str">
        <f t="shared" si="18"/>
        <v/>
      </c>
      <c r="G142" s="397" t="str">
        <f t="shared" si="18"/>
        <v/>
      </c>
      <c r="H142" s="363"/>
      <c r="I142" s="364"/>
      <c r="J142" s="344">
        <v>18.899999999999999</v>
      </c>
      <c r="K142" s="344">
        <v>30.17</v>
      </c>
      <c r="L142" s="345"/>
      <c r="M142" s="346"/>
      <c r="N142" s="347">
        <v>18.899999999999999</v>
      </c>
      <c r="O142" s="348">
        <v>30.17</v>
      </c>
      <c r="P142" s="349" t="str">
        <f t="shared" si="17"/>
        <v/>
      </c>
      <c r="Q142" s="350" t="str">
        <f t="shared" si="17"/>
        <v/>
      </c>
      <c r="R142" s="334"/>
      <c r="S142" s="351">
        <v>18.899999999999999</v>
      </c>
      <c r="T142" s="351">
        <v>30.17</v>
      </c>
      <c r="U142" s="321"/>
      <c r="V142" s="336" t="s">
        <v>74</v>
      </c>
      <c r="W142" s="336">
        <v>18.899999999999999</v>
      </c>
      <c r="X142" s="336">
        <v>30.17</v>
      </c>
      <c r="Y142" s="336"/>
      <c r="Z142" s="390">
        <f t="shared" si="19"/>
        <v>0</v>
      </c>
      <c r="AA142" s="390">
        <f t="shared" si="20"/>
        <v>0</v>
      </c>
      <c r="AB142" s="337" t="s">
        <v>826</v>
      </c>
      <c r="AC142" s="337" t="s">
        <v>826</v>
      </c>
      <c r="AD142" s="338"/>
    </row>
    <row r="143" spans="1:30" x14ac:dyDescent="0.3">
      <c r="A143" s="353"/>
      <c r="B143" s="340" t="s">
        <v>75</v>
      </c>
      <c r="C143" s="341">
        <v>20.84</v>
      </c>
      <c r="D143" s="341">
        <v>32.909999999999997</v>
      </c>
      <c r="E143" s="352" t="s">
        <v>75</v>
      </c>
      <c r="F143" s="398" t="str">
        <f t="shared" si="18"/>
        <v/>
      </c>
      <c r="G143" s="397" t="str">
        <f t="shared" si="18"/>
        <v/>
      </c>
      <c r="H143" s="363"/>
      <c r="I143" s="364"/>
      <c r="J143" s="344">
        <v>20.84</v>
      </c>
      <c r="K143" s="344">
        <v>32.909999999999997</v>
      </c>
      <c r="L143" s="345"/>
      <c r="M143" s="346"/>
      <c r="N143" s="347">
        <v>20.84</v>
      </c>
      <c r="O143" s="348">
        <v>32.909999999999997</v>
      </c>
      <c r="P143" s="349" t="str">
        <f t="shared" si="17"/>
        <v/>
      </c>
      <c r="Q143" s="350" t="str">
        <f t="shared" si="17"/>
        <v/>
      </c>
      <c r="R143" s="334"/>
      <c r="S143" s="351">
        <v>20.84</v>
      </c>
      <c r="T143" s="351">
        <v>32.909999999999997</v>
      </c>
      <c r="U143" s="321"/>
      <c r="V143" s="336" t="s">
        <v>75</v>
      </c>
      <c r="W143" s="336">
        <v>20.84</v>
      </c>
      <c r="X143" s="336">
        <v>32.909999999999997</v>
      </c>
      <c r="Y143" s="336"/>
      <c r="Z143" s="390">
        <f t="shared" si="19"/>
        <v>0</v>
      </c>
      <c r="AA143" s="390">
        <f t="shared" si="20"/>
        <v>0</v>
      </c>
      <c r="AB143" s="337" t="s">
        <v>826</v>
      </c>
      <c r="AC143" s="337" t="s">
        <v>826</v>
      </c>
      <c r="AD143" s="338"/>
    </row>
    <row r="144" spans="1:30" x14ac:dyDescent="0.3">
      <c r="A144" s="353"/>
      <c r="B144" s="340" t="s">
        <v>76</v>
      </c>
      <c r="C144" s="341">
        <v>17.02</v>
      </c>
      <c r="D144" s="341">
        <v>21.55</v>
      </c>
      <c r="E144" s="352" t="s">
        <v>76</v>
      </c>
      <c r="F144" s="398" t="str">
        <f t="shared" si="18"/>
        <v/>
      </c>
      <c r="G144" s="397" t="str">
        <f t="shared" si="18"/>
        <v/>
      </c>
      <c r="H144" s="363"/>
      <c r="I144" s="364"/>
      <c r="J144" s="344">
        <v>17.02</v>
      </c>
      <c r="K144" s="344">
        <v>21.55</v>
      </c>
      <c r="L144" s="345"/>
      <c r="M144" s="346"/>
      <c r="N144" s="347">
        <v>17.02</v>
      </c>
      <c r="O144" s="348">
        <v>21.55</v>
      </c>
      <c r="P144" s="349" t="str">
        <f t="shared" si="17"/>
        <v/>
      </c>
      <c r="Q144" s="350" t="str">
        <f t="shared" si="17"/>
        <v/>
      </c>
      <c r="R144" s="334"/>
      <c r="S144" s="351">
        <v>17.02</v>
      </c>
      <c r="T144" s="351">
        <v>21.55</v>
      </c>
      <c r="U144" s="321"/>
      <c r="V144" s="336" t="s">
        <v>76</v>
      </c>
      <c r="W144" s="336">
        <v>17.02</v>
      </c>
      <c r="X144" s="336">
        <v>21.55</v>
      </c>
      <c r="Y144" s="336"/>
      <c r="Z144" s="390">
        <f t="shared" si="19"/>
        <v>0</v>
      </c>
      <c r="AA144" s="390">
        <f t="shared" si="20"/>
        <v>0</v>
      </c>
      <c r="AB144" s="337" t="s">
        <v>826</v>
      </c>
      <c r="AC144" s="337" t="s">
        <v>826</v>
      </c>
      <c r="AD144" s="338"/>
    </row>
    <row r="145" spans="1:30" x14ac:dyDescent="0.3">
      <c r="A145" s="353"/>
      <c r="B145" s="340" t="s">
        <v>77</v>
      </c>
      <c r="C145" s="341">
        <v>21.6</v>
      </c>
      <c r="D145" s="341">
        <v>38.119999999999997</v>
      </c>
      <c r="E145" s="352" t="s">
        <v>77</v>
      </c>
      <c r="F145" s="398" t="str">
        <f t="shared" si="18"/>
        <v/>
      </c>
      <c r="G145" s="397" t="str">
        <f t="shared" si="18"/>
        <v/>
      </c>
      <c r="H145" s="363"/>
      <c r="I145" s="364"/>
      <c r="J145" s="344">
        <v>21.6</v>
      </c>
      <c r="K145" s="344">
        <v>38.119999999999997</v>
      </c>
      <c r="L145" s="345"/>
      <c r="M145" s="346"/>
      <c r="N145" s="347">
        <v>21.6</v>
      </c>
      <c r="O145" s="348">
        <v>38.119999999999997</v>
      </c>
      <c r="P145" s="349" t="str">
        <f t="shared" si="17"/>
        <v/>
      </c>
      <c r="Q145" s="350" t="str">
        <f t="shared" si="17"/>
        <v/>
      </c>
      <c r="R145" s="334"/>
      <c r="S145" s="351">
        <v>21.6</v>
      </c>
      <c r="T145" s="351">
        <v>38.119999999999997</v>
      </c>
      <c r="U145" s="321"/>
      <c r="V145" s="336" t="s">
        <v>77</v>
      </c>
      <c r="W145" s="336">
        <v>21.6</v>
      </c>
      <c r="X145" s="336">
        <v>38.119999999999997</v>
      </c>
      <c r="Y145" s="336"/>
      <c r="Z145" s="390">
        <f t="shared" si="19"/>
        <v>0</v>
      </c>
      <c r="AA145" s="390">
        <f t="shared" si="20"/>
        <v>0</v>
      </c>
      <c r="AB145" s="337" t="s">
        <v>826</v>
      </c>
      <c r="AC145" s="337" t="s">
        <v>826</v>
      </c>
      <c r="AD145" s="338"/>
    </row>
    <row r="146" spans="1:30" x14ac:dyDescent="0.3">
      <c r="A146" s="353"/>
      <c r="B146" s="340" t="s">
        <v>78</v>
      </c>
      <c r="C146" s="341">
        <v>13.06</v>
      </c>
      <c r="D146" s="341">
        <v>18.809999999999999</v>
      </c>
      <c r="E146" s="352" t="s">
        <v>78</v>
      </c>
      <c r="F146" s="398" t="str">
        <f t="shared" si="18"/>
        <v/>
      </c>
      <c r="G146" s="397" t="str">
        <f t="shared" si="18"/>
        <v/>
      </c>
      <c r="H146" s="363"/>
      <c r="I146" s="364"/>
      <c r="J146" s="344">
        <v>13.06</v>
      </c>
      <c r="K146" s="344">
        <v>18.809999999999999</v>
      </c>
      <c r="L146" s="345"/>
      <c r="M146" s="346"/>
      <c r="N146" s="347">
        <v>13.06</v>
      </c>
      <c r="O146" s="348">
        <v>18.809999999999999</v>
      </c>
      <c r="P146" s="349" t="str">
        <f t="shared" si="17"/>
        <v/>
      </c>
      <c r="Q146" s="350" t="str">
        <f t="shared" si="17"/>
        <v/>
      </c>
      <c r="R146" s="334"/>
      <c r="S146" s="351">
        <v>13.06</v>
      </c>
      <c r="T146" s="351">
        <v>18.809999999999999</v>
      </c>
      <c r="U146" s="321"/>
      <c r="V146" s="336" t="s">
        <v>78</v>
      </c>
      <c r="W146" s="336">
        <v>13.06</v>
      </c>
      <c r="X146" s="336">
        <v>18.809999999999999</v>
      </c>
      <c r="Y146" s="336"/>
      <c r="Z146" s="390">
        <f t="shared" si="19"/>
        <v>0</v>
      </c>
      <c r="AA146" s="390">
        <f t="shared" si="20"/>
        <v>0</v>
      </c>
      <c r="AB146" s="337" t="s">
        <v>826</v>
      </c>
      <c r="AC146" s="337" t="s">
        <v>826</v>
      </c>
      <c r="AD146" s="338"/>
    </row>
    <row r="147" spans="1:30" x14ac:dyDescent="0.3">
      <c r="A147" s="353"/>
      <c r="B147" s="340" t="s">
        <v>79</v>
      </c>
      <c r="C147" s="341">
        <v>15.14</v>
      </c>
      <c r="D147" s="341">
        <v>19.260000000000002</v>
      </c>
      <c r="E147" s="352" t="s">
        <v>79</v>
      </c>
      <c r="F147" s="398" t="str">
        <f t="shared" si="18"/>
        <v/>
      </c>
      <c r="G147" s="397" t="str">
        <f t="shared" si="18"/>
        <v/>
      </c>
      <c r="H147" s="363"/>
      <c r="I147" s="364"/>
      <c r="J147" s="344">
        <v>15.14</v>
      </c>
      <c r="K147" s="344">
        <v>19.260000000000002</v>
      </c>
      <c r="L147" s="345"/>
      <c r="M147" s="346"/>
      <c r="N147" s="347">
        <v>15.14</v>
      </c>
      <c r="O147" s="348">
        <v>19.260000000000002</v>
      </c>
      <c r="P147" s="349" t="str">
        <f t="shared" si="17"/>
        <v/>
      </c>
      <c r="Q147" s="350" t="str">
        <f t="shared" si="17"/>
        <v/>
      </c>
      <c r="R147" s="334"/>
      <c r="S147" s="351">
        <v>15.14</v>
      </c>
      <c r="T147" s="351">
        <v>19.260000000000002</v>
      </c>
      <c r="U147" s="321"/>
      <c r="V147" s="336" t="s">
        <v>79</v>
      </c>
      <c r="W147" s="336">
        <v>15.14</v>
      </c>
      <c r="X147" s="336">
        <v>19.260000000000002</v>
      </c>
      <c r="Y147" s="336"/>
      <c r="Z147" s="390">
        <f t="shared" si="19"/>
        <v>0</v>
      </c>
      <c r="AA147" s="390">
        <f t="shared" si="20"/>
        <v>0</v>
      </c>
      <c r="AB147" s="337" t="s">
        <v>826</v>
      </c>
      <c r="AC147" s="337" t="s">
        <v>826</v>
      </c>
      <c r="AD147" s="338"/>
    </row>
    <row r="148" spans="1:30" x14ac:dyDescent="0.3">
      <c r="A148" s="353"/>
      <c r="B148" s="340" t="s">
        <v>80</v>
      </c>
      <c r="C148" s="341">
        <v>19.37</v>
      </c>
      <c r="D148" s="341">
        <v>33.83</v>
      </c>
      <c r="E148" s="352" t="s">
        <v>80</v>
      </c>
      <c r="F148" s="398" t="str">
        <f t="shared" si="18"/>
        <v/>
      </c>
      <c r="G148" s="397" t="str">
        <f t="shared" si="18"/>
        <v/>
      </c>
      <c r="H148" s="363"/>
      <c r="I148" s="364"/>
      <c r="J148" s="344">
        <v>19.37</v>
      </c>
      <c r="K148" s="344">
        <v>33.83</v>
      </c>
      <c r="L148" s="345"/>
      <c r="M148" s="346"/>
      <c r="N148" s="347">
        <v>19.37</v>
      </c>
      <c r="O148" s="348">
        <v>33.83</v>
      </c>
      <c r="P148" s="349" t="str">
        <f t="shared" si="17"/>
        <v/>
      </c>
      <c r="Q148" s="350" t="str">
        <f t="shared" si="17"/>
        <v/>
      </c>
      <c r="R148" s="334"/>
      <c r="S148" s="351">
        <v>19.37</v>
      </c>
      <c r="T148" s="351">
        <v>33.83</v>
      </c>
      <c r="U148" s="321"/>
      <c r="V148" s="336" t="s">
        <v>80</v>
      </c>
      <c r="W148" s="336">
        <v>19.37</v>
      </c>
      <c r="X148" s="336">
        <v>33.83</v>
      </c>
      <c r="Y148" s="336"/>
      <c r="Z148" s="390">
        <f t="shared" si="19"/>
        <v>0</v>
      </c>
      <c r="AA148" s="390">
        <f t="shared" si="20"/>
        <v>0</v>
      </c>
      <c r="AB148" s="337" t="s">
        <v>826</v>
      </c>
      <c r="AC148" s="337" t="s">
        <v>826</v>
      </c>
      <c r="AD148" s="338"/>
    </row>
    <row r="149" spans="1:30" x14ac:dyDescent="0.3">
      <c r="A149" s="353"/>
      <c r="B149" s="340" t="s">
        <v>81</v>
      </c>
      <c r="C149" s="341">
        <v>14.99</v>
      </c>
      <c r="D149" s="341">
        <v>19.059999999999999</v>
      </c>
      <c r="E149" s="352" t="s">
        <v>81</v>
      </c>
      <c r="F149" s="398" t="str">
        <f t="shared" si="18"/>
        <v/>
      </c>
      <c r="G149" s="397" t="str">
        <f t="shared" si="18"/>
        <v/>
      </c>
      <c r="H149" s="363"/>
      <c r="I149" s="364"/>
      <c r="J149" s="344">
        <v>14.99</v>
      </c>
      <c r="K149" s="344">
        <v>19.059999999999999</v>
      </c>
      <c r="L149" s="345"/>
      <c r="M149" s="346"/>
      <c r="N149" s="347">
        <v>14.99</v>
      </c>
      <c r="O149" s="348">
        <v>19.059999999999999</v>
      </c>
      <c r="P149" s="349" t="str">
        <f t="shared" si="17"/>
        <v/>
      </c>
      <c r="Q149" s="350" t="str">
        <f t="shared" si="17"/>
        <v/>
      </c>
      <c r="R149" s="334"/>
      <c r="S149" s="351">
        <v>14.99</v>
      </c>
      <c r="T149" s="351">
        <v>19.059999999999999</v>
      </c>
      <c r="U149" s="321"/>
      <c r="V149" s="336" t="s">
        <v>81</v>
      </c>
      <c r="W149" s="336">
        <v>14.99</v>
      </c>
      <c r="X149" s="336">
        <v>19.059999999999999</v>
      </c>
      <c r="Y149" s="336"/>
      <c r="Z149" s="390">
        <f t="shared" si="19"/>
        <v>0</v>
      </c>
      <c r="AA149" s="390">
        <f t="shared" si="20"/>
        <v>0</v>
      </c>
      <c r="AB149" s="337" t="s">
        <v>826</v>
      </c>
      <c r="AC149" s="337" t="s">
        <v>826</v>
      </c>
      <c r="AD149" s="338"/>
    </row>
    <row r="150" spans="1:30" x14ac:dyDescent="0.3">
      <c r="A150" s="353"/>
      <c r="B150" s="340" t="s">
        <v>82</v>
      </c>
      <c r="C150" s="341">
        <v>19.11</v>
      </c>
      <c r="D150" s="341">
        <v>23.12</v>
      </c>
      <c r="E150" s="352" t="s">
        <v>82</v>
      </c>
      <c r="F150" s="398" t="str">
        <f t="shared" si="18"/>
        <v/>
      </c>
      <c r="G150" s="397" t="str">
        <f t="shared" si="18"/>
        <v/>
      </c>
      <c r="H150" s="363"/>
      <c r="I150" s="364"/>
      <c r="J150" s="344">
        <v>19.11</v>
      </c>
      <c r="K150" s="344">
        <v>23.12</v>
      </c>
      <c r="L150" s="345"/>
      <c r="M150" s="346"/>
      <c r="N150" s="347">
        <v>19.11</v>
      </c>
      <c r="O150" s="348">
        <v>23.12</v>
      </c>
      <c r="P150" s="349" t="str">
        <f t="shared" si="17"/>
        <v/>
      </c>
      <c r="Q150" s="350" t="str">
        <f t="shared" si="17"/>
        <v/>
      </c>
      <c r="R150" s="334"/>
      <c r="S150" s="351">
        <v>19.11</v>
      </c>
      <c r="T150" s="351">
        <v>23.12</v>
      </c>
      <c r="U150" s="321"/>
      <c r="V150" s="336" t="s">
        <v>82</v>
      </c>
      <c r="W150" s="336">
        <v>19.11</v>
      </c>
      <c r="X150" s="336">
        <v>23.12</v>
      </c>
      <c r="Y150" s="336"/>
      <c r="Z150" s="390">
        <f t="shared" si="19"/>
        <v>0</v>
      </c>
      <c r="AA150" s="390">
        <f t="shared" si="20"/>
        <v>0</v>
      </c>
      <c r="AB150" s="337" t="s">
        <v>826</v>
      </c>
      <c r="AC150" s="337" t="s">
        <v>826</v>
      </c>
      <c r="AD150" s="338"/>
    </row>
    <row r="151" spans="1:30" x14ac:dyDescent="0.3">
      <c r="A151" s="353"/>
      <c r="B151" s="340" t="s">
        <v>83</v>
      </c>
      <c r="C151" s="341">
        <v>23.18</v>
      </c>
      <c r="D151" s="341">
        <v>27.3</v>
      </c>
      <c r="E151" s="352" t="s">
        <v>83</v>
      </c>
      <c r="F151" s="398" t="str">
        <f t="shared" si="18"/>
        <v/>
      </c>
      <c r="G151" s="397" t="str">
        <f t="shared" si="18"/>
        <v/>
      </c>
      <c r="H151" s="363"/>
      <c r="I151" s="364"/>
      <c r="J151" s="344">
        <v>23.18</v>
      </c>
      <c r="K151" s="344">
        <v>27.3</v>
      </c>
      <c r="L151" s="345"/>
      <c r="M151" s="346"/>
      <c r="N151" s="347">
        <v>23.18</v>
      </c>
      <c r="O151" s="348">
        <v>27.3</v>
      </c>
      <c r="P151" s="349" t="str">
        <f t="shared" si="17"/>
        <v/>
      </c>
      <c r="Q151" s="350" t="str">
        <f t="shared" si="17"/>
        <v/>
      </c>
      <c r="R151" s="334"/>
      <c r="S151" s="351">
        <v>23.18</v>
      </c>
      <c r="T151" s="351">
        <v>27.3</v>
      </c>
      <c r="U151" s="321"/>
      <c r="V151" s="336" t="s">
        <v>83</v>
      </c>
      <c r="W151" s="336">
        <v>23.18</v>
      </c>
      <c r="X151" s="336">
        <v>27.3</v>
      </c>
      <c r="Y151" s="336"/>
      <c r="Z151" s="390">
        <f t="shared" si="19"/>
        <v>0</v>
      </c>
      <c r="AA151" s="390">
        <f t="shared" si="20"/>
        <v>0</v>
      </c>
      <c r="AB151" s="337" t="s">
        <v>826</v>
      </c>
      <c r="AC151" s="337" t="s">
        <v>826</v>
      </c>
      <c r="AD151" s="338"/>
    </row>
    <row r="152" spans="1:30" x14ac:dyDescent="0.3">
      <c r="A152" s="353"/>
      <c r="B152" s="340" t="s">
        <v>84</v>
      </c>
      <c r="C152" s="341">
        <v>27.35</v>
      </c>
      <c r="D152" s="341">
        <v>34.82</v>
      </c>
      <c r="E152" s="352" t="s">
        <v>84</v>
      </c>
      <c r="F152" s="398" t="str">
        <f t="shared" si="18"/>
        <v/>
      </c>
      <c r="G152" s="397" t="str">
        <f t="shared" si="18"/>
        <v/>
      </c>
      <c r="H152" s="363"/>
      <c r="I152" s="364"/>
      <c r="J152" s="344">
        <v>27.35</v>
      </c>
      <c r="K152" s="344">
        <v>34.82</v>
      </c>
      <c r="L152" s="345"/>
      <c r="M152" s="346"/>
      <c r="N152" s="347">
        <v>27.35</v>
      </c>
      <c r="O152" s="348">
        <v>34.82</v>
      </c>
      <c r="P152" s="349" t="str">
        <f t="shared" si="17"/>
        <v/>
      </c>
      <c r="Q152" s="350" t="str">
        <f t="shared" si="17"/>
        <v/>
      </c>
      <c r="R152" s="334"/>
      <c r="S152" s="351">
        <v>27.35</v>
      </c>
      <c r="T152" s="351">
        <v>34.82</v>
      </c>
      <c r="U152" s="321"/>
      <c r="V152" s="336" t="s">
        <v>84</v>
      </c>
      <c r="W152" s="336">
        <v>27.35</v>
      </c>
      <c r="X152" s="336">
        <v>34.82</v>
      </c>
      <c r="Y152" s="336"/>
      <c r="Z152" s="390">
        <f t="shared" si="19"/>
        <v>0</v>
      </c>
      <c r="AA152" s="390">
        <f t="shared" si="20"/>
        <v>0</v>
      </c>
      <c r="AB152" s="337" t="s">
        <v>826</v>
      </c>
      <c r="AC152" s="337" t="s">
        <v>826</v>
      </c>
      <c r="AD152" s="338"/>
    </row>
    <row r="153" spans="1:30" x14ac:dyDescent="0.3">
      <c r="A153" s="353"/>
      <c r="B153" s="340" t="s">
        <v>85</v>
      </c>
      <c r="C153" s="341">
        <v>34.26</v>
      </c>
      <c r="D153" s="341">
        <v>42.62</v>
      </c>
      <c r="E153" s="352" t="s">
        <v>85</v>
      </c>
      <c r="F153" s="398" t="str">
        <f t="shared" si="18"/>
        <v/>
      </c>
      <c r="G153" s="397" t="str">
        <f t="shared" si="18"/>
        <v/>
      </c>
      <c r="H153" s="363"/>
      <c r="I153" s="364"/>
      <c r="J153" s="344">
        <v>34.26</v>
      </c>
      <c r="K153" s="344">
        <v>42.62</v>
      </c>
      <c r="L153" s="345"/>
      <c r="M153" s="346"/>
      <c r="N153" s="347">
        <v>34.26</v>
      </c>
      <c r="O153" s="348">
        <v>42.62</v>
      </c>
      <c r="P153" s="349" t="str">
        <f t="shared" si="17"/>
        <v/>
      </c>
      <c r="Q153" s="350" t="str">
        <f t="shared" si="17"/>
        <v/>
      </c>
      <c r="R153" s="334"/>
      <c r="S153" s="351">
        <v>34.26</v>
      </c>
      <c r="T153" s="351">
        <v>42.62</v>
      </c>
      <c r="U153" s="321"/>
      <c r="V153" s="336" t="s">
        <v>85</v>
      </c>
      <c r="W153" s="336">
        <v>34.26</v>
      </c>
      <c r="X153" s="336">
        <v>42.62</v>
      </c>
      <c r="Y153" s="336"/>
      <c r="Z153" s="390">
        <f t="shared" si="19"/>
        <v>0</v>
      </c>
      <c r="AA153" s="390">
        <f t="shared" si="20"/>
        <v>0</v>
      </c>
      <c r="AB153" s="337" t="s">
        <v>826</v>
      </c>
      <c r="AC153" s="337" t="s">
        <v>826</v>
      </c>
      <c r="AD153" s="338"/>
    </row>
    <row r="154" spans="1:30" x14ac:dyDescent="0.3">
      <c r="A154" s="353"/>
      <c r="B154" s="340" t="s">
        <v>227</v>
      </c>
      <c r="C154" s="341">
        <v>16.690000000000001</v>
      </c>
      <c r="D154" s="341">
        <v>28.27</v>
      </c>
      <c r="E154" s="368" t="s">
        <v>227</v>
      </c>
      <c r="F154" s="398" t="str">
        <f t="shared" si="18"/>
        <v/>
      </c>
      <c r="G154" s="397" t="str">
        <f t="shared" si="18"/>
        <v/>
      </c>
      <c r="H154" s="363"/>
      <c r="I154" s="364"/>
      <c r="J154" s="344">
        <v>16.690000000000001</v>
      </c>
      <c r="K154" s="344">
        <v>28.27</v>
      </c>
      <c r="L154" s="345"/>
      <c r="M154" s="346"/>
      <c r="N154" s="347">
        <v>16.690000000000001</v>
      </c>
      <c r="O154" s="348">
        <v>28.27</v>
      </c>
      <c r="P154" s="349" t="str">
        <f t="shared" si="17"/>
        <v/>
      </c>
      <c r="Q154" s="350" t="str">
        <f t="shared" si="17"/>
        <v/>
      </c>
      <c r="R154" s="334"/>
      <c r="S154" s="351">
        <v>16.690000000000001</v>
      </c>
      <c r="T154" s="351">
        <v>28.27</v>
      </c>
      <c r="U154" s="321"/>
      <c r="V154" s="336" t="s">
        <v>227</v>
      </c>
      <c r="W154" s="336">
        <v>16.690000000000001</v>
      </c>
      <c r="X154" s="336">
        <v>28.27</v>
      </c>
      <c r="Y154" s="336"/>
      <c r="Z154" s="390">
        <f t="shared" si="19"/>
        <v>0</v>
      </c>
      <c r="AA154" s="390">
        <f t="shared" si="20"/>
        <v>0</v>
      </c>
      <c r="AB154" s="337" t="s">
        <v>826</v>
      </c>
      <c r="AC154" s="337" t="s">
        <v>826</v>
      </c>
      <c r="AD154" s="338"/>
    </row>
    <row r="155" spans="1:30" x14ac:dyDescent="0.3">
      <c r="A155" s="353"/>
      <c r="B155" s="340" t="s">
        <v>689</v>
      </c>
      <c r="C155" s="341">
        <v>22.5</v>
      </c>
      <c r="D155" s="341">
        <v>31</v>
      </c>
      <c r="E155" s="342" t="s">
        <v>689</v>
      </c>
      <c r="F155" s="398" t="str">
        <f t="shared" si="18"/>
        <v/>
      </c>
      <c r="G155" s="397" t="str">
        <f t="shared" si="18"/>
        <v/>
      </c>
      <c r="H155" s="363"/>
      <c r="I155" s="364"/>
      <c r="J155" s="344"/>
      <c r="K155" s="344"/>
      <c r="L155" s="345"/>
      <c r="M155" s="346"/>
      <c r="N155" s="347">
        <v>22.5</v>
      </c>
      <c r="O155" s="348">
        <v>31</v>
      </c>
      <c r="P155" s="349" t="str">
        <f t="shared" ref="P155:Q218" si="21">+IF(AND(ROUND($C155-$N155,2)=0,ROUND($D155-$O155,2)=0),"",ROUND(C155-N155,2))</f>
        <v/>
      </c>
      <c r="Q155" s="350" t="str">
        <f t="shared" si="21"/>
        <v/>
      </c>
      <c r="R155" s="334"/>
      <c r="S155" s="351">
        <v>22.5</v>
      </c>
      <c r="T155" s="351">
        <v>31</v>
      </c>
      <c r="U155" s="321"/>
      <c r="V155" s="336" t="s">
        <v>689</v>
      </c>
      <c r="W155" s="336">
        <v>22.5</v>
      </c>
      <c r="X155" s="336">
        <v>31</v>
      </c>
      <c r="Y155" s="336"/>
      <c r="Z155" s="390">
        <f t="shared" si="19"/>
        <v>0</v>
      </c>
      <c r="AA155" s="390">
        <f t="shared" si="20"/>
        <v>0</v>
      </c>
      <c r="AB155" s="337" t="s">
        <v>826</v>
      </c>
      <c r="AC155" s="337" t="s">
        <v>826</v>
      </c>
      <c r="AD155" s="338"/>
    </row>
    <row r="156" spans="1:30" x14ac:dyDescent="0.3">
      <c r="A156" s="353"/>
      <c r="B156" s="340" t="s">
        <v>228</v>
      </c>
      <c r="C156" s="341">
        <v>12.66</v>
      </c>
      <c r="D156" s="341">
        <v>17.48</v>
      </c>
      <c r="E156" s="368" t="s">
        <v>228</v>
      </c>
      <c r="F156" s="398" t="str">
        <f t="shared" si="18"/>
        <v/>
      </c>
      <c r="G156" s="397" t="str">
        <f t="shared" si="18"/>
        <v/>
      </c>
      <c r="H156" s="363"/>
      <c r="I156" s="364"/>
      <c r="J156" s="344">
        <v>12.66</v>
      </c>
      <c r="K156" s="344">
        <v>17.48</v>
      </c>
      <c r="L156" s="345"/>
      <c r="M156" s="346"/>
      <c r="N156" s="347">
        <v>12.66</v>
      </c>
      <c r="O156" s="348">
        <v>17.48</v>
      </c>
      <c r="P156" s="349" t="str">
        <f t="shared" si="21"/>
        <v/>
      </c>
      <c r="Q156" s="350" t="str">
        <f t="shared" si="21"/>
        <v/>
      </c>
      <c r="R156" s="334"/>
      <c r="S156" s="351">
        <v>12.66</v>
      </c>
      <c r="T156" s="351">
        <v>17.48</v>
      </c>
      <c r="U156" s="321"/>
      <c r="V156" s="336" t="s">
        <v>228</v>
      </c>
      <c r="W156" s="336">
        <v>12.66</v>
      </c>
      <c r="X156" s="336">
        <v>17.48</v>
      </c>
      <c r="Y156" s="336"/>
      <c r="Z156" s="390">
        <f t="shared" si="19"/>
        <v>0</v>
      </c>
      <c r="AA156" s="390">
        <f t="shared" si="20"/>
        <v>0</v>
      </c>
      <c r="AB156" s="337" t="s">
        <v>826</v>
      </c>
      <c r="AC156" s="337" t="s">
        <v>826</v>
      </c>
      <c r="AD156" s="338"/>
    </row>
    <row r="157" spans="1:30" x14ac:dyDescent="0.3">
      <c r="A157" s="353"/>
      <c r="B157" s="340" t="s">
        <v>229</v>
      </c>
      <c r="C157" s="341">
        <v>17.54</v>
      </c>
      <c r="D157" s="341">
        <v>20.69</v>
      </c>
      <c r="E157" s="368" t="s">
        <v>229</v>
      </c>
      <c r="F157" s="398" t="str">
        <f t="shared" si="18"/>
        <v/>
      </c>
      <c r="G157" s="397" t="str">
        <f t="shared" si="18"/>
        <v/>
      </c>
      <c r="H157" s="363"/>
      <c r="I157" s="364"/>
      <c r="J157" s="344">
        <v>17.54</v>
      </c>
      <c r="K157" s="344">
        <v>20.69</v>
      </c>
      <c r="L157" s="345"/>
      <c r="M157" s="346"/>
      <c r="N157" s="347">
        <v>17.54</v>
      </c>
      <c r="O157" s="348">
        <v>20.69</v>
      </c>
      <c r="P157" s="349" t="str">
        <f t="shared" si="21"/>
        <v/>
      </c>
      <c r="Q157" s="350" t="str">
        <f t="shared" si="21"/>
        <v/>
      </c>
      <c r="R157" s="334"/>
      <c r="S157" s="351">
        <v>17.54</v>
      </c>
      <c r="T157" s="351">
        <v>20.69</v>
      </c>
      <c r="U157" s="321"/>
      <c r="V157" s="336" t="s">
        <v>229</v>
      </c>
      <c r="W157" s="336">
        <v>17.54</v>
      </c>
      <c r="X157" s="336">
        <v>20.69</v>
      </c>
      <c r="Y157" s="336"/>
      <c r="Z157" s="390">
        <f t="shared" si="19"/>
        <v>0</v>
      </c>
      <c r="AA157" s="390">
        <f t="shared" si="20"/>
        <v>0</v>
      </c>
      <c r="AB157" s="337" t="s">
        <v>826</v>
      </c>
      <c r="AC157" s="337" t="s">
        <v>826</v>
      </c>
      <c r="AD157" s="338"/>
    </row>
    <row r="158" spans="1:30" x14ac:dyDescent="0.3">
      <c r="A158" s="353"/>
      <c r="B158" s="340" t="s">
        <v>230</v>
      </c>
      <c r="C158" s="341">
        <v>17.54</v>
      </c>
      <c r="D158" s="341">
        <v>25.16</v>
      </c>
      <c r="E158" s="368" t="s">
        <v>230</v>
      </c>
      <c r="F158" s="398" t="str">
        <f t="shared" si="18"/>
        <v/>
      </c>
      <c r="G158" s="397" t="str">
        <f t="shared" si="18"/>
        <v/>
      </c>
      <c r="H158" s="363"/>
      <c r="I158" s="364"/>
      <c r="J158" s="344">
        <v>17.54</v>
      </c>
      <c r="K158" s="344">
        <v>25.16</v>
      </c>
      <c r="L158" s="345"/>
      <c r="M158" s="346"/>
      <c r="N158" s="347">
        <v>17.54</v>
      </c>
      <c r="O158" s="348">
        <v>25.16</v>
      </c>
      <c r="P158" s="349" t="str">
        <f t="shared" si="21"/>
        <v/>
      </c>
      <c r="Q158" s="350" t="str">
        <f t="shared" si="21"/>
        <v/>
      </c>
      <c r="R158" s="334"/>
      <c r="S158" s="351">
        <v>17.54</v>
      </c>
      <c r="T158" s="351">
        <v>25.16</v>
      </c>
      <c r="U158" s="321"/>
      <c r="V158" s="336" t="s">
        <v>230</v>
      </c>
      <c r="W158" s="336">
        <v>17.54</v>
      </c>
      <c r="X158" s="336">
        <v>25.16</v>
      </c>
      <c r="Y158" s="336"/>
      <c r="Z158" s="390">
        <f t="shared" si="19"/>
        <v>0</v>
      </c>
      <c r="AA158" s="390">
        <f t="shared" si="20"/>
        <v>0</v>
      </c>
      <c r="AB158" s="337" t="s">
        <v>826</v>
      </c>
      <c r="AC158" s="337" t="s">
        <v>826</v>
      </c>
      <c r="AD158" s="338"/>
    </row>
    <row r="159" spans="1:30" x14ac:dyDescent="0.3">
      <c r="A159" s="353"/>
      <c r="B159" s="340" t="s">
        <v>231</v>
      </c>
      <c r="C159" s="341">
        <v>25.21</v>
      </c>
      <c r="D159" s="341">
        <v>40.44</v>
      </c>
      <c r="E159" s="368" t="s">
        <v>231</v>
      </c>
      <c r="F159" s="398" t="str">
        <f t="shared" si="18"/>
        <v/>
      </c>
      <c r="G159" s="397" t="str">
        <f t="shared" si="18"/>
        <v/>
      </c>
      <c r="H159" s="363"/>
      <c r="I159" s="364"/>
      <c r="J159" s="344">
        <v>25.21</v>
      </c>
      <c r="K159" s="344">
        <v>40.44</v>
      </c>
      <c r="L159" s="345"/>
      <c r="M159" s="346"/>
      <c r="N159" s="347">
        <v>25.21</v>
      </c>
      <c r="O159" s="348">
        <v>40.44</v>
      </c>
      <c r="P159" s="349" t="str">
        <f t="shared" si="21"/>
        <v/>
      </c>
      <c r="Q159" s="350" t="str">
        <f t="shared" si="21"/>
        <v/>
      </c>
      <c r="R159" s="334"/>
      <c r="S159" s="351">
        <v>25.21</v>
      </c>
      <c r="T159" s="351">
        <v>40.44</v>
      </c>
      <c r="U159" s="321"/>
      <c r="V159" s="336" t="s">
        <v>231</v>
      </c>
      <c r="W159" s="336">
        <v>25.21</v>
      </c>
      <c r="X159" s="336">
        <v>40.44</v>
      </c>
      <c r="Y159" s="336"/>
      <c r="Z159" s="390">
        <f t="shared" si="19"/>
        <v>0</v>
      </c>
      <c r="AA159" s="390">
        <f t="shared" si="20"/>
        <v>0</v>
      </c>
      <c r="AB159" s="337" t="s">
        <v>826</v>
      </c>
      <c r="AC159" s="337" t="s">
        <v>826</v>
      </c>
      <c r="AD159" s="338"/>
    </row>
    <row r="160" spans="1:30" x14ac:dyDescent="0.3">
      <c r="A160" s="353"/>
      <c r="B160" s="340" t="s">
        <v>248</v>
      </c>
      <c r="C160" s="341">
        <v>14.49</v>
      </c>
      <c r="D160" s="341">
        <v>17.54</v>
      </c>
      <c r="E160" s="352" t="s">
        <v>248</v>
      </c>
      <c r="F160" s="398" t="str">
        <f t="shared" si="18"/>
        <v/>
      </c>
      <c r="G160" s="397" t="str">
        <f t="shared" si="18"/>
        <v/>
      </c>
      <c r="H160" s="363"/>
      <c r="I160" s="364"/>
      <c r="J160" s="344">
        <v>14.49</v>
      </c>
      <c r="K160" s="344">
        <v>17.54</v>
      </c>
      <c r="L160" s="345"/>
      <c r="M160" s="346"/>
      <c r="N160" s="347">
        <v>14.49</v>
      </c>
      <c r="O160" s="348">
        <v>17.54</v>
      </c>
      <c r="P160" s="349" t="str">
        <f t="shared" si="21"/>
        <v/>
      </c>
      <c r="Q160" s="350" t="str">
        <f t="shared" si="21"/>
        <v/>
      </c>
      <c r="R160" s="334"/>
      <c r="S160" s="351">
        <v>14.49</v>
      </c>
      <c r="T160" s="351">
        <v>17.54</v>
      </c>
      <c r="U160" s="321"/>
      <c r="V160" s="336" t="s">
        <v>248</v>
      </c>
      <c r="W160" s="336">
        <v>14.49</v>
      </c>
      <c r="X160" s="336">
        <v>17.54</v>
      </c>
      <c r="Y160" s="336"/>
      <c r="Z160" s="390">
        <f t="shared" si="19"/>
        <v>0</v>
      </c>
      <c r="AA160" s="390">
        <f t="shared" si="20"/>
        <v>0</v>
      </c>
      <c r="AB160" s="337" t="s">
        <v>826</v>
      </c>
      <c r="AC160" s="337" t="s">
        <v>826</v>
      </c>
      <c r="AD160" s="338"/>
    </row>
    <row r="161" spans="1:30" x14ac:dyDescent="0.3">
      <c r="A161" s="353"/>
      <c r="B161" s="340" t="s">
        <v>249</v>
      </c>
      <c r="C161" s="341">
        <v>17.59</v>
      </c>
      <c r="D161" s="341">
        <v>25.16</v>
      </c>
      <c r="E161" s="352" t="s">
        <v>249</v>
      </c>
      <c r="F161" s="398" t="str">
        <f t="shared" si="18"/>
        <v/>
      </c>
      <c r="G161" s="397" t="str">
        <f t="shared" si="18"/>
        <v/>
      </c>
      <c r="H161" s="363"/>
      <c r="I161" s="364"/>
      <c r="J161" s="344">
        <v>17.59</v>
      </c>
      <c r="K161" s="344">
        <v>25.16</v>
      </c>
      <c r="L161" s="345"/>
      <c r="M161" s="346"/>
      <c r="N161" s="347">
        <v>17.59</v>
      </c>
      <c r="O161" s="348">
        <v>25.16</v>
      </c>
      <c r="P161" s="349" t="str">
        <f t="shared" si="21"/>
        <v/>
      </c>
      <c r="Q161" s="350" t="str">
        <f t="shared" si="21"/>
        <v/>
      </c>
      <c r="R161" s="334"/>
      <c r="S161" s="351">
        <v>17.59</v>
      </c>
      <c r="T161" s="351">
        <v>25.16</v>
      </c>
      <c r="U161" s="321"/>
      <c r="V161" s="336" t="s">
        <v>249</v>
      </c>
      <c r="W161" s="336">
        <v>17.59</v>
      </c>
      <c r="X161" s="336">
        <v>25.16</v>
      </c>
      <c r="Y161" s="336"/>
      <c r="Z161" s="390">
        <f t="shared" si="19"/>
        <v>0</v>
      </c>
      <c r="AA161" s="390">
        <f t="shared" si="20"/>
        <v>0</v>
      </c>
      <c r="AB161" s="337" t="s">
        <v>826</v>
      </c>
      <c r="AC161" s="337" t="s">
        <v>826</v>
      </c>
      <c r="AD161" s="338"/>
    </row>
    <row r="162" spans="1:30" x14ac:dyDescent="0.3">
      <c r="A162" s="353"/>
      <c r="B162" s="340" t="s">
        <v>250</v>
      </c>
      <c r="C162" s="341">
        <v>25.21</v>
      </c>
      <c r="D162" s="341">
        <v>31.77</v>
      </c>
      <c r="E162" s="352" t="s">
        <v>250</v>
      </c>
      <c r="F162" s="398" t="str">
        <f t="shared" si="18"/>
        <v/>
      </c>
      <c r="G162" s="397" t="str">
        <f t="shared" si="18"/>
        <v/>
      </c>
      <c r="H162" s="363"/>
      <c r="I162" s="364"/>
      <c r="J162" s="344">
        <v>25.21</v>
      </c>
      <c r="K162" s="344">
        <v>31.77</v>
      </c>
      <c r="L162" s="345"/>
      <c r="M162" s="346"/>
      <c r="N162" s="347">
        <v>25.21</v>
      </c>
      <c r="O162" s="348">
        <v>31.77</v>
      </c>
      <c r="P162" s="349" t="str">
        <f t="shared" si="21"/>
        <v/>
      </c>
      <c r="Q162" s="350" t="str">
        <f t="shared" si="21"/>
        <v/>
      </c>
      <c r="R162" s="334"/>
      <c r="S162" s="351">
        <v>25.21</v>
      </c>
      <c r="T162" s="351">
        <v>31.77</v>
      </c>
      <c r="U162" s="321"/>
      <c r="V162" s="336" t="s">
        <v>250</v>
      </c>
      <c r="W162" s="336">
        <v>25.21</v>
      </c>
      <c r="X162" s="336">
        <v>31.77</v>
      </c>
      <c r="Y162" s="336"/>
      <c r="Z162" s="390">
        <f t="shared" si="19"/>
        <v>0</v>
      </c>
      <c r="AA162" s="390">
        <f t="shared" si="20"/>
        <v>0</v>
      </c>
      <c r="AB162" s="337" t="s">
        <v>826</v>
      </c>
      <c r="AC162" s="337" t="s">
        <v>826</v>
      </c>
      <c r="AD162" s="338"/>
    </row>
    <row r="163" spans="1:30" x14ac:dyDescent="0.3">
      <c r="A163" s="353"/>
      <c r="B163" s="340" t="s">
        <v>251</v>
      </c>
      <c r="C163" s="341">
        <v>23.82</v>
      </c>
      <c r="D163" s="341">
        <v>35.630000000000003</v>
      </c>
      <c r="E163" s="352" t="s">
        <v>251</v>
      </c>
      <c r="F163" s="398" t="str">
        <f t="shared" si="18"/>
        <v/>
      </c>
      <c r="G163" s="397" t="str">
        <f t="shared" si="18"/>
        <v/>
      </c>
      <c r="H163" s="363"/>
      <c r="I163" s="364"/>
      <c r="J163" s="344">
        <v>23.82</v>
      </c>
      <c r="K163" s="344">
        <v>35.630000000000003</v>
      </c>
      <c r="L163" s="345"/>
      <c r="M163" s="346"/>
      <c r="N163" s="347">
        <v>23.82</v>
      </c>
      <c r="O163" s="348">
        <v>35.630000000000003</v>
      </c>
      <c r="P163" s="349" t="str">
        <f t="shared" si="21"/>
        <v/>
      </c>
      <c r="Q163" s="350" t="str">
        <f t="shared" si="21"/>
        <v/>
      </c>
      <c r="R163" s="334"/>
      <c r="S163" s="351">
        <v>23.82</v>
      </c>
      <c r="T163" s="351">
        <v>35.630000000000003</v>
      </c>
      <c r="U163" s="321"/>
      <c r="V163" s="336" t="s">
        <v>251</v>
      </c>
      <c r="W163" s="336">
        <v>23.82</v>
      </c>
      <c r="X163" s="336">
        <v>35.630000000000003</v>
      </c>
      <c r="Y163" s="336"/>
      <c r="Z163" s="390">
        <f t="shared" si="19"/>
        <v>0</v>
      </c>
      <c r="AA163" s="390">
        <f t="shared" si="20"/>
        <v>0</v>
      </c>
      <c r="AB163" s="337" t="s">
        <v>826</v>
      </c>
      <c r="AC163" s="337" t="s">
        <v>826</v>
      </c>
      <c r="AD163" s="338"/>
    </row>
    <row r="164" spans="1:30" x14ac:dyDescent="0.3">
      <c r="A164" s="353"/>
      <c r="B164" s="340" t="s">
        <v>108</v>
      </c>
      <c r="C164" s="341">
        <v>12.71</v>
      </c>
      <c r="D164" s="341">
        <v>18.239999999999998</v>
      </c>
      <c r="E164" s="352" t="s">
        <v>108</v>
      </c>
      <c r="F164" s="398" t="str">
        <f t="shared" si="18"/>
        <v/>
      </c>
      <c r="G164" s="397" t="str">
        <f t="shared" si="18"/>
        <v/>
      </c>
      <c r="H164" s="363"/>
      <c r="I164" s="364"/>
      <c r="J164" s="344">
        <v>12.71</v>
      </c>
      <c r="K164" s="344">
        <v>18.239999999999998</v>
      </c>
      <c r="L164" s="345"/>
      <c r="M164" s="346"/>
      <c r="N164" s="347">
        <v>12.71</v>
      </c>
      <c r="O164" s="348">
        <v>18.239999999999998</v>
      </c>
      <c r="P164" s="349" t="str">
        <f t="shared" si="21"/>
        <v/>
      </c>
      <c r="Q164" s="350" t="str">
        <f t="shared" si="21"/>
        <v/>
      </c>
      <c r="R164" s="334"/>
      <c r="S164" s="351">
        <v>12.71</v>
      </c>
      <c r="T164" s="351">
        <v>18.239999999999998</v>
      </c>
      <c r="U164" s="321"/>
      <c r="V164" s="336" t="s">
        <v>108</v>
      </c>
      <c r="W164" s="336">
        <v>12.71</v>
      </c>
      <c r="X164" s="336">
        <v>18.239999999999998</v>
      </c>
      <c r="Y164" s="336"/>
      <c r="Z164" s="390">
        <f t="shared" si="19"/>
        <v>0</v>
      </c>
      <c r="AA164" s="390">
        <f t="shared" si="20"/>
        <v>0</v>
      </c>
      <c r="AB164" s="337" t="s">
        <v>826</v>
      </c>
      <c r="AC164" s="337" t="s">
        <v>826</v>
      </c>
      <c r="AD164" s="338"/>
    </row>
    <row r="165" spans="1:30" x14ac:dyDescent="0.3">
      <c r="A165" s="353"/>
      <c r="B165" s="340" t="s">
        <v>693</v>
      </c>
      <c r="C165" s="341">
        <v>21.5</v>
      </c>
      <c r="D165" s="341">
        <v>28.22</v>
      </c>
      <c r="E165" s="342" t="s">
        <v>693</v>
      </c>
      <c r="F165" s="398" t="str">
        <f t="shared" si="18"/>
        <v/>
      </c>
      <c r="G165" s="397" t="str">
        <f t="shared" si="18"/>
        <v/>
      </c>
      <c r="H165" s="363"/>
      <c r="I165" s="364"/>
      <c r="J165" s="344"/>
      <c r="K165" s="344"/>
      <c r="L165" s="345"/>
      <c r="M165" s="346"/>
      <c r="N165" s="347">
        <v>21.5</v>
      </c>
      <c r="O165" s="348">
        <v>28.22</v>
      </c>
      <c r="P165" s="349" t="str">
        <f t="shared" si="21"/>
        <v/>
      </c>
      <c r="Q165" s="350" t="str">
        <f t="shared" si="21"/>
        <v/>
      </c>
      <c r="R165" s="334"/>
      <c r="S165" s="351">
        <v>21.5</v>
      </c>
      <c r="T165" s="351">
        <v>28.22</v>
      </c>
      <c r="U165" s="321"/>
      <c r="V165" s="336" t="s">
        <v>693</v>
      </c>
      <c r="W165" s="336">
        <v>21.5</v>
      </c>
      <c r="X165" s="336">
        <v>28.22</v>
      </c>
      <c r="Y165" s="336"/>
      <c r="Z165" s="390">
        <f t="shared" si="19"/>
        <v>0</v>
      </c>
      <c r="AA165" s="390">
        <f t="shared" si="20"/>
        <v>0</v>
      </c>
      <c r="AB165" s="337" t="s">
        <v>826</v>
      </c>
      <c r="AC165" s="337" t="s">
        <v>826</v>
      </c>
      <c r="AD165" s="338"/>
    </row>
    <row r="166" spans="1:30" x14ac:dyDescent="0.3">
      <c r="A166" s="353"/>
      <c r="B166" s="340" t="s">
        <v>694</v>
      </c>
      <c r="C166" s="341">
        <v>27.95</v>
      </c>
      <c r="D166" s="341">
        <v>33.21</v>
      </c>
      <c r="E166" s="342" t="s">
        <v>694</v>
      </c>
      <c r="F166" s="398" t="str">
        <f t="shared" si="18"/>
        <v/>
      </c>
      <c r="G166" s="397" t="str">
        <f t="shared" si="18"/>
        <v/>
      </c>
      <c r="H166" s="363"/>
      <c r="I166" s="364"/>
      <c r="J166" s="344"/>
      <c r="K166" s="344"/>
      <c r="L166" s="345"/>
      <c r="M166" s="346"/>
      <c r="N166" s="347">
        <v>27.95</v>
      </c>
      <c r="O166" s="348">
        <v>33.21</v>
      </c>
      <c r="P166" s="349" t="str">
        <f t="shared" si="21"/>
        <v/>
      </c>
      <c r="Q166" s="350" t="str">
        <f t="shared" si="21"/>
        <v/>
      </c>
      <c r="R166" s="334"/>
      <c r="S166" s="351">
        <v>27.95</v>
      </c>
      <c r="T166" s="351">
        <v>33.21</v>
      </c>
      <c r="U166" s="321"/>
      <c r="V166" s="336" t="s">
        <v>694</v>
      </c>
      <c r="W166" s="336">
        <v>27.95</v>
      </c>
      <c r="X166" s="336">
        <v>33.21</v>
      </c>
      <c r="Y166" s="336"/>
      <c r="Z166" s="390">
        <f t="shared" si="19"/>
        <v>0</v>
      </c>
      <c r="AA166" s="390">
        <f t="shared" si="20"/>
        <v>0</v>
      </c>
      <c r="AB166" s="337" t="s">
        <v>826</v>
      </c>
      <c r="AC166" s="337" t="s">
        <v>826</v>
      </c>
      <c r="AD166" s="338"/>
    </row>
    <row r="167" spans="1:30" x14ac:dyDescent="0.3">
      <c r="A167" s="353"/>
      <c r="B167" s="340" t="s">
        <v>695</v>
      </c>
      <c r="C167" s="341">
        <v>30.25</v>
      </c>
      <c r="D167" s="341">
        <v>35</v>
      </c>
      <c r="E167" s="342" t="s">
        <v>695</v>
      </c>
      <c r="F167" s="398" t="str">
        <f t="shared" si="18"/>
        <v/>
      </c>
      <c r="G167" s="397" t="str">
        <f t="shared" si="18"/>
        <v/>
      </c>
      <c r="H167" s="363"/>
      <c r="I167" s="364"/>
      <c r="J167" s="344"/>
      <c r="K167" s="344"/>
      <c r="L167" s="345"/>
      <c r="M167" s="346"/>
      <c r="N167" s="347">
        <v>30.25</v>
      </c>
      <c r="O167" s="348">
        <v>35</v>
      </c>
      <c r="P167" s="349" t="str">
        <f t="shared" si="21"/>
        <v/>
      </c>
      <c r="Q167" s="350" t="str">
        <f t="shared" si="21"/>
        <v/>
      </c>
      <c r="R167" s="334"/>
      <c r="S167" s="351">
        <v>30.25</v>
      </c>
      <c r="T167" s="351">
        <v>35</v>
      </c>
      <c r="U167" s="321"/>
      <c r="V167" s="336" t="s">
        <v>695</v>
      </c>
      <c r="W167" s="336">
        <v>30.25</v>
      </c>
      <c r="X167" s="336">
        <v>35</v>
      </c>
      <c r="Y167" s="336"/>
      <c r="Z167" s="390">
        <f t="shared" si="19"/>
        <v>0</v>
      </c>
      <c r="AA167" s="390">
        <f t="shared" si="20"/>
        <v>0</v>
      </c>
      <c r="AB167" s="337" t="s">
        <v>826</v>
      </c>
      <c r="AC167" s="337" t="s">
        <v>826</v>
      </c>
      <c r="AD167" s="338"/>
    </row>
    <row r="168" spans="1:30" x14ac:dyDescent="0.3">
      <c r="A168" s="353"/>
      <c r="B168" s="340" t="s">
        <v>696</v>
      </c>
      <c r="C168" s="341">
        <v>24.75</v>
      </c>
      <c r="D168" s="341">
        <v>30</v>
      </c>
      <c r="E168" s="342" t="s">
        <v>696</v>
      </c>
      <c r="F168" s="398" t="str">
        <f t="shared" si="18"/>
        <v/>
      </c>
      <c r="G168" s="397" t="str">
        <f t="shared" si="18"/>
        <v/>
      </c>
      <c r="H168" s="363"/>
      <c r="I168" s="364"/>
      <c r="J168" s="344"/>
      <c r="K168" s="344"/>
      <c r="L168" s="345"/>
      <c r="M168" s="346"/>
      <c r="N168" s="347">
        <v>24.75</v>
      </c>
      <c r="O168" s="348">
        <v>30</v>
      </c>
      <c r="P168" s="349" t="str">
        <f t="shared" si="21"/>
        <v/>
      </c>
      <c r="Q168" s="350" t="str">
        <f t="shared" si="21"/>
        <v/>
      </c>
      <c r="R168" s="334"/>
      <c r="S168" s="351">
        <v>24.75</v>
      </c>
      <c r="T168" s="351">
        <v>30</v>
      </c>
      <c r="U168" s="321"/>
      <c r="V168" s="336" t="s">
        <v>696</v>
      </c>
      <c r="W168" s="336">
        <v>24.75</v>
      </c>
      <c r="X168" s="336">
        <v>30</v>
      </c>
      <c r="Y168" s="336"/>
      <c r="Z168" s="390">
        <f t="shared" si="19"/>
        <v>0</v>
      </c>
      <c r="AA168" s="390">
        <f t="shared" si="20"/>
        <v>0</v>
      </c>
      <c r="AB168" s="337" t="s">
        <v>826</v>
      </c>
      <c r="AC168" s="337" t="s">
        <v>826</v>
      </c>
      <c r="AD168" s="338"/>
    </row>
    <row r="169" spans="1:30" x14ac:dyDescent="0.3">
      <c r="A169" s="353"/>
      <c r="B169" s="340" t="s">
        <v>697</v>
      </c>
      <c r="C169" s="341">
        <v>24.75</v>
      </c>
      <c r="D169" s="341">
        <v>29.5</v>
      </c>
      <c r="E169" s="342" t="s">
        <v>697</v>
      </c>
      <c r="F169" s="398" t="str">
        <f t="shared" si="18"/>
        <v/>
      </c>
      <c r="G169" s="397" t="str">
        <f t="shared" si="18"/>
        <v/>
      </c>
      <c r="H169" s="363"/>
      <c r="I169" s="364"/>
      <c r="J169" s="344"/>
      <c r="K169" s="344"/>
      <c r="L169" s="345"/>
      <c r="M169" s="346"/>
      <c r="N169" s="347">
        <v>24.75</v>
      </c>
      <c r="O169" s="348">
        <v>29.5</v>
      </c>
      <c r="P169" s="349" t="str">
        <f t="shared" si="21"/>
        <v/>
      </c>
      <c r="Q169" s="350" t="str">
        <f t="shared" si="21"/>
        <v/>
      </c>
      <c r="R169" s="334"/>
      <c r="S169" s="351">
        <v>24.75</v>
      </c>
      <c r="T169" s="351">
        <v>29.5</v>
      </c>
      <c r="U169" s="321"/>
      <c r="V169" s="336" t="s">
        <v>697</v>
      </c>
      <c r="W169" s="336">
        <v>24.75</v>
      </c>
      <c r="X169" s="336">
        <v>29.5</v>
      </c>
      <c r="Y169" s="336"/>
      <c r="Z169" s="390">
        <f t="shared" si="19"/>
        <v>0</v>
      </c>
      <c r="AA169" s="390">
        <f t="shared" si="20"/>
        <v>0</v>
      </c>
      <c r="AB169" s="337" t="s">
        <v>826</v>
      </c>
      <c r="AC169" s="337" t="s">
        <v>826</v>
      </c>
      <c r="AD169" s="338"/>
    </row>
    <row r="170" spans="1:30" x14ac:dyDescent="0.3">
      <c r="A170" s="353"/>
      <c r="B170" s="340" t="s">
        <v>698</v>
      </c>
      <c r="C170" s="341">
        <v>31.5</v>
      </c>
      <c r="D170" s="341">
        <v>37.75</v>
      </c>
      <c r="E170" s="342" t="s">
        <v>698</v>
      </c>
      <c r="F170" s="398" t="str">
        <f t="shared" si="18"/>
        <v/>
      </c>
      <c r="G170" s="397" t="str">
        <f t="shared" si="18"/>
        <v/>
      </c>
      <c r="H170" s="363"/>
      <c r="I170" s="364"/>
      <c r="J170" s="344"/>
      <c r="K170" s="344"/>
      <c r="L170" s="345"/>
      <c r="M170" s="346"/>
      <c r="N170" s="347">
        <v>31.5</v>
      </c>
      <c r="O170" s="348">
        <v>37.75</v>
      </c>
      <c r="P170" s="349" t="str">
        <f t="shared" si="21"/>
        <v/>
      </c>
      <c r="Q170" s="350" t="str">
        <f t="shared" si="21"/>
        <v/>
      </c>
      <c r="R170" s="334"/>
      <c r="S170" s="351">
        <v>31.5</v>
      </c>
      <c r="T170" s="351">
        <v>37.75</v>
      </c>
      <c r="U170" s="321"/>
      <c r="V170" s="336" t="s">
        <v>698</v>
      </c>
      <c r="W170" s="336">
        <v>31.5</v>
      </c>
      <c r="X170" s="336">
        <v>37.75</v>
      </c>
      <c r="Y170" s="336"/>
      <c r="Z170" s="390">
        <f t="shared" si="19"/>
        <v>0</v>
      </c>
      <c r="AA170" s="390">
        <f t="shared" si="20"/>
        <v>0</v>
      </c>
      <c r="AB170" s="337" t="s">
        <v>826</v>
      </c>
      <c r="AC170" s="337" t="s">
        <v>826</v>
      </c>
      <c r="AD170" s="338"/>
    </row>
    <row r="171" spans="1:30" x14ac:dyDescent="0.3">
      <c r="A171" s="353"/>
      <c r="B171" s="340" t="s">
        <v>699</v>
      </c>
      <c r="C171" s="341">
        <v>26.5</v>
      </c>
      <c r="D171" s="341">
        <v>33.549999999999997</v>
      </c>
      <c r="E171" s="342" t="s">
        <v>699</v>
      </c>
      <c r="F171" s="398" t="str">
        <f t="shared" si="18"/>
        <v/>
      </c>
      <c r="G171" s="397" t="str">
        <f t="shared" si="18"/>
        <v/>
      </c>
      <c r="H171" s="363"/>
      <c r="I171" s="364"/>
      <c r="J171" s="344"/>
      <c r="K171" s="344"/>
      <c r="L171" s="345"/>
      <c r="M171" s="346"/>
      <c r="N171" s="347">
        <v>26.5</v>
      </c>
      <c r="O171" s="348">
        <v>33.549999999999997</v>
      </c>
      <c r="P171" s="349" t="str">
        <f t="shared" si="21"/>
        <v/>
      </c>
      <c r="Q171" s="350" t="str">
        <f t="shared" si="21"/>
        <v/>
      </c>
      <c r="R171" s="334"/>
      <c r="S171" s="351">
        <v>26.5</v>
      </c>
      <c r="T171" s="351">
        <v>33.549999999999997</v>
      </c>
      <c r="U171" s="321"/>
      <c r="V171" s="336" t="s">
        <v>699</v>
      </c>
      <c r="W171" s="336">
        <v>26.5</v>
      </c>
      <c r="X171" s="336">
        <v>33.549999999999997</v>
      </c>
      <c r="Y171" s="336"/>
      <c r="Z171" s="390">
        <f t="shared" si="19"/>
        <v>0</v>
      </c>
      <c r="AA171" s="390">
        <f t="shared" si="20"/>
        <v>0</v>
      </c>
      <c r="AB171" s="337" t="s">
        <v>826</v>
      </c>
      <c r="AC171" s="337" t="s">
        <v>826</v>
      </c>
      <c r="AD171" s="338"/>
    </row>
    <row r="172" spans="1:30" x14ac:dyDescent="0.3">
      <c r="A172" s="353"/>
      <c r="B172" s="340" t="s">
        <v>87</v>
      </c>
      <c r="C172" s="341">
        <v>13.64</v>
      </c>
      <c r="D172" s="341">
        <v>19.55</v>
      </c>
      <c r="E172" s="352" t="s">
        <v>87</v>
      </c>
      <c r="F172" s="398" t="str">
        <f t="shared" si="18"/>
        <v/>
      </c>
      <c r="G172" s="397" t="str">
        <f t="shared" si="18"/>
        <v/>
      </c>
      <c r="H172" s="363"/>
      <c r="I172" s="364"/>
      <c r="J172" s="344">
        <v>13.64</v>
      </c>
      <c r="K172" s="344">
        <v>19.55</v>
      </c>
      <c r="L172" s="345"/>
      <c r="M172" s="346"/>
      <c r="N172" s="347">
        <v>13.64</v>
      </c>
      <c r="O172" s="348">
        <v>19.55</v>
      </c>
      <c r="P172" s="349" t="str">
        <f t="shared" si="21"/>
        <v/>
      </c>
      <c r="Q172" s="350" t="str">
        <f t="shared" si="21"/>
        <v/>
      </c>
      <c r="R172" s="334"/>
      <c r="S172" s="351">
        <v>13.64</v>
      </c>
      <c r="T172" s="351">
        <v>19.55</v>
      </c>
      <c r="U172" s="321"/>
      <c r="V172" s="336" t="s">
        <v>87</v>
      </c>
      <c r="W172" s="336">
        <v>13.64</v>
      </c>
      <c r="X172" s="336">
        <v>19.55</v>
      </c>
      <c r="Y172" s="336"/>
      <c r="Z172" s="390">
        <f t="shared" si="19"/>
        <v>0</v>
      </c>
      <c r="AA172" s="390">
        <f t="shared" si="20"/>
        <v>0</v>
      </c>
      <c r="AB172" s="337" t="s">
        <v>826</v>
      </c>
      <c r="AC172" s="337" t="s">
        <v>826</v>
      </c>
      <c r="AD172" s="338"/>
    </row>
    <row r="173" spans="1:30" x14ac:dyDescent="0.3">
      <c r="A173" s="353"/>
      <c r="B173" s="340" t="s">
        <v>109</v>
      </c>
      <c r="C173" s="341">
        <v>10.63</v>
      </c>
      <c r="D173" s="341">
        <v>14.81</v>
      </c>
      <c r="E173" s="352" t="s">
        <v>109</v>
      </c>
      <c r="F173" s="398" t="str">
        <f t="shared" si="18"/>
        <v/>
      </c>
      <c r="G173" s="397" t="str">
        <f t="shared" si="18"/>
        <v/>
      </c>
      <c r="H173" s="363"/>
      <c r="I173" s="364"/>
      <c r="J173" s="344">
        <v>10.63</v>
      </c>
      <c r="K173" s="344">
        <v>14.81</v>
      </c>
      <c r="L173" s="345"/>
      <c r="M173" s="346"/>
      <c r="N173" s="347">
        <v>10.63</v>
      </c>
      <c r="O173" s="348">
        <v>14.81</v>
      </c>
      <c r="P173" s="349" t="str">
        <f t="shared" si="21"/>
        <v/>
      </c>
      <c r="Q173" s="350" t="str">
        <f t="shared" si="21"/>
        <v/>
      </c>
      <c r="R173" s="334"/>
      <c r="S173" s="351">
        <v>10.63</v>
      </c>
      <c r="T173" s="351">
        <v>14.81</v>
      </c>
      <c r="U173" s="321"/>
      <c r="V173" s="336" t="s">
        <v>109</v>
      </c>
      <c r="W173" s="336">
        <v>10.63</v>
      </c>
      <c r="X173" s="336">
        <v>14.81</v>
      </c>
      <c r="Y173" s="336"/>
      <c r="Z173" s="390">
        <f t="shared" si="19"/>
        <v>0</v>
      </c>
      <c r="AA173" s="390">
        <f t="shared" si="20"/>
        <v>0</v>
      </c>
      <c r="AB173" s="337" t="s">
        <v>826</v>
      </c>
      <c r="AC173" s="337" t="s">
        <v>826</v>
      </c>
      <c r="AD173" s="338"/>
    </row>
    <row r="174" spans="1:30" x14ac:dyDescent="0.3">
      <c r="A174" s="353"/>
      <c r="B174" s="340" t="s">
        <v>110</v>
      </c>
      <c r="C174" s="341">
        <v>14.84</v>
      </c>
      <c r="D174" s="341">
        <v>21.6</v>
      </c>
      <c r="E174" s="352" t="s">
        <v>110</v>
      </c>
      <c r="F174" s="398" t="str">
        <f t="shared" si="18"/>
        <v/>
      </c>
      <c r="G174" s="397" t="str">
        <f t="shared" si="18"/>
        <v/>
      </c>
      <c r="H174" s="363"/>
      <c r="I174" s="364"/>
      <c r="J174" s="344">
        <v>14.84</v>
      </c>
      <c r="K174" s="344">
        <v>21.6</v>
      </c>
      <c r="L174" s="345"/>
      <c r="M174" s="346"/>
      <c r="N174" s="347">
        <v>14.84</v>
      </c>
      <c r="O174" s="348">
        <v>21.6</v>
      </c>
      <c r="P174" s="349" t="str">
        <f t="shared" si="21"/>
        <v/>
      </c>
      <c r="Q174" s="350" t="str">
        <f t="shared" si="21"/>
        <v/>
      </c>
      <c r="R174" s="334"/>
      <c r="S174" s="351">
        <v>14.84</v>
      </c>
      <c r="T174" s="351">
        <v>21.6</v>
      </c>
      <c r="U174" s="321"/>
      <c r="V174" s="336" t="s">
        <v>110</v>
      </c>
      <c r="W174" s="336">
        <v>14.84</v>
      </c>
      <c r="X174" s="336">
        <v>21.6</v>
      </c>
      <c r="Y174" s="336"/>
      <c r="Z174" s="390">
        <f t="shared" si="19"/>
        <v>0</v>
      </c>
      <c r="AA174" s="390">
        <f t="shared" si="20"/>
        <v>0</v>
      </c>
      <c r="AB174" s="337" t="s">
        <v>826</v>
      </c>
      <c r="AC174" s="337" t="s">
        <v>826</v>
      </c>
      <c r="AD174" s="338"/>
    </row>
    <row r="175" spans="1:30" x14ac:dyDescent="0.3">
      <c r="A175" s="353"/>
      <c r="B175" s="340" t="s">
        <v>88</v>
      </c>
      <c r="C175" s="341">
        <v>8.61</v>
      </c>
      <c r="D175" s="341">
        <v>11.94</v>
      </c>
      <c r="E175" s="352" t="s">
        <v>88</v>
      </c>
      <c r="F175" s="398" t="str">
        <f t="shared" si="18"/>
        <v/>
      </c>
      <c r="G175" s="397" t="str">
        <f t="shared" si="18"/>
        <v/>
      </c>
      <c r="H175" s="363"/>
      <c r="I175" s="364"/>
      <c r="J175" s="344">
        <v>8.61</v>
      </c>
      <c r="K175" s="344">
        <v>11.94</v>
      </c>
      <c r="L175" s="345"/>
      <c r="M175" s="346"/>
      <c r="N175" s="347">
        <v>8.61</v>
      </c>
      <c r="O175" s="348">
        <v>11.94</v>
      </c>
      <c r="P175" s="349" t="str">
        <f t="shared" si="21"/>
        <v/>
      </c>
      <c r="Q175" s="350" t="str">
        <f t="shared" si="21"/>
        <v/>
      </c>
      <c r="R175" s="334"/>
      <c r="S175" s="351">
        <v>8.61</v>
      </c>
      <c r="T175" s="351">
        <v>11.94</v>
      </c>
      <c r="U175" s="321"/>
      <c r="V175" s="336" t="s">
        <v>88</v>
      </c>
      <c r="W175" s="336">
        <v>8.61</v>
      </c>
      <c r="X175" s="336">
        <v>11.94</v>
      </c>
      <c r="Y175" s="336"/>
      <c r="Z175" s="390">
        <f t="shared" si="19"/>
        <v>0</v>
      </c>
      <c r="AA175" s="390">
        <f t="shared" si="20"/>
        <v>0</v>
      </c>
      <c r="AB175" s="337" t="s">
        <v>826</v>
      </c>
      <c r="AC175" s="337" t="s">
        <v>826</v>
      </c>
      <c r="AD175" s="338"/>
    </row>
    <row r="176" spans="1:30" x14ac:dyDescent="0.3">
      <c r="A176" s="353"/>
      <c r="B176" s="340" t="s">
        <v>89</v>
      </c>
      <c r="C176" s="341">
        <v>11.99</v>
      </c>
      <c r="D176" s="341">
        <v>16.010000000000002</v>
      </c>
      <c r="E176" s="352" t="s">
        <v>89</v>
      </c>
      <c r="F176" s="398" t="str">
        <f t="shared" si="18"/>
        <v/>
      </c>
      <c r="G176" s="397" t="str">
        <f t="shared" si="18"/>
        <v/>
      </c>
      <c r="H176" s="363"/>
      <c r="I176" s="364"/>
      <c r="J176" s="344">
        <v>11.99</v>
      </c>
      <c r="K176" s="344">
        <v>16.010000000000002</v>
      </c>
      <c r="L176" s="345"/>
      <c r="M176" s="346"/>
      <c r="N176" s="347">
        <v>11.99</v>
      </c>
      <c r="O176" s="348">
        <v>16.010000000000002</v>
      </c>
      <c r="P176" s="349" t="str">
        <f t="shared" si="21"/>
        <v/>
      </c>
      <c r="Q176" s="350" t="str">
        <f t="shared" si="21"/>
        <v/>
      </c>
      <c r="R176" s="334"/>
      <c r="S176" s="351">
        <v>11.99</v>
      </c>
      <c r="T176" s="351">
        <v>16.010000000000002</v>
      </c>
      <c r="U176" s="321"/>
      <c r="V176" s="336" t="s">
        <v>89</v>
      </c>
      <c r="W176" s="336">
        <v>11.99</v>
      </c>
      <c r="X176" s="336">
        <v>16.010000000000002</v>
      </c>
      <c r="Y176" s="336"/>
      <c r="Z176" s="390">
        <f t="shared" si="19"/>
        <v>0</v>
      </c>
      <c r="AA176" s="390">
        <f t="shared" si="20"/>
        <v>0</v>
      </c>
      <c r="AB176" s="337" t="s">
        <v>826</v>
      </c>
      <c r="AC176" s="337" t="s">
        <v>826</v>
      </c>
      <c r="AD176" s="338"/>
    </row>
    <row r="177" spans="1:30" x14ac:dyDescent="0.3">
      <c r="A177" s="353"/>
      <c r="B177" s="340" t="s">
        <v>90</v>
      </c>
      <c r="C177" s="341">
        <v>12.8</v>
      </c>
      <c r="D177" s="341">
        <v>15.91</v>
      </c>
      <c r="E177" s="352" t="s">
        <v>90</v>
      </c>
      <c r="F177" s="398" t="str">
        <f t="shared" si="18"/>
        <v/>
      </c>
      <c r="G177" s="397" t="str">
        <f t="shared" si="18"/>
        <v/>
      </c>
      <c r="H177" s="363"/>
      <c r="I177" s="364"/>
      <c r="J177" s="344">
        <v>12.8</v>
      </c>
      <c r="K177" s="344">
        <v>15.91</v>
      </c>
      <c r="L177" s="345"/>
      <c r="M177" s="346"/>
      <c r="N177" s="347">
        <v>12.8</v>
      </c>
      <c r="O177" s="348">
        <v>15.91</v>
      </c>
      <c r="P177" s="349" t="str">
        <f t="shared" si="21"/>
        <v/>
      </c>
      <c r="Q177" s="350" t="str">
        <f t="shared" si="21"/>
        <v/>
      </c>
      <c r="R177" s="334"/>
      <c r="S177" s="351">
        <v>12.8</v>
      </c>
      <c r="T177" s="351">
        <v>15.91</v>
      </c>
      <c r="U177" s="321"/>
      <c r="V177" s="336" t="s">
        <v>90</v>
      </c>
      <c r="W177" s="336">
        <v>12.8</v>
      </c>
      <c r="X177" s="336">
        <v>15.91</v>
      </c>
      <c r="Y177" s="336"/>
      <c r="Z177" s="390">
        <f t="shared" si="19"/>
        <v>0</v>
      </c>
      <c r="AA177" s="390">
        <f t="shared" si="20"/>
        <v>0</v>
      </c>
      <c r="AB177" s="337" t="s">
        <v>826</v>
      </c>
      <c r="AC177" s="337" t="s">
        <v>826</v>
      </c>
      <c r="AD177" s="338"/>
    </row>
    <row r="178" spans="1:30" x14ac:dyDescent="0.3">
      <c r="A178" s="353"/>
      <c r="B178" s="340" t="s">
        <v>91</v>
      </c>
      <c r="C178" s="341">
        <v>8.89</v>
      </c>
      <c r="D178" s="341">
        <v>12.46</v>
      </c>
      <c r="E178" s="352" t="s">
        <v>91</v>
      </c>
      <c r="F178" s="398" t="str">
        <f t="shared" si="18"/>
        <v/>
      </c>
      <c r="G178" s="397" t="str">
        <f t="shared" si="18"/>
        <v/>
      </c>
      <c r="H178" s="363"/>
      <c r="I178" s="364"/>
      <c r="J178" s="344">
        <v>8.89</v>
      </c>
      <c r="K178" s="344">
        <v>12.46</v>
      </c>
      <c r="L178" s="345"/>
      <c r="M178" s="346"/>
      <c r="N178" s="347">
        <v>8.89</v>
      </c>
      <c r="O178" s="348">
        <v>12.46</v>
      </c>
      <c r="P178" s="349" t="str">
        <f t="shared" si="21"/>
        <v/>
      </c>
      <c r="Q178" s="350" t="str">
        <f t="shared" si="21"/>
        <v/>
      </c>
      <c r="R178" s="334"/>
      <c r="S178" s="351">
        <v>8.89</v>
      </c>
      <c r="T178" s="351">
        <v>12.46</v>
      </c>
      <c r="U178" s="321"/>
      <c r="V178" s="336" t="s">
        <v>91</v>
      </c>
      <c r="W178" s="336">
        <v>8.89</v>
      </c>
      <c r="X178" s="336">
        <v>12.46</v>
      </c>
      <c r="Y178" s="336"/>
      <c r="Z178" s="390">
        <f t="shared" si="19"/>
        <v>0</v>
      </c>
      <c r="AA178" s="390">
        <f t="shared" si="20"/>
        <v>0</v>
      </c>
      <c r="AB178" s="337" t="s">
        <v>826</v>
      </c>
      <c r="AC178" s="337" t="s">
        <v>826</v>
      </c>
      <c r="AD178" s="338"/>
    </row>
    <row r="179" spans="1:30" x14ac:dyDescent="0.3">
      <c r="A179" s="353"/>
      <c r="B179" s="340" t="s">
        <v>92</v>
      </c>
      <c r="C179" s="341">
        <v>12.47</v>
      </c>
      <c r="D179" s="341">
        <v>15.91</v>
      </c>
      <c r="E179" s="352" t="s">
        <v>92</v>
      </c>
      <c r="F179" s="398" t="str">
        <f t="shared" si="18"/>
        <v/>
      </c>
      <c r="G179" s="397" t="str">
        <f t="shared" si="18"/>
        <v/>
      </c>
      <c r="H179" s="363"/>
      <c r="I179" s="364"/>
      <c r="J179" s="344">
        <v>12.47</v>
      </c>
      <c r="K179" s="344">
        <v>15.91</v>
      </c>
      <c r="L179" s="345"/>
      <c r="M179" s="346"/>
      <c r="N179" s="347">
        <v>12.47</v>
      </c>
      <c r="O179" s="348">
        <v>15.91</v>
      </c>
      <c r="P179" s="349" t="str">
        <f t="shared" si="21"/>
        <v/>
      </c>
      <c r="Q179" s="350" t="str">
        <f t="shared" si="21"/>
        <v/>
      </c>
      <c r="R179" s="334"/>
      <c r="S179" s="351">
        <v>12.47</v>
      </c>
      <c r="T179" s="351">
        <v>15.91</v>
      </c>
      <c r="U179" s="321"/>
      <c r="V179" s="336" t="s">
        <v>92</v>
      </c>
      <c r="W179" s="336">
        <v>12.47</v>
      </c>
      <c r="X179" s="336">
        <v>15.91</v>
      </c>
      <c r="Y179" s="336"/>
      <c r="Z179" s="390">
        <f t="shared" si="19"/>
        <v>0</v>
      </c>
      <c r="AA179" s="390">
        <f t="shared" si="20"/>
        <v>0</v>
      </c>
      <c r="AB179" s="337" t="s">
        <v>826</v>
      </c>
      <c r="AC179" s="337" t="s">
        <v>826</v>
      </c>
      <c r="AD179" s="338"/>
    </row>
    <row r="180" spans="1:30" x14ac:dyDescent="0.3">
      <c r="A180" s="353"/>
      <c r="B180" s="340" t="s">
        <v>93</v>
      </c>
      <c r="C180" s="341">
        <v>7.78</v>
      </c>
      <c r="D180" s="341">
        <v>11.97</v>
      </c>
      <c r="E180" s="352" t="s">
        <v>93</v>
      </c>
      <c r="F180" s="398" t="str">
        <f t="shared" si="18"/>
        <v/>
      </c>
      <c r="G180" s="397" t="str">
        <f t="shared" si="18"/>
        <v/>
      </c>
      <c r="H180" s="363"/>
      <c r="I180" s="364"/>
      <c r="J180" s="344">
        <v>7.78</v>
      </c>
      <c r="K180" s="344">
        <v>11.97</v>
      </c>
      <c r="L180" s="345"/>
      <c r="M180" s="346"/>
      <c r="N180" s="347">
        <v>7.78</v>
      </c>
      <c r="O180" s="348">
        <v>11.97</v>
      </c>
      <c r="P180" s="349" t="str">
        <f t="shared" si="21"/>
        <v/>
      </c>
      <c r="Q180" s="350" t="str">
        <f t="shared" si="21"/>
        <v/>
      </c>
      <c r="R180" s="334"/>
      <c r="S180" s="351">
        <v>7.78</v>
      </c>
      <c r="T180" s="351">
        <v>11.97</v>
      </c>
      <c r="U180" s="321"/>
      <c r="V180" s="336" t="s">
        <v>93</v>
      </c>
      <c r="W180" s="336">
        <v>7.78</v>
      </c>
      <c r="X180" s="336">
        <v>11.97</v>
      </c>
      <c r="Y180" s="336"/>
      <c r="Z180" s="390">
        <f t="shared" si="19"/>
        <v>0</v>
      </c>
      <c r="AA180" s="390">
        <f t="shared" si="20"/>
        <v>0</v>
      </c>
      <c r="AB180" s="337" t="s">
        <v>826</v>
      </c>
      <c r="AC180" s="337" t="s">
        <v>826</v>
      </c>
      <c r="AD180" s="338"/>
    </row>
    <row r="181" spans="1:30" x14ac:dyDescent="0.3">
      <c r="A181" s="353"/>
      <c r="B181" s="340" t="s">
        <v>94</v>
      </c>
      <c r="C181" s="341">
        <v>7.78</v>
      </c>
      <c r="D181" s="341">
        <v>11.97</v>
      </c>
      <c r="E181" s="352" t="s">
        <v>94</v>
      </c>
      <c r="F181" s="398" t="str">
        <f t="shared" si="18"/>
        <v/>
      </c>
      <c r="G181" s="397" t="str">
        <f t="shared" si="18"/>
        <v/>
      </c>
      <c r="H181" s="363"/>
      <c r="I181" s="364"/>
      <c r="J181" s="344">
        <v>7.78</v>
      </c>
      <c r="K181" s="344">
        <v>11.97</v>
      </c>
      <c r="L181" s="345"/>
      <c r="M181" s="346"/>
      <c r="N181" s="347">
        <v>7.78</v>
      </c>
      <c r="O181" s="348">
        <v>11.97</v>
      </c>
      <c r="P181" s="349" t="str">
        <f t="shared" si="21"/>
        <v/>
      </c>
      <c r="Q181" s="350" t="str">
        <f t="shared" si="21"/>
        <v/>
      </c>
      <c r="R181" s="334"/>
      <c r="S181" s="351">
        <v>7.78</v>
      </c>
      <c r="T181" s="351">
        <v>11.97</v>
      </c>
      <c r="U181" s="321"/>
      <c r="V181" s="336" t="s">
        <v>94</v>
      </c>
      <c r="W181" s="336">
        <v>7.78</v>
      </c>
      <c r="X181" s="336">
        <v>11.97</v>
      </c>
      <c r="Y181" s="336"/>
      <c r="Z181" s="390">
        <f t="shared" si="19"/>
        <v>0</v>
      </c>
      <c r="AA181" s="390">
        <f t="shared" si="20"/>
        <v>0</v>
      </c>
      <c r="AB181" s="337" t="s">
        <v>826</v>
      </c>
      <c r="AC181" s="337" t="s">
        <v>826</v>
      </c>
      <c r="AD181" s="338"/>
    </row>
    <row r="182" spans="1:30" x14ac:dyDescent="0.3">
      <c r="A182" s="353"/>
      <c r="B182" s="340" t="s">
        <v>95</v>
      </c>
      <c r="C182" s="341">
        <v>7.78</v>
      </c>
      <c r="D182" s="341">
        <v>11.97</v>
      </c>
      <c r="E182" s="352" t="s">
        <v>95</v>
      </c>
      <c r="F182" s="398" t="str">
        <f t="shared" si="18"/>
        <v/>
      </c>
      <c r="G182" s="397" t="str">
        <f t="shared" si="18"/>
        <v/>
      </c>
      <c r="H182" s="363"/>
      <c r="I182" s="364"/>
      <c r="J182" s="344">
        <v>7.78</v>
      </c>
      <c r="K182" s="344">
        <v>11.97</v>
      </c>
      <c r="L182" s="345"/>
      <c r="M182" s="346"/>
      <c r="N182" s="347">
        <v>7.78</v>
      </c>
      <c r="O182" s="348">
        <v>11.97</v>
      </c>
      <c r="P182" s="349" t="str">
        <f t="shared" si="21"/>
        <v/>
      </c>
      <c r="Q182" s="350" t="str">
        <f t="shared" si="21"/>
        <v/>
      </c>
      <c r="R182" s="334"/>
      <c r="S182" s="351">
        <v>7.78</v>
      </c>
      <c r="T182" s="351">
        <v>11.97</v>
      </c>
      <c r="U182" s="321"/>
      <c r="V182" s="336" t="s">
        <v>95</v>
      </c>
      <c r="W182" s="336">
        <v>7.78</v>
      </c>
      <c r="X182" s="336">
        <v>11.97</v>
      </c>
      <c r="Y182" s="336"/>
      <c r="Z182" s="390">
        <f t="shared" si="19"/>
        <v>0</v>
      </c>
      <c r="AA182" s="390">
        <f t="shared" si="20"/>
        <v>0</v>
      </c>
      <c r="AB182" s="337" t="s">
        <v>826</v>
      </c>
      <c r="AC182" s="337" t="s">
        <v>826</v>
      </c>
      <c r="AD182" s="338"/>
    </row>
    <row r="183" spans="1:30" x14ac:dyDescent="0.3">
      <c r="A183" s="353"/>
      <c r="B183" s="340" t="s">
        <v>96</v>
      </c>
      <c r="C183" s="341">
        <v>10.63</v>
      </c>
      <c r="D183" s="341">
        <v>14.76</v>
      </c>
      <c r="E183" s="352" t="s">
        <v>96</v>
      </c>
      <c r="F183" s="398" t="str">
        <f t="shared" si="18"/>
        <v/>
      </c>
      <c r="G183" s="397" t="str">
        <f t="shared" si="18"/>
        <v/>
      </c>
      <c r="H183" s="363"/>
      <c r="I183" s="364"/>
      <c r="J183" s="344">
        <v>10.63</v>
      </c>
      <c r="K183" s="344">
        <v>14.76</v>
      </c>
      <c r="L183" s="345"/>
      <c r="M183" s="346"/>
      <c r="N183" s="347">
        <v>10.63</v>
      </c>
      <c r="O183" s="348">
        <v>14.76</v>
      </c>
      <c r="P183" s="349" t="str">
        <f t="shared" si="21"/>
        <v/>
      </c>
      <c r="Q183" s="350" t="str">
        <f t="shared" si="21"/>
        <v/>
      </c>
      <c r="R183" s="334"/>
      <c r="S183" s="351">
        <v>10.63</v>
      </c>
      <c r="T183" s="351">
        <v>14.76</v>
      </c>
      <c r="U183" s="321"/>
      <c r="V183" s="336" t="s">
        <v>96</v>
      </c>
      <c r="W183" s="336">
        <v>10.63</v>
      </c>
      <c r="X183" s="336">
        <v>14.76</v>
      </c>
      <c r="Y183" s="336"/>
      <c r="Z183" s="390">
        <f t="shared" si="19"/>
        <v>0</v>
      </c>
      <c r="AA183" s="390">
        <f t="shared" si="20"/>
        <v>0</v>
      </c>
      <c r="AB183" s="337" t="s">
        <v>826</v>
      </c>
      <c r="AC183" s="337" t="s">
        <v>826</v>
      </c>
      <c r="AD183" s="338"/>
    </row>
    <row r="184" spans="1:30" x14ac:dyDescent="0.3">
      <c r="A184" s="353"/>
      <c r="B184" s="340" t="s">
        <v>97</v>
      </c>
      <c r="C184" s="341">
        <v>14.79</v>
      </c>
      <c r="D184" s="341">
        <v>22.88</v>
      </c>
      <c r="E184" s="352" t="s">
        <v>97</v>
      </c>
      <c r="F184" s="398" t="str">
        <f t="shared" si="18"/>
        <v/>
      </c>
      <c r="G184" s="397" t="str">
        <f t="shared" si="18"/>
        <v/>
      </c>
      <c r="H184" s="363"/>
      <c r="I184" s="364"/>
      <c r="J184" s="344">
        <v>14.79</v>
      </c>
      <c r="K184" s="344">
        <v>22.88</v>
      </c>
      <c r="L184" s="345"/>
      <c r="M184" s="346"/>
      <c r="N184" s="347">
        <v>14.79</v>
      </c>
      <c r="O184" s="348">
        <v>22.88</v>
      </c>
      <c r="P184" s="349" t="str">
        <f t="shared" si="21"/>
        <v/>
      </c>
      <c r="Q184" s="350" t="str">
        <f t="shared" si="21"/>
        <v/>
      </c>
      <c r="R184" s="334"/>
      <c r="S184" s="351">
        <v>14.79</v>
      </c>
      <c r="T184" s="351">
        <v>22.88</v>
      </c>
      <c r="U184" s="321"/>
      <c r="V184" s="336" t="s">
        <v>97</v>
      </c>
      <c r="W184" s="336">
        <v>14.79</v>
      </c>
      <c r="X184" s="336">
        <v>22.88</v>
      </c>
      <c r="Y184" s="336"/>
      <c r="Z184" s="390">
        <f t="shared" si="19"/>
        <v>0</v>
      </c>
      <c r="AA184" s="390">
        <f t="shared" si="20"/>
        <v>0</v>
      </c>
      <c r="AB184" s="337" t="s">
        <v>826</v>
      </c>
      <c r="AC184" s="337" t="s">
        <v>826</v>
      </c>
      <c r="AD184" s="338"/>
    </row>
    <row r="185" spans="1:30" x14ac:dyDescent="0.3">
      <c r="A185" s="353"/>
      <c r="B185" s="340" t="s">
        <v>98</v>
      </c>
      <c r="C185" s="341">
        <v>7.88</v>
      </c>
      <c r="D185" s="341">
        <v>12.05</v>
      </c>
      <c r="E185" s="352" t="s">
        <v>98</v>
      </c>
      <c r="F185" s="398" t="str">
        <f t="shared" si="18"/>
        <v/>
      </c>
      <c r="G185" s="397" t="str">
        <f t="shared" si="18"/>
        <v/>
      </c>
      <c r="H185" s="363"/>
      <c r="I185" s="364"/>
      <c r="J185" s="344">
        <v>7.88</v>
      </c>
      <c r="K185" s="344">
        <v>12.05</v>
      </c>
      <c r="L185" s="345"/>
      <c r="M185" s="346"/>
      <c r="N185" s="347">
        <v>7.88</v>
      </c>
      <c r="O185" s="348">
        <v>12.05</v>
      </c>
      <c r="P185" s="349" t="str">
        <f t="shared" si="21"/>
        <v/>
      </c>
      <c r="Q185" s="350" t="str">
        <f t="shared" si="21"/>
        <v/>
      </c>
      <c r="R185" s="334"/>
      <c r="S185" s="351">
        <v>7.88</v>
      </c>
      <c r="T185" s="351">
        <v>12.05</v>
      </c>
      <c r="U185" s="321"/>
      <c r="V185" s="336" t="s">
        <v>98</v>
      </c>
      <c r="W185" s="336">
        <v>7.88</v>
      </c>
      <c r="X185" s="336">
        <v>12.05</v>
      </c>
      <c r="Y185" s="336"/>
      <c r="Z185" s="390">
        <f t="shared" si="19"/>
        <v>0</v>
      </c>
      <c r="AA185" s="390">
        <f t="shared" si="20"/>
        <v>0</v>
      </c>
      <c r="AB185" s="337" t="s">
        <v>826</v>
      </c>
      <c r="AC185" s="337" t="s">
        <v>826</v>
      </c>
      <c r="AD185" s="338"/>
    </row>
    <row r="186" spans="1:30" x14ac:dyDescent="0.3">
      <c r="A186" s="353"/>
      <c r="B186" s="340" t="s">
        <v>99</v>
      </c>
      <c r="C186" s="341">
        <v>12.1</v>
      </c>
      <c r="D186" s="341">
        <v>15.45</v>
      </c>
      <c r="E186" s="352" t="s">
        <v>99</v>
      </c>
      <c r="F186" s="398" t="str">
        <f t="shared" si="18"/>
        <v/>
      </c>
      <c r="G186" s="397" t="str">
        <f t="shared" si="18"/>
        <v/>
      </c>
      <c r="H186" s="363"/>
      <c r="I186" s="364"/>
      <c r="J186" s="344">
        <v>12.1</v>
      </c>
      <c r="K186" s="344">
        <v>15.45</v>
      </c>
      <c r="L186" s="345"/>
      <c r="M186" s="346"/>
      <c r="N186" s="347">
        <v>12.1</v>
      </c>
      <c r="O186" s="348">
        <v>15.45</v>
      </c>
      <c r="P186" s="349" t="str">
        <f t="shared" si="21"/>
        <v/>
      </c>
      <c r="Q186" s="350" t="str">
        <f t="shared" si="21"/>
        <v/>
      </c>
      <c r="R186" s="334"/>
      <c r="S186" s="351">
        <v>12.1</v>
      </c>
      <c r="T186" s="351">
        <v>15.45</v>
      </c>
      <c r="U186" s="321"/>
      <c r="V186" s="336" t="s">
        <v>99</v>
      </c>
      <c r="W186" s="336">
        <v>12.1</v>
      </c>
      <c r="X186" s="336">
        <v>15.45</v>
      </c>
      <c r="Y186" s="336"/>
      <c r="Z186" s="390">
        <f t="shared" si="19"/>
        <v>0</v>
      </c>
      <c r="AA186" s="390">
        <f t="shared" si="20"/>
        <v>0</v>
      </c>
      <c r="AB186" s="337" t="s">
        <v>826</v>
      </c>
      <c r="AC186" s="337" t="s">
        <v>826</v>
      </c>
      <c r="AD186" s="338"/>
    </row>
    <row r="187" spans="1:30" x14ac:dyDescent="0.3">
      <c r="A187" s="353"/>
      <c r="B187" s="340" t="s">
        <v>100</v>
      </c>
      <c r="C187" s="341">
        <v>9.41</v>
      </c>
      <c r="D187" s="341">
        <v>14.74</v>
      </c>
      <c r="E187" s="352" t="s">
        <v>100</v>
      </c>
      <c r="F187" s="398" t="str">
        <f t="shared" si="18"/>
        <v/>
      </c>
      <c r="G187" s="397" t="str">
        <f t="shared" si="18"/>
        <v/>
      </c>
      <c r="H187" s="363"/>
      <c r="I187" s="364"/>
      <c r="J187" s="344">
        <v>9.41</v>
      </c>
      <c r="K187" s="344">
        <v>14.74</v>
      </c>
      <c r="L187" s="345"/>
      <c r="M187" s="346"/>
      <c r="N187" s="347">
        <v>9.41</v>
      </c>
      <c r="O187" s="348">
        <v>14.74</v>
      </c>
      <c r="P187" s="349" t="str">
        <f t="shared" si="21"/>
        <v/>
      </c>
      <c r="Q187" s="350" t="str">
        <f t="shared" si="21"/>
        <v/>
      </c>
      <c r="R187" s="334"/>
      <c r="S187" s="351">
        <v>9.41</v>
      </c>
      <c r="T187" s="351">
        <v>14.74</v>
      </c>
      <c r="U187" s="321"/>
      <c r="V187" s="336" t="s">
        <v>100</v>
      </c>
      <c r="W187" s="336">
        <v>9.41</v>
      </c>
      <c r="X187" s="336">
        <v>14.74</v>
      </c>
      <c r="Y187" s="336"/>
      <c r="Z187" s="390">
        <f t="shared" si="19"/>
        <v>0</v>
      </c>
      <c r="AA187" s="390">
        <f t="shared" si="20"/>
        <v>0</v>
      </c>
      <c r="AB187" s="337" t="s">
        <v>826</v>
      </c>
      <c r="AC187" s="337" t="s">
        <v>826</v>
      </c>
      <c r="AD187" s="338"/>
    </row>
    <row r="188" spans="1:30" x14ac:dyDescent="0.3">
      <c r="A188" s="353"/>
      <c r="B188" s="340" t="s">
        <v>101</v>
      </c>
      <c r="C188" s="341">
        <v>8.61</v>
      </c>
      <c r="D188" s="341">
        <v>16.54</v>
      </c>
      <c r="E188" s="352" t="s">
        <v>101</v>
      </c>
      <c r="F188" s="398" t="str">
        <f t="shared" si="18"/>
        <v/>
      </c>
      <c r="G188" s="397" t="str">
        <f t="shared" si="18"/>
        <v/>
      </c>
      <c r="H188" s="363"/>
      <c r="I188" s="364"/>
      <c r="J188" s="344">
        <v>8.61</v>
      </c>
      <c r="K188" s="344">
        <v>16.54</v>
      </c>
      <c r="L188" s="345"/>
      <c r="M188" s="346"/>
      <c r="N188" s="347">
        <v>8.61</v>
      </c>
      <c r="O188" s="348">
        <v>16.54</v>
      </c>
      <c r="P188" s="349" t="str">
        <f t="shared" si="21"/>
        <v/>
      </c>
      <c r="Q188" s="350" t="str">
        <f t="shared" si="21"/>
        <v/>
      </c>
      <c r="R188" s="334"/>
      <c r="S188" s="351">
        <v>8.61</v>
      </c>
      <c r="T188" s="351">
        <v>16.54</v>
      </c>
      <c r="U188" s="321"/>
      <c r="V188" s="336" t="s">
        <v>101</v>
      </c>
      <c r="W188" s="336">
        <v>8.61</v>
      </c>
      <c r="X188" s="336">
        <v>16.54</v>
      </c>
      <c r="Y188" s="336"/>
      <c r="Z188" s="390">
        <f t="shared" si="19"/>
        <v>0</v>
      </c>
      <c r="AA188" s="390">
        <f t="shared" si="20"/>
        <v>0</v>
      </c>
      <c r="AB188" s="337" t="s">
        <v>826</v>
      </c>
      <c r="AC188" s="337" t="s">
        <v>826</v>
      </c>
      <c r="AD188" s="338"/>
    </row>
    <row r="189" spans="1:30" x14ac:dyDescent="0.3">
      <c r="A189" s="353"/>
      <c r="B189" s="340" t="s">
        <v>111</v>
      </c>
      <c r="C189" s="341">
        <v>8.39</v>
      </c>
      <c r="D189" s="341">
        <v>11.44</v>
      </c>
      <c r="E189" s="352" t="s">
        <v>111</v>
      </c>
      <c r="F189" s="398" t="str">
        <f t="shared" si="18"/>
        <v/>
      </c>
      <c r="G189" s="397" t="str">
        <f t="shared" si="18"/>
        <v/>
      </c>
      <c r="H189" s="363"/>
      <c r="I189" s="364"/>
      <c r="J189" s="344">
        <v>8.39</v>
      </c>
      <c r="K189" s="344">
        <v>11.44</v>
      </c>
      <c r="L189" s="345"/>
      <c r="M189" s="346"/>
      <c r="N189" s="347">
        <v>8.39</v>
      </c>
      <c r="O189" s="348">
        <v>11.44</v>
      </c>
      <c r="P189" s="349" t="str">
        <f t="shared" si="21"/>
        <v/>
      </c>
      <c r="Q189" s="350" t="str">
        <f t="shared" si="21"/>
        <v/>
      </c>
      <c r="R189" s="334"/>
      <c r="S189" s="351">
        <v>8.39</v>
      </c>
      <c r="T189" s="351">
        <v>11.44</v>
      </c>
      <c r="U189" s="321"/>
      <c r="V189" s="336" t="s">
        <v>111</v>
      </c>
      <c r="W189" s="336">
        <v>8.39</v>
      </c>
      <c r="X189" s="336">
        <v>11.44</v>
      </c>
      <c r="Y189" s="336"/>
      <c r="Z189" s="390">
        <f t="shared" si="19"/>
        <v>0</v>
      </c>
      <c r="AA189" s="390">
        <f t="shared" si="20"/>
        <v>0</v>
      </c>
      <c r="AB189" s="337" t="s">
        <v>826</v>
      </c>
      <c r="AC189" s="337" t="s">
        <v>826</v>
      </c>
      <c r="AD189" s="338"/>
    </row>
    <row r="190" spans="1:30" x14ac:dyDescent="0.3">
      <c r="A190" s="353"/>
      <c r="B190" s="340" t="s">
        <v>112</v>
      </c>
      <c r="C190" s="341">
        <v>11.49</v>
      </c>
      <c r="D190" s="341">
        <v>18.55</v>
      </c>
      <c r="E190" s="352" t="s">
        <v>112</v>
      </c>
      <c r="F190" s="398" t="str">
        <f t="shared" si="18"/>
        <v/>
      </c>
      <c r="G190" s="397" t="str">
        <f t="shared" si="18"/>
        <v/>
      </c>
      <c r="H190" s="363"/>
      <c r="I190" s="364"/>
      <c r="J190" s="344">
        <v>11.49</v>
      </c>
      <c r="K190" s="344">
        <v>18.55</v>
      </c>
      <c r="L190" s="345"/>
      <c r="M190" s="346"/>
      <c r="N190" s="347">
        <v>11.49</v>
      </c>
      <c r="O190" s="348">
        <v>18.55</v>
      </c>
      <c r="P190" s="349" t="str">
        <f t="shared" si="21"/>
        <v/>
      </c>
      <c r="Q190" s="350" t="str">
        <f t="shared" si="21"/>
        <v/>
      </c>
      <c r="R190" s="334"/>
      <c r="S190" s="351">
        <v>11.49</v>
      </c>
      <c r="T190" s="351">
        <v>18.55</v>
      </c>
      <c r="U190" s="321"/>
      <c r="V190" s="336" t="s">
        <v>112</v>
      </c>
      <c r="W190" s="336">
        <v>11.49</v>
      </c>
      <c r="X190" s="336">
        <v>18.55</v>
      </c>
      <c r="Y190" s="336"/>
      <c r="Z190" s="390">
        <f t="shared" si="19"/>
        <v>0</v>
      </c>
      <c r="AA190" s="390">
        <f t="shared" si="20"/>
        <v>0</v>
      </c>
      <c r="AB190" s="337" t="s">
        <v>826</v>
      </c>
      <c r="AC190" s="337" t="s">
        <v>826</v>
      </c>
      <c r="AD190" s="338"/>
    </row>
    <row r="191" spans="1:30" x14ac:dyDescent="0.3">
      <c r="A191" s="353"/>
      <c r="B191" s="340" t="s">
        <v>102</v>
      </c>
      <c r="C191" s="341">
        <v>7.78</v>
      </c>
      <c r="D191" s="341">
        <v>11.97</v>
      </c>
      <c r="E191" s="352" t="s">
        <v>102</v>
      </c>
      <c r="F191" s="398" t="str">
        <f t="shared" si="18"/>
        <v/>
      </c>
      <c r="G191" s="397" t="str">
        <f t="shared" si="18"/>
        <v/>
      </c>
      <c r="H191" s="363"/>
      <c r="I191" s="364"/>
      <c r="J191" s="344">
        <v>7.78</v>
      </c>
      <c r="K191" s="344">
        <v>11.97</v>
      </c>
      <c r="L191" s="345"/>
      <c r="M191" s="346"/>
      <c r="N191" s="347">
        <v>7.78</v>
      </c>
      <c r="O191" s="348">
        <v>11.97</v>
      </c>
      <c r="P191" s="349" t="str">
        <f t="shared" si="21"/>
        <v/>
      </c>
      <c r="Q191" s="350" t="str">
        <f t="shared" si="21"/>
        <v/>
      </c>
      <c r="R191" s="334"/>
      <c r="S191" s="351">
        <v>7.78</v>
      </c>
      <c r="T191" s="351">
        <v>11.97</v>
      </c>
      <c r="U191" s="321"/>
      <c r="V191" s="336" t="s">
        <v>102</v>
      </c>
      <c r="W191" s="336">
        <v>7.78</v>
      </c>
      <c r="X191" s="336">
        <v>11.97</v>
      </c>
      <c r="Y191" s="336"/>
      <c r="Z191" s="390">
        <f t="shared" si="19"/>
        <v>0</v>
      </c>
      <c r="AA191" s="390">
        <f t="shared" si="20"/>
        <v>0</v>
      </c>
      <c r="AB191" s="337" t="s">
        <v>826</v>
      </c>
      <c r="AC191" s="337" t="s">
        <v>826</v>
      </c>
      <c r="AD191" s="338"/>
    </row>
    <row r="192" spans="1:30" x14ac:dyDescent="0.3">
      <c r="A192" s="353"/>
      <c r="B192" s="340" t="s">
        <v>103</v>
      </c>
      <c r="C192" s="341">
        <v>8.61</v>
      </c>
      <c r="D192" s="341">
        <v>11.97</v>
      </c>
      <c r="E192" s="352" t="s">
        <v>103</v>
      </c>
      <c r="F192" s="398" t="str">
        <f t="shared" si="18"/>
        <v/>
      </c>
      <c r="G192" s="397" t="str">
        <f t="shared" si="18"/>
        <v/>
      </c>
      <c r="H192" s="363"/>
      <c r="I192" s="364"/>
      <c r="J192" s="344">
        <v>8.61</v>
      </c>
      <c r="K192" s="344">
        <v>11.97</v>
      </c>
      <c r="L192" s="345"/>
      <c r="M192" s="346"/>
      <c r="N192" s="347">
        <v>8.61</v>
      </c>
      <c r="O192" s="348">
        <v>11.97</v>
      </c>
      <c r="P192" s="349" t="str">
        <f t="shared" si="21"/>
        <v/>
      </c>
      <c r="Q192" s="350" t="str">
        <f t="shared" si="21"/>
        <v/>
      </c>
      <c r="R192" s="334"/>
      <c r="S192" s="351">
        <v>8.61</v>
      </c>
      <c r="T192" s="351">
        <v>11.97</v>
      </c>
      <c r="U192" s="321"/>
      <c r="V192" s="336" t="s">
        <v>103</v>
      </c>
      <c r="W192" s="336">
        <v>8.61</v>
      </c>
      <c r="X192" s="336">
        <v>11.97</v>
      </c>
      <c r="Y192" s="336"/>
      <c r="Z192" s="390">
        <f t="shared" si="19"/>
        <v>0</v>
      </c>
      <c r="AA192" s="390">
        <f t="shared" si="20"/>
        <v>0</v>
      </c>
      <c r="AB192" s="337" t="s">
        <v>826</v>
      </c>
      <c r="AC192" s="337" t="s">
        <v>826</v>
      </c>
      <c r="AD192" s="338"/>
    </row>
    <row r="193" spans="1:30" x14ac:dyDescent="0.3">
      <c r="A193" s="353"/>
      <c r="B193" s="340" t="s">
        <v>104</v>
      </c>
      <c r="C193" s="341">
        <v>11.99</v>
      </c>
      <c r="D193" s="341">
        <v>14.99</v>
      </c>
      <c r="E193" s="352" t="s">
        <v>104</v>
      </c>
      <c r="F193" s="398" t="str">
        <f t="shared" si="18"/>
        <v/>
      </c>
      <c r="G193" s="397" t="str">
        <f t="shared" si="18"/>
        <v/>
      </c>
      <c r="H193" s="363"/>
      <c r="I193" s="364"/>
      <c r="J193" s="344">
        <v>11.99</v>
      </c>
      <c r="K193" s="344">
        <v>14.99</v>
      </c>
      <c r="L193" s="345"/>
      <c r="M193" s="346"/>
      <c r="N193" s="347">
        <v>11.99</v>
      </c>
      <c r="O193" s="348">
        <v>14.99</v>
      </c>
      <c r="P193" s="349" t="str">
        <f t="shared" si="21"/>
        <v/>
      </c>
      <c r="Q193" s="350" t="str">
        <f t="shared" si="21"/>
        <v/>
      </c>
      <c r="R193" s="334"/>
      <c r="S193" s="351">
        <v>11.99</v>
      </c>
      <c r="T193" s="351">
        <v>14.99</v>
      </c>
      <c r="U193" s="321"/>
      <c r="V193" s="336" t="s">
        <v>104</v>
      </c>
      <c r="W193" s="336">
        <v>11.99</v>
      </c>
      <c r="X193" s="336">
        <v>14.99</v>
      </c>
      <c r="Y193" s="336"/>
      <c r="Z193" s="390">
        <f t="shared" si="19"/>
        <v>0</v>
      </c>
      <c r="AA193" s="390">
        <f t="shared" si="20"/>
        <v>0</v>
      </c>
      <c r="AB193" s="337" t="s">
        <v>826</v>
      </c>
      <c r="AC193" s="337" t="s">
        <v>826</v>
      </c>
      <c r="AD193" s="338"/>
    </row>
    <row r="194" spans="1:30" x14ac:dyDescent="0.3">
      <c r="A194" s="353"/>
      <c r="B194" s="340" t="s">
        <v>105</v>
      </c>
      <c r="C194" s="341">
        <v>15.04</v>
      </c>
      <c r="D194" s="341">
        <v>19.16</v>
      </c>
      <c r="E194" s="352" t="s">
        <v>105</v>
      </c>
      <c r="F194" s="398" t="str">
        <f t="shared" si="18"/>
        <v/>
      </c>
      <c r="G194" s="397" t="str">
        <f t="shared" si="18"/>
        <v/>
      </c>
      <c r="H194" s="363"/>
      <c r="I194" s="364"/>
      <c r="J194" s="344">
        <v>15.04</v>
      </c>
      <c r="K194" s="344">
        <v>19.16</v>
      </c>
      <c r="L194" s="345"/>
      <c r="M194" s="346"/>
      <c r="N194" s="347">
        <v>15.04</v>
      </c>
      <c r="O194" s="348">
        <v>19.16</v>
      </c>
      <c r="P194" s="349" t="str">
        <f t="shared" si="21"/>
        <v/>
      </c>
      <c r="Q194" s="350" t="str">
        <f t="shared" si="21"/>
        <v/>
      </c>
      <c r="R194" s="334"/>
      <c r="S194" s="351">
        <v>15.04</v>
      </c>
      <c r="T194" s="351">
        <v>19.16</v>
      </c>
      <c r="U194" s="321"/>
      <c r="V194" s="336" t="s">
        <v>105</v>
      </c>
      <c r="W194" s="336">
        <v>15.04</v>
      </c>
      <c r="X194" s="336">
        <v>19.16</v>
      </c>
      <c r="Y194" s="336"/>
      <c r="Z194" s="390">
        <f t="shared" si="19"/>
        <v>0</v>
      </c>
      <c r="AA194" s="390">
        <f t="shared" si="20"/>
        <v>0</v>
      </c>
      <c r="AB194" s="337" t="s">
        <v>826</v>
      </c>
      <c r="AC194" s="337" t="s">
        <v>826</v>
      </c>
      <c r="AD194" s="338"/>
    </row>
    <row r="195" spans="1:30" x14ac:dyDescent="0.3">
      <c r="A195" s="353"/>
      <c r="B195" s="340" t="s">
        <v>630</v>
      </c>
      <c r="C195" s="341">
        <v>9</v>
      </c>
      <c r="D195" s="341">
        <v>11</v>
      </c>
      <c r="E195" s="352" t="s">
        <v>630</v>
      </c>
      <c r="F195" s="398" t="str">
        <f t="shared" si="18"/>
        <v/>
      </c>
      <c r="G195" s="397" t="str">
        <f t="shared" si="18"/>
        <v/>
      </c>
      <c r="H195" s="363"/>
      <c r="I195" s="364"/>
      <c r="J195" s="344"/>
      <c r="K195" s="344"/>
      <c r="L195" s="345"/>
      <c r="M195" s="346"/>
      <c r="N195" s="347">
        <v>9</v>
      </c>
      <c r="O195" s="348">
        <v>11</v>
      </c>
      <c r="P195" s="349" t="str">
        <f t="shared" si="21"/>
        <v/>
      </c>
      <c r="Q195" s="350" t="str">
        <f t="shared" si="21"/>
        <v/>
      </c>
      <c r="R195" s="334"/>
      <c r="S195" s="351">
        <v>9</v>
      </c>
      <c r="T195" s="351">
        <v>11</v>
      </c>
      <c r="U195" s="321"/>
      <c r="V195" s="336" t="s">
        <v>630</v>
      </c>
      <c r="W195" s="336">
        <v>9</v>
      </c>
      <c r="X195" s="336">
        <v>11</v>
      </c>
      <c r="Y195" s="336"/>
      <c r="Z195" s="390">
        <f t="shared" si="19"/>
        <v>0</v>
      </c>
      <c r="AA195" s="390">
        <f t="shared" si="20"/>
        <v>0</v>
      </c>
      <c r="AB195" s="337" t="s">
        <v>826</v>
      </c>
      <c r="AC195" s="337" t="s">
        <v>826</v>
      </c>
      <c r="AD195" s="338"/>
    </row>
    <row r="196" spans="1:30" x14ac:dyDescent="0.3">
      <c r="A196" s="353"/>
      <c r="B196" s="340" t="s">
        <v>106</v>
      </c>
      <c r="C196" s="341">
        <v>7.78</v>
      </c>
      <c r="D196" s="341">
        <v>11.97</v>
      </c>
      <c r="E196" s="352" t="s">
        <v>106</v>
      </c>
      <c r="F196" s="398" t="str">
        <f t="shared" si="18"/>
        <v/>
      </c>
      <c r="G196" s="397" t="str">
        <f t="shared" si="18"/>
        <v/>
      </c>
      <c r="H196" s="363"/>
      <c r="I196" s="364"/>
      <c r="J196" s="344">
        <v>7.78</v>
      </c>
      <c r="K196" s="344">
        <v>11.97</v>
      </c>
      <c r="L196" s="345"/>
      <c r="M196" s="346"/>
      <c r="N196" s="347">
        <v>7.78</v>
      </c>
      <c r="O196" s="348">
        <v>11.97</v>
      </c>
      <c r="P196" s="349" t="str">
        <f t="shared" si="21"/>
        <v/>
      </c>
      <c r="Q196" s="350" t="str">
        <f t="shared" si="21"/>
        <v/>
      </c>
      <c r="R196" s="334"/>
      <c r="S196" s="351">
        <v>7.78</v>
      </c>
      <c r="T196" s="351">
        <v>11.97</v>
      </c>
      <c r="U196" s="321"/>
      <c r="V196" s="336" t="s">
        <v>106</v>
      </c>
      <c r="W196" s="336">
        <v>7.78</v>
      </c>
      <c r="X196" s="336">
        <v>11.97</v>
      </c>
      <c r="Y196" s="336"/>
      <c r="Z196" s="390">
        <f t="shared" si="19"/>
        <v>0</v>
      </c>
      <c r="AA196" s="390">
        <f t="shared" si="20"/>
        <v>0</v>
      </c>
      <c r="AB196" s="337" t="s">
        <v>826</v>
      </c>
      <c r="AC196" s="337" t="s">
        <v>826</v>
      </c>
      <c r="AD196" s="338"/>
    </row>
    <row r="197" spans="1:30" x14ac:dyDescent="0.3">
      <c r="A197" s="353"/>
      <c r="B197" s="340" t="s">
        <v>107</v>
      </c>
      <c r="C197" s="341">
        <v>11.99</v>
      </c>
      <c r="D197" s="341">
        <v>14.99</v>
      </c>
      <c r="E197" s="352" t="s">
        <v>107</v>
      </c>
      <c r="F197" s="398" t="str">
        <f t="shared" si="18"/>
        <v/>
      </c>
      <c r="G197" s="397" t="str">
        <f t="shared" si="18"/>
        <v/>
      </c>
      <c r="H197" s="363"/>
      <c r="I197" s="364"/>
      <c r="J197" s="344">
        <v>11.99</v>
      </c>
      <c r="K197" s="344">
        <v>14.99</v>
      </c>
      <c r="L197" s="345"/>
      <c r="M197" s="346"/>
      <c r="N197" s="347">
        <v>11.99</v>
      </c>
      <c r="O197" s="348">
        <v>14.99</v>
      </c>
      <c r="P197" s="349" t="str">
        <f t="shared" si="21"/>
        <v/>
      </c>
      <c r="Q197" s="350" t="str">
        <f t="shared" si="21"/>
        <v/>
      </c>
      <c r="R197" s="334"/>
      <c r="S197" s="351">
        <v>11.99</v>
      </c>
      <c r="T197" s="351">
        <v>14.99</v>
      </c>
      <c r="U197" s="321"/>
      <c r="V197" s="336" t="s">
        <v>107</v>
      </c>
      <c r="W197" s="336">
        <v>11.99</v>
      </c>
      <c r="X197" s="336">
        <v>14.99</v>
      </c>
      <c r="Y197" s="336"/>
      <c r="Z197" s="390">
        <f t="shared" si="19"/>
        <v>0</v>
      </c>
      <c r="AA197" s="390">
        <f t="shared" si="20"/>
        <v>0</v>
      </c>
      <c r="AB197" s="337" t="s">
        <v>826</v>
      </c>
      <c r="AC197" s="337" t="s">
        <v>826</v>
      </c>
      <c r="AD197" s="338"/>
    </row>
    <row r="198" spans="1:30" x14ac:dyDescent="0.3">
      <c r="A198" s="353"/>
      <c r="B198" s="340" t="s">
        <v>690</v>
      </c>
      <c r="C198" s="341">
        <v>24.45</v>
      </c>
      <c r="D198" s="341">
        <v>32</v>
      </c>
      <c r="E198" s="342" t="s">
        <v>690</v>
      </c>
      <c r="F198" s="398" t="str">
        <f t="shared" si="18"/>
        <v/>
      </c>
      <c r="G198" s="397" t="str">
        <f t="shared" si="18"/>
        <v/>
      </c>
      <c r="H198" s="363"/>
      <c r="I198" s="364"/>
      <c r="J198" s="344"/>
      <c r="K198" s="344"/>
      <c r="L198" s="345"/>
      <c r="M198" s="346"/>
      <c r="N198" s="347">
        <v>24.45</v>
      </c>
      <c r="O198" s="348">
        <v>32</v>
      </c>
      <c r="P198" s="349" t="str">
        <f t="shared" si="21"/>
        <v/>
      </c>
      <c r="Q198" s="350" t="str">
        <f t="shared" si="21"/>
        <v/>
      </c>
      <c r="R198" s="334"/>
      <c r="S198" s="351">
        <v>24.45</v>
      </c>
      <c r="T198" s="351">
        <v>32</v>
      </c>
      <c r="U198" s="321"/>
      <c r="V198" s="336" t="s">
        <v>690</v>
      </c>
      <c r="W198" s="336">
        <v>24.45</v>
      </c>
      <c r="X198" s="336">
        <v>32</v>
      </c>
      <c r="Y198" s="336"/>
      <c r="Z198" s="390">
        <f t="shared" si="19"/>
        <v>0</v>
      </c>
      <c r="AA198" s="390">
        <f t="shared" si="20"/>
        <v>0</v>
      </c>
      <c r="AB198" s="337" t="s">
        <v>826</v>
      </c>
      <c r="AC198" s="337" t="s">
        <v>826</v>
      </c>
      <c r="AD198" s="338"/>
    </row>
    <row r="199" spans="1:30" x14ac:dyDescent="0.3">
      <c r="A199" s="353"/>
      <c r="B199" s="340" t="s">
        <v>691</v>
      </c>
      <c r="C199" s="341">
        <v>24.45</v>
      </c>
      <c r="D199" s="341">
        <v>29.5</v>
      </c>
      <c r="E199" s="342" t="s">
        <v>691</v>
      </c>
      <c r="F199" s="398" t="str">
        <f t="shared" si="18"/>
        <v/>
      </c>
      <c r="G199" s="397" t="str">
        <f t="shared" si="18"/>
        <v/>
      </c>
      <c r="H199" s="363"/>
      <c r="I199" s="364"/>
      <c r="J199" s="344"/>
      <c r="K199" s="344"/>
      <c r="L199" s="345"/>
      <c r="M199" s="346"/>
      <c r="N199" s="347">
        <v>24.45</v>
      </c>
      <c r="O199" s="348">
        <v>29.5</v>
      </c>
      <c r="P199" s="349" t="str">
        <f t="shared" si="21"/>
        <v/>
      </c>
      <c r="Q199" s="350" t="str">
        <f t="shared" si="21"/>
        <v/>
      </c>
      <c r="R199" s="334"/>
      <c r="S199" s="351">
        <v>24.45</v>
      </c>
      <c r="T199" s="351">
        <v>29.5</v>
      </c>
      <c r="U199" s="321"/>
      <c r="V199" s="336" t="s">
        <v>691</v>
      </c>
      <c r="W199" s="336">
        <v>24.45</v>
      </c>
      <c r="X199" s="336">
        <v>29.5</v>
      </c>
      <c r="Y199" s="336"/>
      <c r="Z199" s="390">
        <f t="shared" si="19"/>
        <v>0</v>
      </c>
      <c r="AA199" s="390">
        <f t="shared" si="20"/>
        <v>0</v>
      </c>
      <c r="AB199" s="337" t="s">
        <v>826</v>
      </c>
      <c r="AC199" s="337" t="s">
        <v>826</v>
      </c>
      <c r="AD199" s="338"/>
    </row>
    <row r="200" spans="1:30" x14ac:dyDescent="0.3">
      <c r="A200" s="353"/>
      <c r="B200" s="340" t="s">
        <v>692</v>
      </c>
      <c r="C200" s="341">
        <v>24.45</v>
      </c>
      <c r="D200" s="341">
        <v>29.5</v>
      </c>
      <c r="E200" s="342" t="s">
        <v>692</v>
      </c>
      <c r="F200" s="398" t="str">
        <f t="shared" si="18"/>
        <v/>
      </c>
      <c r="G200" s="397" t="str">
        <f t="shared" si="18"/>
        <v/>
      </c>
      <c r="H200" s="363"/>
      <c r="I200" s="364"/>
      <c r="J200" s="344"/>
      <c r="K200" s="344"/>
      <c r="L200" s="345"/>
      <c r="M200" s="346"/>
      <c r="N200" s="347">
        <v>24.45</v>
      </c>
      <c r="O200" s="348">
        <v>29.5</v>
      </c>
      <c r="P200" s="349" t="str">
        <f t="shared" si="21"/>
        <v/>
      </c>
      <c r="Q200" s="350" t="str">
        <f t="shared" si="21"/>
        <v/>
      </c>
      <c r="R200" s="334"/>
      <c r="S200" s="351">
        <v>24.45</v>
      </c>
      <c r="T200" s="351">
        <v>29.5</v>
      </c>
      <c r="U200" s="321"/>
      <c r="V200" s="336" t="s">
        <v>692</v>
      </c>
      <c r="W200" s="336">
        <v>24.45</v>
      </c>
      <c r="X200" s="336">
        <v>29.5</v>
      </c>
      <c r="Y200" s="336"/>
      <c r="Z200" s="390">
        <f t="shared" si="19"/>
        <v>0</v>
      </c>
      <c r="AA200" s="390">
        <f t="shared" si="20"/>
        <v>0</v>
      </c>
      <c r="AB200" s="337" t="s">
        <v>826</v>
      </c>
      <c r="AC200" s="337" t="s">
        <v>826</v>
      </c>
      <c r="AD200" s="338"/>
    </row>
    <row r="201" spans="1:30" x14ac:dyDescent="0.3">
      <c r="A201" s="353"/>
      <c r="B201" s="340" t="s">
        <v>233</v>
      </c>
      <c r="C201" s="341">
        <v>11.44</v>
      </c>
      <c r="D201" s="341">
        <v>14.76</v>
      </c>
      <c r="E201" s="352" t="s">
        <v>233</v>
      </c>
      <c r="F201" s="398" t="str">
        <f t="shared" si="18"/>
        <v/>
      </c>
      <c r="G201" s="397" t="str">
        <f t="shared" si="18"/>
        <v/>
      </c>
      <c r="H201" s="363"/>
      <c r="I201" s="364"/>
      <c r="J201" s="344">
        <v>11.44</v>
      </c>
      <c r="K201" s="344">
        <v>14.76</v>
      </c>
      <c r="L201" s="345"/>
      <c r="M201" s="346"/>
      <c r="N201" s="347">
        <v>11.44</v>
      </c>
      <c r="O201" s="348">
        <v>14.76</v>
      </c>
      <c r="P201" s="349" t="str">
        <f t="shared" si="21"/>
        <v/>
      </c>
      <c r="Q201" s="350" t="str">
        <f t="shared" si="21"/>
        <v/>
      </c>
      <c r="R201" s="334"/>
      <c r="S201" s="351">
        <v>11.44</v>
      </c>
      <c r="T201" s="351">
        <v>14.76</v>
      </c>
      <c r="U201" s="321"/>
      <c r="V201" s="336" t="s">
        <v>233</v>
      </c>
      <c r="W201" s="336">
        <v>11.44</v>
      </c>
      <c r="X201" s="336">
        <v>14.76</v>
      </c>
      <c r="Y201" s="336"/>
      <c r="Z201" s="390">
        <f t="shared" si="19"/>
        <v>0</v>
      </c>
      <c r="AA201" s="390">
        <f t="shared" si="20"/>
        <v>0</v>
      </c>
      <c r="AB201" s="337" t="s">
        <v>826</v>
      </c>
      <c r="AC201" s="337" t="s">
        <v>826</v>
      </c>
      <c r="AD201" s="338"/>
    </row>
    <row r="202" spans="1:30" x14ac:dyDescent="0.3">
      <c r="A202" s="353"/>
      <c r="B202" s="340" t="s">
        <v>234</v>
      </c>
      <c r="C202" s="341">
        <v>14.79</v>
      </c>
      <c r="D202" s="341">
        <v>24.51</v>
      </c>
      <c r="E202" s="352" t="s">
        <v>234</v>
      </c>
      <c r="F202" s="398" t="str">
        <f t="shared" ref="F202:G265" si="22">+IF(H202="","",H202*$S$1)</f>
        <v/>
      </c>
      <c r="G202" s="397" t="str">
        <f t="shared" si="22"/>
        <v/>
      </c>
      <c r="H202" s="363"/>
      <c r="I202" s="364"/>
      <c r="J202" s="344">
        <v>14.79</v>
      </c>
      <c r="K202" s="344">
        <v>24.51</v>
      </c>
      <c r="L202" s="345"/>
      <c r="M202" s="346"/>
      <c r="N202" s="347">
        <v>14.79</v>
      </c>
      <c r="O202" s="348">
        <v>24.51</v>
      </c>
      <c r="P202" s="349" t="str">
        <f t="shared" si="21"/>
        <v/>
      </c>
      <c r="Q202" s="350" t="str">
        <f t="shared" si="21"/>
        <v/>
      </c>
      <c r="R202" s="334"/>
      <c r="S202" s="351">
        <v>14.79</v>
      </c>
      <c r="T202" s="351">
        <v>24.51</v>
      </c>
      <c r="U202" s="321"/>
      <c r="V202" s="336" t="s">
        <v>234</v>
      </c>
      <c r="W202" s="336">
        <v>14.79</v>
      </c>
      <c r="X202" s="336">
        <v>24.51</v>
      </c>
      <c r="Y202" s="336"/>
      <c r="Z202" s="390">
        <f t="shared" si="19"/>
        <v>0</v>
      </c>
      <c r="AA202" s="390">
        <f t="shared" si="20"/>
        <v>0</v>
      </c>
      <c r="AB202" s="337" t="s">
        <v>826</v>
      </c>
      <c r="AC202" s="337" t="s">
        <v>826</v>
      </c>
      <c r="AD202" s="338"/>
    </row>
    <row r="203" spans="1:30" x14ac:dyDescent="0.3">
      <c r="A203" s="353"/>
      <c r="B203" s="340" t="s">
        <v>235</v>
      </c>
      <c r="C203" s="341">
        <v>13.47</v>
      </c>
      <c r="D203" s="341">
        <v>16.079999999999998</v>
      </c>
      <c r="E203" s="352" t="s">
        <v>235</v>
      </c>
      <c r="F203" s="398" t="str">
        <f t="shared" si="22"/>
        <v/>
      </c>
      <c r="G203" s="397" t="str">
        <f t="shared" si="22"/>
        <v/>
      </c>
      <c r="H203" s="363"/>
      <c r="I203" s="364"/>
      <c r="J203" s="344">
        <v>13.47</v>
      </c>
      <c r="K203" s="344">
        <v>16.079999999999998</v>
      </c>
      <c r="L203" s="345"/>
      <c r="M203" s="346"/>
      <c r="N203" s="347">
        <v>13.47</v>
      </c>
      <c r="O203" s="348">
        <v>16.079999999999998</v>
      </c>
      <c r="P203" s="349" t="str">
        <f t="shared" si="21"/>
        <v/>
      </c>
      <c r="Q203" s="350" t="str">
        <f t="shared" si="21"/>
        <v/>
      </c>
      <c r="R203" s="334"/>
      <c r="S203" s="351">
        <v>13.47</v>
      </c>
      <c r="T203" s="351">
        <v>16.079999999999998</v>
      </c>
      <c r="U203" s="321"/>
      <c r="V203" s="336" t="s">
        <v>235</v>
      </c>
      <c r="W203" s="336">
        <v>13.47</v>
      </c>
      <c r="X203" s="336">
        <v>16.079999999999998</v>
      </c>
      <c r="Y203" s="336"/>
      <c r="Z203" s="390">
        <f t="shared" si="19"/>
        <v>0</v>
      </c>
      <c r="AA203" s="390">
        <f t="shared" si="20"/>
        <v>0</v>
      </c>
      <c r="AB203" s="337" t="s">
        <v>826</v>
      </c>
      <c r="AC203" s="337" t="s">
        <v>826</v>
      </c>
      <c r="AD203" s="338"/>
    </row>
    <row r="204" spans="1:30" x14ac:dyDescent="0.3">
      <c r="A204" s="353"/>
      <c r="B204" s="340" t="s">
        <v>236</v>
      </c>
      <c r="C204" s="341">
        <v>16.079999999999998</v>
      </c>
      <c r="D204" s="341">
        <v>22.62</v>
      </c>
      <c r="E204" s="352" t="s">
        <v>236</v>
      </c>
      <c r="F204" s="398" t="str">
        <f t="shared" si="22"/>
        <v/>
      </c>
      <c r="G204" s="397" t="str">
        <f t="shared" si="22"/>
        <v/>
      </c>
      <c r="H204" s="363"/>
      <c r="I204" s="364"/>
      <c r="J204" s="344">
        <v>16.079999999999998</v>
      </c>
      <c r="K204" s="344">
        <v>22.62</v>
      </c>
      <c r="L204" s="345"/>
      <c r="M204" s="346"/>
      <c r="N204" s="347">
        <v>16.079999999999998</v>
      </c>
      <c r="O204" s="348">
        <v>22.62</v>
      </c>
      <c r="P204" s="349" t="str">
        <f t="shared" si="21"/>
        <v/>
      </c>
      <c r="Q204" s="350" t="str">
        <f t="shared" si="21"/>
        <v/>
      </c>
      <c r="R204" s="334"/>
      <c r="S204" s="351">
        <v>16.079999999999998</v>
      </c>
      <c r="T204" s="351">
        <v>22.62</v>
      </c>
      <c r="U204" s="321"/>
      <c r="V204" s="336" t="s">
        <v>236</v>
      </c>
      <c r="W204" s="336">
        <v>16.079999999999998</v>
      </c>
      <c r="X204" s="336">
        <v>22.62</v>
      </c>
      <c r="Y204" s="336"/>
      <c r="Z204" s="390">
        <f t="shared" ref="Z204:Z267" si="23">+ROUND(C204,2)-ROUND(W204,2)</f>
        <v>0</v>
      </c>
      <c r="AA204" s="390">
        <f t="shared" ref="AA204:AA267" si="24">+ROUND(D204,2)-ROUND(X204,2)</f>
        <v>0</v>
      </c>
      <c r="AB204" s="337" t="s">
        <v>826</v>
      </c>
      <c r="AC204" s="337" t="s">
        <v>826</v>
      </c>
      <c r="AD204" s="338"/>
    </row>
    <row r="205" spans="1:30" x14ac:dyDescent="0.3">
      <c r="A205" s="353"/>
      <c r="B205" s="340" t="s">
        <v>237</v>
      </c>
      <c r="C205" s="341">
        <v>13.47</v>
      </c>
      <c r="D205" s="341">
        <v>16.079999999999998</v>
      </c>
      <c r="E205" s="352" t="s">
        <v>237</v>
      </c>
      <c r="F205" s="398" t="str">
        <f t="shared" si="22"/>
        <v/>
      </c>
      <c r="G205" s="397" t="str">
        <f t="shared" si="22"/>
        <v/>
      </c>
      <c r="H205" s="363"/>
      <c r="I205" s="364"/>
      <c r="J205" s="344">
        <v>13.47</v>
      </c>
      <c r="K205" s="344">
        <v>16.079999999999998</v>
      </c>
      <c r="L205" s="345"/>
      <c r="M205" s="346"/>
      <c r="N205" s="347">
        <v>13.47</v>
      </c>
      <c r="O205" s="348">
        <v>16.079999999999998</v>
      </c>
      <c r="P205" s="349" t="str">
        <f t="shared" si="21"/>
        <v/>
      </c>
      <c r="Q205" s="350" t="str">
        <f t="shared" si="21"/>
        <v/>
      </c>
      <c r="R205" s="334"/>
      <c r="S205" s="351">
        <v>13.47</v>
      </c>
      <c r="T205" s="351">
        <v>16.079999999999998</v>
      </c>
      <c r="U205" s="321"/>
      <c r="V205" s="336" t="s">
        <v>237</v>
      </c>
      <c r="W205" s="336">
        <v>13.47</v>
      </c>
      <c r="X205" s="336">
        <v>16.079999999999998</v>
      </c>
      <c r="Y205" s="336"/>
      <c r="Z205" s="390">
        <f t="shared" si="23"/>
        <v>0</v>
      </c>
      <c r="AA205" s="390">
        <f t="shared" si="24"/>
        <v>0</v>
      </c>
      <c r="AB205" s="337" t="s">
        <v>826</v>
      </c>
      <c r="AC205" s="337" t="s">
        <v>826</v>
      </c>
      <c r="AD205" s="338"/>
    </row>
    <row r="206" spans="1:30" x14ac:dyDescent="0.3">
      <c r="A206" s="353"/>
      <c r="B206" s="340" t="s">
        <v>238</v>
      </c>
      <c r="C206" s="341">
        <v>16.11</v>
      </c>
      <c r="D206" s="341">
        <v>22.62</v>
      </c>
      <c r="E206" s="352" t="s">
        <v>238</v>
      </c>
      <c r="F206" s="398" t="str">
        <f t="shared" si="22"/>
        <v/>
      </c>
      <c r="G206" s="397" t="str">
        <f t="shared" si="22"/>
        <v/>
      </c>
      <c r="H206" s="363"/>
      <c r="I206" s="364"/>
      <c r="J206" s="344">
        <v>16.11</v>
      </c>
      <c r="K206" s="344">
        <v>22.62</v>
      </c>
      <c r="L206" s="345"/>
      <c r="M206" s="346"/>
      <c r="N206" s="347">
        <v>16.11</v>
      </c>
      <c r="O206" s="348">
        <v>22.62</v>
      </c>
      <c r="P206" s="349" t="str">
        <f t="shared" si="21"/>
        <v/>
      </c>
      <c r="Q206" s="350" t="str">
        <f t="shared" si="21"/>
        <v/>
      </c>
      <c r="R206" s="334"/>
      <c r="S206" s="351">
        <v>16.11</v>
      </c>
      <c r="T206" s="351">
        <v>22.62</v>
      </c>
      <c r="U206" s="321"/>
      <c r="V206" s="336" t="s">
        <v>238</v>
      </c>
      <c r="W206" s="336">
        <v>16.11</v>
      </c>
      <c r="X206" s="336">
        <v>22.62</v>
      </c>
      <c r="Y206" s="336"/>
      <c r="Z206" s="390">
        <f t="shared" si="23"/>
        <v>0</v>
      </c>
      <c r="AA206" s="390">
        <f t="shared" si="24"/>
        <v>0</v>
      </c>
      <c r="AB206" s="337" t="s">
        <v>826</v>
      </c>
      <c r="AC206" s="337" t="s">
        <v>826</v>
      </c>
      <c r="AD206" s="338"/>
    </row>
    <row r="207" spans="1:30" x14ac:dyDescent="0.3">
      <c r="A207" s="353"/>
      <c r="B207" s="340" t="s">
        <v>239</v>
      </c>
      <c r="C207" s="341">
        <v>8.89</v>
      </c>
      <c r="D207" s="341">
        <v>11.77</v>
      </c>
      <c r="E207" s="352" t="s">
        <v>239</v>
      </c>
      <c r="F207" s="398" t="str">
        <f t="shared" si="22"/>
        <v/>
      </c>
      <c r="G207" s="397" t="str">
        <f t="shared" si="22"/>
        <v/>
      </c>
      <c r="H207" s="363"/>
      <c r="I207" s="364"/>
      <c r="J207" s="344">
        <v>8.89</v>
      </c>
      <c r="K207" s="344">
        <v>11.77</v>
      </c>
      <c r="L207" s="345"/>
      <c r="M207" s="346"/>
      <c r="N207" s="347">
        <v>8.89</v>
      </c>
      <c r="O207" s="348">
        <v>11.77</v>
      </c>
      <c r="P207" s="349" t="str">
        <f t="shared" si="21"/>
        <v/>
      </c>
      <c r="Q207" s="350" t="str">
        <f t="shared" si="21"/>
        <v/>
      </c>
      <c r="R207" s="334"/>
      <c r="S207" s="351">
        <v>8.89</v>
      </c>
      <c r="T207" s="351">
        <v>11.77</v>
      </c>
      <c r="U207" s="321"/>
      <c r="V207" s="336" t="s">
        <v>239</v>
      </c>
      <c r="W207" s="336">
        <v>8.89</v>
      </c>
      <c r="X207" s="336">
        <v>11.77</v>
      </c>
      <c r="Y207" s="336"/>
      <c r="Z207" s="390">
        <f t="shared" si="23"/>
        <v>0</v>
      </c>
      <c r="AA207" s="390">
        <f t="shared" si="24"/>
        <v>0</v>
      </c>
      <c r="AB207" s="337" t="s">
        <v>826</v>
      </c>
      <c r="AC207" s="337" t="s">
        <v>826</v>
      </c>
      <c r="AD207" s="338"/>
    </row>
    <row r="208" spans="1:30" x14ac:dyDescent="0.3">
      <c r="A208" s="353"/>
      <c r="B208" s="340" t="s">
        <v>240</v>
      </c>
      <c r="C208" s="341">
        <v>11.79</v>
      </c>
      <c r="D208" s="341">
        <v>18.86</v>
      </c>
      <c r="E208" s="352" t="s">
        <v>240</v>
      </c>
      <c r="F208" s="398" t="str">
        <f t="shared" si="22"/>
        <v/>
      </c>
      <c r="G208" s="397" t="str">
        <f t="shared" si="22"/>
        <v/>
      </c>
      <c r="H208" s="363"/>
      <c r="I208" s="364"/>
      <c r="J208" s="344">
        <v>11.79</v>
      </c>
      <c r="K208" s="344">
        <v>18.86</v>
      </c>
      <c r="L208" s="345"/>
      <c r="M208" s="346"/>
      <c r="N208" s="347">
        <v>11.79</v>
      </c>
      <c r="O208" s="348">
        <v>18.86</v>
      </c>
      <c r="P208" s="349" t="str">
        <f t="shared" si="21"/>
        <v/>
      </c>
      <c r="Q208" s="350" t="str">
        <f t="shared" si="21"/>
        <v/>
      </c>
      <c r="R208" s="334"/>
      <c r="S208" s="351">
        <v>11.79</v>
      </c>
      <c r="T208" s="351">
        <v>18.86</v>
      </c>
      <c r="U208" s="321"/>
      <c r="V208" s="336" t="s">
        <v>240</v>
      </c>
      <c r="W208" s="336">
        <v>11.79</v>
      </c>
      <c r="X208" s="336">
        <v>18.86</v>
      </c>
      <c r="Y208" s="336"/>
      <c r="Z208" s="390">
        <f t="shared" si="23"/>
        <v>0</v>
      </c>
      <c r="AA208" s="390">
        <f t="shared" si="24"/>
        <v>0</v>
      </c>
      <c r="AB208" s="337" t="s">
        <v>826</v>
      </c>
      <c r="AC208" s="337" t="s">
        <v>826</v>
      </c>
      <c r="AD208" s="338"/>
    </row>
    <row r="209" spans="1:30" x14ac:dyDescent="0.3">
      <c r="A209" s="353"/>
      <c r="B209" s="340" t="s">
        <v>241</v>
      </c>
      <c r="C209" s="341">
        <v>17.79</v>
      </c>
      <c r="D209" s="341">
        <v>22.89</v>
      </c>
      <c r="E209" s="352" t="s">
        <v>241</v>
      </c>
      <c r="F209" s="398" t="str">
        <f t="shared" si="22"/>
        <v/>
      </c>
      <c r="G209" s="397" t="str">
        <f t="shared" si="22"/>
        <v/>
      </c>
      <c r="H209" s="363"/>
      <c r="I209" s="364"/>
      <c r="J209" s="344">
        <v>17.79</v>
      </c>
      <c r="K209" s="344">
        <v>22.89</v>
      </c>
      <c r="L209" s="345"/>
      <c r="M209" s="346"/>
      <c r="N209" s="347">
        <v>17.79</v>
      </c>
      <c r="O209" s="348">
        <v>22.89</v>
      </c>
      <c r="P209" s="349" t="str">
        <f t="shared" si="21"/>
        <v/>
      </c>
      <c r="Q209" s="350" t="str">
        <f t="shared" si="21"/>
        <v/>
      </c>
      <c r="R209" s="334"/>
      <c r="S209" s="351">
        <v>17.79</v>
      </c>
      <c r="T209" s="351">
        <v>22.89</v>
      </c>
      <c r="U209" s="321"/>
      <c r="V209" s="336" t="s">
        <v>241</v>
      </c>
      <c r="W209" s="336">
        <v>17.79</v>
      </c>
      <c r="X209" s="336">
        <v>22.89</v>
      </c>
      <c r="Y209" s="336"/>
      <c r="Z209" s="390">
        <f t="shared" si="23"/>
        <v>0</v>
      </c>
      <c r="AA209" s="390">
        <f t="shared" si="24"/>
        <v>0</v>
      </c>
      <c r="AB209" s="337" t="s">
        <v>826</v>
      </c>
      <c r="AC209" s="337" t="s">
        <v>826</v>
      </c>
      <c r="AD209" s="338"/>
    </row>
    <row r="210" spans="1:30" x14ac:dyDescent="0.3">
      <c r="A210" s="353"/>
      <c r="B210" s="340" t="s">
        <v>242</v>
      </c>
      <c r="C210" s="341">
        <v>22.92</v>
      </c>
      <c r="D210" s="341">
        <v>31.01</v>
      </c>
      <c r="E210" s="352" t="s">
        <v>242</v>
      </c>
      <c r="F210" s="398" t="str">
        <f t="shared" si="22"/>
        <v/>
      </c>
      <c r="G210" s="397" t="str">
        <f t="shared" si="22"/>
        <v/>
      </c>
      <c r="H210" s="363"/>
      <c r="I210" s="364"/>
      <c r="J210" s="344">
        <v>22.92</v>
      </c>
      <c r="K210" s="344">
        <v>31.01</v>
      </c>
      <c r="L210" s="345"/>
      <c r="M210" s="346"/>
      <c r="N210" s="347">
        <v>22.92</v>
      </c>
      <c r="O210" s="348">
        <v>31.01</v>
      </c>
      <c r="P210" s="349" t="str">
        <f t="shared" si="21"/>
        <v/>
      </c>
      <c r="Q210" s="350" t="str">
        <f t="shared" si="21"/>
        <v/>
      </c>
      <c r="R210" s="334"/>
      <c r="S210" s="351">
        <v>22.92</v>
      </c>
      <c r="T210" s="351">
        <v>31.01</v>
      </c>
      <c r="U210" s="321"/>
      <c r="V210" s="336" t="s">
        <v>242</v>
      </c>
      <c r="W210" s="336">
        <v>22.92</v>
      </c>
      <c r="X210" s="336">
        <v>31.01</v>
      </c>
      <c r="Y210" s="336"/>
      <c r="Z210" s="390">
        <f t="shared" si="23"/>
        <v>0</v>
      </c>
      <c r="AA210" s="390">
        <f t="shared" si="24"/>
        <v>0</v>
      </c>
      <c r="AB210" s="337" t="s">
        <v>826</v>
      </c>
      <c r="AC210" s="337" t="s">
        <v>826</v>
      </c>
      <c r="AD210" s="338"/>
    </row>
    <row r="211" spans="1:30" x14ac:dyDescent="0.3">
      <c r="A211" s="353"/>
      <c r="B211" s="340" t="s">
        <v>624</v>
      </c>
      <c r="C211" s="341">
        <v>14.24</v>
      </c>
      <c r="D211" s="341">
        <v>19.059999999999999</v>
      </c>
      <c r="E211" s="352" t="s">
        <v>624</v>
      </c>
      <c r="F211" s="398" t="str">
        <f t="shared" si="22"/>
        <v/>
      </c>
      <c r="G211" s="397" t="str">
        <f t="shared" si="22"/>
        <v/>
      </c>
      <c r="H211" s="363"/>
      <c r="I211" s="364"/>
      <c r="J211" s="344">
        <v>14.24</v>
      </c>
      <c r="K211" s="344">
        <v>19.059999999999999</v>
      </c>
      <c r="L211" s="345"/>
      <c r="M211" s="346"/>
      <c r="N211" s="347">
        <v>14.24</v>
      </c>
      <c r="O211" s="348">
        <v>19.059999999999999</v>
      </c>
      <c r="P211" s="349" t="str">
        <f t="shared" si="21"/>
        <v/>
      </c>
      <c r="Q211" s="350" t="str">
        <f t="shared" si="21"/>
        <v/>
      </c>
      <c r="R211" s="334"/>
      <c r="S211" s="351">
        <v>14.24</v>
      </c>
      <c r="T211" s="351">
        <v>19.059999999999999</v>
      </c>
      <c r="U211" s="321"/>
      <c r="V211" s="336" t="s">
        <v>624</v>
      </c>
      <c r="W211" s="336">
        <v>14.24</v>
      </c>
      <c r="X211" s="336">
        <v>19.059999999999999</v>
      </c>
      <c r="Y211" s="336"/>
      <c r="Z211" s="390">
        <f t="shared" si="23"/>
        <v>0</v>
      </c>
      <c r="AA211" s="390">
        <f t="shared" si="24"/>
        <v>0</v>
      </c>
      <c r="AB211" s="337" t="s">
        <v>826</v>
      </c>
      <c r="AC211" s="337" t="s">
        <v>826</v>
      </c>
      <c r="AD211" s="338"/>
    </row>
    <row r="212" spans="1:30" x14ac:dyDescent="0.3">
      <c r="A212" s="353"/>
      <c r="B212" s="340" t="s">
        <v>626</v>
      </c>
      <c r="C212" s="341">
        <v>20</v>
      </c>
      <c r="D212" s="341">
        <v>28.5</v>
      </c>
      <c r="E212" s="352" t="s">
        <v>626</v>
      </c>
      <c r="F212" s="398" t="str">
        <f t="shared" si="22"/>
        <v/>
      </c>
      <c r="G212" s="397" t="str">
        <f t="shared" si="22"/>
        <v/>
      </c>
      <c r="H212" s="363"/>
      <c r="I212" s="364"/>
      <c r="J212" s="344"/>
      <c r="K212" s="344"/>
      <c r="L212" s="345"/>
      <c r="M212" s="346"/>
      <c r="N212" s="347">
        <v>20</v>
      </c>
      <c r="O212" s="348">
        <v>28.5</v>
      </c>
      <c r="P212" s="349" t="str">
        <f t="shared" si="21"/>
        <v/>
      </c>
      <c r="Q212" s="350" t="str">
        <f t="shared" si="21"/>
        <v/>
      </c>
      <c r="R212" s="334"/>
      <c r="S212" s="351">
        <v>20</v>
      </c>
      <c r="T212" s="351">
        <v>28.5</v>
      </c>
      <c r="U212" s="321"/>
      <c r="V212" s="336" t="s">
        <v>626</v>
      </c>
      <c r="W212" s="336">
        <v>20</v>
      </c>
      <c r="X212" s="336">
        <v>28.5</v>
      </c>
      <c r="Y212" s="336"/>
      <c r="Z212" s="390">
        <f t="shared" si="23"/>
        <v>0</v>
      </c>
      <c r="AA212" s="390">
        <f t="shared" si="24"/>
        <v>0</v>
      </c>
      <c r="AB212" s="337" t="s">
        <v>826</v>
      </c>
      <c r="AC212" s="337" t="s">
        <v>826</v>
      </c>
      <c r="AD212" s="338"/>
    </row>
    <row r="213" spans="1:30" x14ac:dyDescent="0.3">
      <c r="A213" s="353"/>
      <c r="B213" s="340" t="s">
        <v>244</v>
      </c>
      <c r="C213" s="341">
        <v>13.8</v>
      </c>
      <c r="D213" s="341">
        <v>23.52</v>
      </c>
      <c r="E213" s="352" t="s">
        <v>244</v>
      </c>
      <c r="F213" s="398" t="str">
        <f t="shared" si="22"/>
        <v/>
      </c>
      <c r="G213" s="397" t="str">
        <f t="shared" si="22"/>
        <v/>
      </c>
      <c r="H213" s="363"/>
      <c r="I213" s="364"/>
      <c r="J213" s="344">
        <v>13.8</v>
      </c>
      <c r="K213" s="344">
        <v>23.52</v>
      </c>
      <c r="L213" s="345"/>
      <c r="M213" s="346"/>
      <c r="N213" s="347">
        <v>13.8</v>
      </c>
      <c r="O213" s="348">
        <v>23.52</v>
      </c>
      <c r="P213" s="349" t="str">
        <f t="shared" si="21"/>
        <v/>
      </c>
      <c r="Q213" s="350" t="str">
        <f t="shared" si="21"/>
        <v/>
      </c>
      <c r="R213" s="334"/>
      <c r="S213" s="351">
        <v>13.8</v>
      </c>
      <c r="T213" s="351">
        <v>23.52</v>
      </c>
      <c r="U213" s="321"/>
      <c r="V213" s="336" t="s">
        <v>244</v>
      </c>
      <c r="W213" s="336">
        <v>13.8</v>
      </c>
      <c r="X213" s="336">
        <v>23.52</v>
      </c>
      <c r="Y213" s="336"/>
      <c r="Z213" s="390">
        <f t="shared" si="23"/>
        <v>0</v>
      </c>
      <c r="AA213" s="390">
        <f t="shared" si="24"/>
        <v>0</v>
      </c>
      <c r="AB213" s="337" t="s">
        <v>826</v>
      </c>
      <c r="AC213" s="337" t="s">
        <v>826</v>
      </c>
      <c r="AD213" s="338"/>
    </row>
    <row r="214" spans="1:30" x14ac:dyDescent="0.3">
      <c r="A214" s="353"/>
      <c r="B214" s="340" t="s">
        <v>625</v>
      </c>
      <c r="C214" s="341">
        <v>18</v>
      </c>
      <c r="D214" s="341">
        <v>25</v>
      </c>
      <c r="E214" s="352" t="s">
        <v>625</v>
      </c>
      <c r="F214" s="398" t="str">
        <f t="shared" si="22"/>
        <v/>
      </c>
      <c r="G214" s="397" t="str">
        <f t="shared" si="22"/>
        <v/>
      </c>
      <c r="H214" s="363"/>
      <c r="I214" s="364"/>
      <c r="J214" s="344"/>
      <c r="K214" s="344"/>
      <c r="L214" s="345"/>
      <c r="M214" s="346"/>
      <c r="N214" s="347">
        <v>18</v>
      </c>
      <c r="O214" s="348">
        <v>25</v>
      </c>
      <c r="P214" s="349" t="str">
        <f t="shared" si="21"/>
        <v/>
      </c>
      <c r="Q214" s="350" t="str">
        <f t="shared" si="21"/>
        <v/>
      </c>
      <c r="R214" s="334"/>
      <c r="S214" s="351">
        <v>18</v>
      </c>
      <c r="T214" s="351">
        <v>25</v>
      </c>
      <c r="U214" s="321"/>
      <c r="V214" s="336" t="s">
        <v>625</v>
      </c>
      <c r="W214" s="336">
        <v>18</v>
      </c>
      <c r="X214" s="336">
        <v>25</v>
      </c>
      <c r="Y214" s="336"/>
      <c r="Z214" s="390">
        <f t="shared" si="23"/>
        <v>0</v>
      </c>
      <c r="AA214" s="390">
        <f t="shared" si="24"/>
        <v>0</v>
      </c>
      <c r="AB214" s="337" t="s">
        <v>826</v>
      </c>
      <c r="AC214" s="337" t="s">
        <v>826</v>
      </c>
      <c r="AD214" s="338"/>
    </row>
    <row r="215" spans="1:30" x14ac:dyDescent="0.3">
      <c r="A215" s="353"/>
      <c r="B215" s="340" t="s">
        <v>627</v>
      </c>
      <c r="C215" s="341">
        <v>16.5</v>
      </c>
      <c r="D215" s="341">
        <v>23</v>
      </c>
      <c r="E215" s="352" t="s">
        <v>627</v>
      </c>
      <c r="F215" s="398" t="str">
        <f t="shared" si="22"/>
        <v/>
      </c>
      <c r="G215" s="397" t="str">
        <f t="shared" si="22"/>
        <v/>
      </c>
      <c r="H215" s="363"/>
      <c r="I215" s="364"/>
      <c r="J215" s="344"/>
      <c r="K215" s="344"/>
      <c r="L215" s="345"/>
      <c r="M215" s="346"/>
      <c r="N215" s="347">
        <v>16.5</v>
      </c>
      <c r="O215" s="348">
        <v>23</v>
      </c>
      <c r="P215" s="349" t="str">
        <f t="shared" si="21"/>
        <v/>
      </c>
      <c r="Q215" s="350" t="str">
        <f t="shared" si="21"/>
        <v/>
      </c>
      <c r="R215" s="334"/>
      <c r="S215" s="351">
        <v>16.5</v>
      </c>
      <c r="T215" s="351">
        <v>23</v>
      </c>
      <c r="U215" s="321"/>
      <c r="V215" s="336" t="s">
        <v>627</v>
      </c>
      <c r="W215" s="336">
        <v>16.5</v>
      </c>
      <c r="X215" s="336">
        <v>23</v>
      </c>
      <c r="Y215" s="336"/>
      <c r="Z215" s="390">
        <f t="shared" si="23"/>
        <v>0</v>
      </c>
      <c r="AA215" s="390">
        <f t="shared" si="24"/>
        <v>0</v>
      </c>
      <c r="AB215" s="337" t="s">
        <v>826</v>
      </c>
      <c r="AC215" s="337" t="s">
        <v>826</v>
      </c>
      <c r="AD215" s="338"/>
    </row>
    <row r="216" spans="1:30" x14ac:dyDescent="0.3">
      <c r="A216" s="353"/>
      <c r="B216" s="340" t="s">
        <v>623</v>
      </c>
      <c r="C216" s="341">
        <v>9.6199999999999992</v>
      </c>
      <c r="D216" s="341">
        <v>18.8</v>
      </c>
      <c r="E216" s="352" t="s">
        <v>623</v>
      </c>
      <c r="F216" s="398" t="str">
        <f t="shared" si="22"/>
        <v/>
      </c>
      <c r="G216" s="397" t="str">
        <f t="shared" si="22"/>
        <v/>
      </c>
      <c r="H216" s="363"/>
      <c r="I216" s="364"/>
      <c r="J216" s="344">
        <v>9.6199999999999992</v>
      </c>
      <c r="K216" s="344">
        <v>18.8</v>
      </c>
      <c r="L216" s="345"/>
      <c r="M216" s="346"/>
      <c r="N216" s="347">
        <v>9.6199999999999992</v>
      </c>
      <c r="O216" s="348">
        <v>18.8</v>
      </c>
      <c r="P216" s="349" t="str">
        <f t="shared" si="21"/>
        <v/>
      </c>
      <c r="Q216" s="350" t="str">
        <f t="shared" si="21"/>
        <v/>
      </c>
      <c r="R216" s="334"/>
      <c r="S216" s="351">
        <v>9.6199999999999992</v>
      </c>
      <c r="T216" s="351">
        <v>18.8</v>
      </c>
      <c r="U216" s="321"/>
      <c r="V216" s="336" t="s">
        <v>623</v>
      </c>
      <c r="W216" s="336">
        <v>9.6199999999999992</v>
      </c>
      <c r="X216" s="336">
        <v>18.8</v>
      </c>
      <c r="Y216" s="336"/>
      <c r="Z216" s="390">
        <f t="shared" si="23"/>
        <v>0</v>
      </c>
      <c r="AA216" s="390">
        <f t="shared" si="24"/>
        <v>0</v>
      </c>
      <c r="AB216" s="337" t="s">
        <v>826</v>
      </c>
      <c r="AC216" s="337" t="s">
        <v>826</v>
      </c>
      <c r="AD216" s="338"/>
    </row>
    <row r="217" spans="1:30" x14ac:dyDescent="0.3">
      <c r="A217" s="353"/>
      <c r="B217" s="340" t="s">
        <v>256</v>
      </c>
      <c r="C217" s="341">
        <v>8.89</v>
      </c>
      <c r="D217" s="341">
        <v>11.44</v>
      </c>
      <c r="E217" s="352" t="s">
        <v>256</v>
      </c>
      <c r="F217" s="398" t="str">
        <f t="shared" si="22"/>
        <v/>
      </c>
      <c r="G217" s="397" t="str">
        <f t="shared" si="22"/>
        <v/>
      </c>
      <c r="H217" s="363"/>
      <c r="I217" s="364"/>
      <c r="J217" s="344">
        <v>8.89</v>
      </c>
      <c r="K217" s="344">
        <v>11.44</v>
      </c>
      <c r="L217" s="345"/>
      <c r="M217" s="346"/>
      <c r="N217" s="347">
        <v>8.89</v>
      </c>
      <c r="O217" s="348">
        <v>11.44</v>
      </c>
      <c r="P217" s="349" t="str">
        <f t="shared" si="21"/>
        <v/>
      </c>
      <c r="Q217" s="350" t="str">
        <f t="shared" si="21"/>
        <v/>
      </c>
      <c r="R217" s="334"/>
      <c r="S217" s="351">
        <v>8.89</v>
      </c>
      <c r="T217" s="351">
        <v>11.44</v>
      </c>
      <c r="U217" s="321"/>
      <c r="V217" s="336" t="s">
        <v>256</v>
      </c>
      <c r="W217" s="336">
        <v>8.89</v>
      </c>
      <c r="X217" s="336">
        <v>11.44</v>
      </c>
      <c r="Y217" s="336"/>
      <c r="Z217" s="390">
        <f t="shared" si="23"/>
        <v>0</v>
      </c>
      <c r="AA217" s="390">
        <f t="shared" si="24"/>
        <v>0</v>
      </c>
      <c r="AB217" s="337" t="s">
        <v>826</v>
      </c>
      <c r="AC217" s="337" t="s">
        <v>826</v>
      </c>
      <c r="AD217" s="338"/>
    </row>
    <row r="218" spans="1:30" x14ac:dyDescent="0.3">
      <c r="A218" s="353"/>
      <c r="B218" s="340" t="s">
        <v>255</v>
      </c>
      <c r="C218" s="341">
        <v>11.49</v>
      </c>
      <c r="D218" s="341">
        <v>18.04</v>
      </c>
      <c r="E218" s="352" t="s">
        <v>255</v>
      </c>
      <c r="F218" s="398" t="str">
        <f t="shared" si="22"/>
        <v/>
      </c>
      <c r="G218" s="397" t="str">
        <f t="shared" si="22"/>
        <v/>
      </c>
      <c r="H218" s="363"/>
      <c r="I218" s="364"/>
      <c r="J218" s="344">
        <v>11.49</v>
      </c>
      <c r="K218" s="344">
        <v>18.04</v>
      </c>
      <c r="L218" s="345"/>
      <c r="M218" s="346"/>
      <c r="N218" s="347">
        <v>11.49</v>
      </c>
      <c r="O218" s="348">
        <v>18.04</v>
      </c>
      <c r="P218" s="349" t="str">
        <f t="shared" si="21"/>
        <v/>
      </c>
      <c r="Q218" s="350" t="str">
        <f t="shared" si="21"/>
        <v/>
      </c>
      <c r="R218" s="334"/>
      <c r="S218" s="351">
        <v>11.49</v>
      </c>
      <c r="T218" s="351">
        <v>18.04</v>
      </c>
      <c r="U218" s="321"/>
      <c r="V218" s="336" t="s">
        <v>255</v>
      </c>
      <c r="W218" s="336">
        <v>11.49</v>
      </c>
      <c r="X218" s="336">
        <v>18.04</v>
      </c>
      <c r="Y218" s="336"/>
      <c r="Z218" s="390">
        <f t="shared" si="23"/>
        <v>0</v>
      </c>
      <c r="AA218" s="390">
        <f t="shared" si="24"/>
        <v>0</v>
      </c>
      <c r="AB218" s="337" t="s">
        <v>826</v>
      </c>
      <c r="AC218" s="337" t="s">
        <v>826</v>
      </c>
      <c r="AD218" s="338"/>
    </row>
    <row r="219" spans="1:30" x14ac:dyDescent="0.3">
      <c r="A219" s="353"/>
      <c r="B219" s="340" t="s">
        <v>254</v>
      </c>
      <c r="C219" s="341">
        <v>14.95</v>
      </c>
      <c r="D219" s="341">
        <v>20.77</v>
      </c>
      <c r="E219" s="352" t="s">
        <v>254</v>
      </c>
      <c r="F219" s="398" t="str">
        <f t="shared" si="22"/>
        <v/>
      </c>
      <c r="G219" s="397" t="str">
        <f t="shared" si="22"/>
        <v/>
      </c>
      <c r="H219" s="363"/>
      <c r="I219" s="364"/>
      <c r="J219" s="344">
        <v>14.95</v>
      </c>
      <c r="K219" s="344">
        <v>20.77</v>
      </c>
      <c r="L219" s="345"/>
      <c r="M219" s="346"/>
      <c r="N219" s="347">
        <v>14.95</v>
      </c>
      <c r="O219" s="348">
        <v>20.77</v>
      </c>
      <c r="P219" s="349" t="str">
        <f t="shared" ref="P219:Q282" si="25">+IF(AND(ROUND($C219-$N219,2)=0,ROUND($D219-$O219,2)=0),"",ROUND(C219-N219,2))</f>
        <v/>
      </c>
      <c r="Q219" s="350" t="str">
        <f t="shared" si="25"/>
        <v/>
      </c>
      <c r="R219" s="334"/>
      <c r="S219" s="351">
        <v>14.95</v>
      </c>
      <c r="T219" s="351">
        <v>20.77</v>
      </c>
      <c r="U219" s="321"/>
      <c r="V219" s="336" t="s">
        <v>254</v>
      </c>
      <c r="W219" s="336">
        <v>14.95</v>
      </c>
      <c r="X219" s="336">
        <v>20.77</v>
      </c>
      <c r="Y219" s="336"/>
      <c r="Z219" s="390">
        <f t="shared" si="23"/>
        <v>0</v>
      </c>
      <c r="AA219" s="390">
        <f t="shared" si="24"/>
        <v>0</v>
      </c>
      <c r="AB219" s="337" t="s">
        <v>826</v>
      </c>
      <c r="AC219" s="337" t="s">
        <v>826</v>
      </c>
      <c r="AD219" s="338"/>
    </row>
    <row r="220" spans="1:30" x14ac:dyDescent="0.3">
      <c r="A220" s="353"/>
      <c r="B220" s="340" t="s">
        <v>253</v>
      </c>
      <c r="C220" s="341">
        <v>8.65</v>
      </c>
      <c r="D220" s="341">
        <v>12.79</v>
      </c>
      <c r="E220" s="352" t="s">
        <v>253</v>
      </c>
      <c r="F220" s="398" t="str">
        <f t="shared" si="22"/>
        <v/>
      </c>
      <c r="G220" s="397" t="str">
        <f t="shared" si="22"/>
        <v/>
      </c>
      <c r="H220" s="363"/>
      <c r="I220" s="364"/>
      <c r="J220" s="344">
        <v>8.65</v>
      </c>
      <c r="K220" s="344">
        <v>12.79</v>
      </c>
      <c r="L220" s="345"/>
      <c r="M220" s="346"/>
      <c r="N220" s="347">
        <v>8.65</v>
      </c>
      <c r="O220" s="348">
        <v>12.79</v>
      </c>
      <c r="P220" s="349" t="str">
        <f t="shared" si="25"/>
        <v/>
      </c>
      <c r="Q220" s="350" t="str">
        <f t="shared" si="25"/>
        <v/>
      </c>
      <c r="R220" s="334"/>
      <c r="S220" s="351">
        <v>8.65</v>
      </c>
      <c r="T220" s="351">
        <v>12.79</v>
      </c>
      <c r="U220" s="321"/>
      <c r="V220" s="336" t="s">
        <v>253</v>
      </c>
      <c r="W220" s="336">
        <v>8.65</v>
      </c>
      <c r="X220" s="336">
        <v>12.79</v>
      </c>
      <c r="Y220" s="336"/>
      <c r="Z220" s="390">
        <f t="shared" si="23"/>
        <v>0</v>
      </c>
      <c r="AA220" s="390">
        <f t="shared" si="24"/>
        <v>0</v>
      </c>
      <c r="AB220" s="337" t="s">
        <v>826</v>
      </c>
      <c r="AC220" s="337" t="s">
        <v>826</v>
      </c>
      <c r="AD220" s="338"/>
    </row>
    <row r="221" spans="1:30" x14ac:dyDescent="0.3">
      <c r="A221" s="353"/>
      <c r="B221" s="340" t="s">
        <v>246</v>
      </c>
      <c r="C221" s="341">
        <v>10.11</v>
      </c>
      <c r="D221" s="341">
        <v>21.86</v>
      </c>
      <c r="E221" s="352" t="s">
        <v>246</v>
      </c>
      <c r="F221" s="398" t="str">
        <f t="shared" si="22"/>
        <v/>
      </c>
      <c r="G221" s="397" t="str">
        <f t="shared" si="22"/>
        <v/>
      </c>
      <c r="H221" s="363"/>
      <c r="I221" s="364"/>
      <c r="J221" s="344">
        <v>10.11</v>
      </c>
      <c r="K221" s="344">
        <v>21.86</v>
      </c>
      <c r="L221" s="345"/>
      <c r="M221" s="346"/>
      <c r="N221" s="347">
        <v>10.11</v>
      </c>
      <c r="O221" s="348">
        <v>21.86</v>
      </c>
      <c r="P221" s="349" t="str">
        <f t="shared" si="25"/>
        <v/>
      </c>
      <c r="Q221" s="350" t="str">
        <f t="shared" si="25"/>
        <v/>
      </c>
      <c r="R221" s="334"/>
      <c r="S221" s="351">
        <v>10.11</v>
      </c>
      <c r="T221" s="351">
        <v>21.86</v>
      </c>
      <c r="U221" s="321"/>
      <c r="V221" s="336" t="s">
        <v>246</v>
      </c>
      <c r="W221" s="336">
        <v>10.11</v>
      </c>
      <c r="X221" s="336">
        <v>21.86</v>
      </c>
      <c r="Y221" s="336"/>
      <c r="Z221" s="390">
        <f t="shared" si="23"/>
        <v>0</v>
      </c>
      <c r="AA221" s="390">
        <f t="shared" si="24"/>
        <v>0</v>
      </c>
      <c r="AB221" s="337" t="s">
        <v>826</v>
      </c>
      <c r="AC221" s="337" t="s">
        <v>826</v>
      </c>
      <c r="AD221" s="338"/>
    </row>
    <row r="222" spans="1:30" x14ac:dyDescent="0.3">
      <c r="A222" s="353"/>
      <c r="B222" s="340" t="s">
        <v>247</v>
      </c>
      <c r="C222" s="341">
        <v>10.11</v>
      </c>
      <c r="D222" s="341">
        <v>21.86</v>
      </c>
      <c r="E222" s="352" t="s">
        <v>247</v>
      </c>
      <c r="F222" s="398" t="str">
        <f t="shared" si="22"/>
        <v/>
      </c>
      <c r="G222" s="397" t="str">
        <f t="shared" si="22"/>
        <v/>
      </c>
      <c r="H222" s="363"/>
      <c r="I222" s="364"/>
      <c r="J222" s="344">
        <v>10.11</v>
      </c>
      <c r="K222" s="344">
        <v>21.86</v>
      </c>
      <c r="L222" s="345"/>
      <c r="M222" s="346"/>
      <c r="N222" s="347">
        <v>10.11</v>
      </c>
      <c r="O222" s="348">
        <v>21.86</v>
      </c>
      <c r="P222" s="349" t="str">
        <f t="shared" si="25"/>
        <v/>
      </c>
      <c r="Q222" s="350" t="str">
        <f t="shared" si="25"/>
        <v/>
      </c>
      <c r="R222" s="334"/>
      <c r="S222" s="351">
        <v>10.11</v>
      </c>
      <c r="T222" s="351">
        <v>21.86</v>
      </c>
      <c r="U222" s="321"/>
      <c r="V222" s="336" t="s">
        <v>247</v>
      </c>
      <c r="W222" s="336">
        <v>10.11</v>
      </c>
      <c r="X222" s="336">
        <v>21.86</v>
      </c>
      <c r="Y222" s="336"/>
      <c r="Z222" s="390">
        <f t="shared" si="23"/>
        <v>0</v>
      </c>
      <c r="AA222" s="390">
        <f t="shared" si="24"/>
        <v>0</v>
      </c>
      <c r="AB222" s="337" t="s">
        <v>826</v>
      </c>
      <c r="AC222" s="337" t="s">
        <v>826</v>
      </c>
      <c r="AD222" s="338"/>
    </row>
    <row r="223" spans="1:30" x14ac:dyDescent="0.3">
      <c r="A223" s="353"/>
      <c r="B223" s="340" t="s">
        <v>257</v>
      </c>
      <c r="C223" s="341">
        <v>17.97</v>
      </c>
      <c r="D223" s="341">
        <v>26.63</v>
      </c>
      <c r="E223" s="352" t="s">
        <v>257</v>
      </c>
      <c r="F223" s="398" t="str">
        <f t="shared" si="22"/>
        <v/>
      </c>
      <c r="G223" s="397" t="str">
        <f t="shared" si="22"/>
        <v/>
      </c>
      <c r="H223" s="363"/>
      <c r="I223" s="364"/>
      <c r="J223" s="344">
        <v>17.97</v>
      </c>
      <c r="K223" s="344">
        <v>26.63</v>
      </c>
      <c r="L223" s="345"/>
      <c r="M223" s="346"/>
      <c r="N223" s="347">
        <v>17.97</v>
      </c>
      <c r="O223" s="348">
        <v>26.63</v>
      </c>
      <c r="P223" s="349" t="str">
        <f t="shared" si="25"/>
        <v/>
      </c>
      <c r="Q223" s="350" t="str">
        <f t="shared" si="25"/>
        <v/>
      </c>
      <c r="R223" s="334"/>
      <c r="S223" s="351">
        <v>17.97</v>
      </c>
      <c r="T223" s="351">
        <v>26.63</v>
      </c>
      <c r="U223" s="321"/>
      <c r="V223" s="336" t="s">
        <v>257</v>
      </c>
      <c r="W223" s="336">
        <v>17.97</v>
      </c>
      <c r="X223" s="336">
        <v>26.63</v>
      </c>
      <c r="Y223" s="336"/>
      <c r="Z223" s="390">
        <f t="shared" si="23"/>
        <v>0</v>
      </c>
      <c r="AA223" s="390">
        <f t="shared" si="24"/>
        <v>0</v>
      </c>
      <c r="AB223" s="337" t="s">
        <v>826</v>
      </c>
      <c r="AC223" s="337" t="s">
        <v>826</v>
      </c>
      <c r="AD223" s="338"/>
    </row>
    <row r="224" spans="1:30" x14ac:dyDescent="0.3">
      <c r="A224" s="353"/>
      <c r="B224" s="340" t="s">
        <v>258</v>
      </c>
      <c r="C224" s="341">
        <v>15.92</v>
      </c>
      <c r="D224" s="341">
        <v>22.87</v>
      </c>
      <c r="E224" s="352" t="s">
        <v>258</v>
      </c>
      <c r="F224" s="398" t="str">
        <f t="shared" si="22"/>
        <v/>
      </c>
      <c r="G224" s="397" t="str">
        <f t="shared" si="22"/>
        <v/>
      </c>
      <c r="H224" s="363"/>
      <c r="I224" s="364"/>
      <c r="J224" s="344">
        <v>15.92</v>
      </c>
      <c r="K224" s="344">
        <v>22.87</v>
      </c>
      <c r="L224" s="345"/>
      <c r="M224" s="346"/>
      <c r="N224" s="347">
        <v>15.92</v>
      </c>
      <c r="O224" s="348">
        <v>22.87</v>
      </c>
      <c r="P224" s="349" t="str">
        <f t="shared" si="25"/>
        <v/>
      </c>
      <c r="Q224" s="350" t="str">
        <f t="shared" si="25"/>
        <v/>
      </c>
      <c r="R224" s="334"/>
      <c r="S224" s="351">
        <v>15.92</v>
      </c>
      <c r="T224" s="351">
        <v>22.87</v>
      </c>
      <c r="U224" s="321"/>
      <c r="V224" s="336" t="s">
        <v>258</v>
      </c>
      <c r="W224" s="336">
        <v>15.92</v>
      </c>
      <c r="X224" s="336">
        <v>22.87</v>
      </c>
      <c r="Y224" s="336"/>
      <c r="Z224" s="390">
        <f t="shared" si="23"/>
        <v>0</v>
      </c>
      <c r="AA224" s="390">
        <f t="shared" si="24"/>
        <v>0</v>
      </c>
      <c r="AB224" s="337" t="s">
        <v>826</v>
      </c>
      <c r="AC224" s="337" t="s">
        <v>826</v>
      </c>
      <c r="AD224" s="338"/>
    </row>
    <row r="225" spans="1:30" x14ac:dyDescent="0.3">
      <c r="A225" s="353"/>
      <c r="B225" s="340" t="s">
        <v>168</v>
      </c>
      <c r="C225" s="341">
        <v>16.37</v>
      </c>
      <c r="D225" s="341">
        <v>26.57</v>
      </c>
      <c r="E225" s="352" t="s">
        <v>168</v>
      </c>
      <c r="F225" s="398" t="str">
        <f t="shared" si="22"/>
        <v/>
      </c>
      <c r="G225" s="397" t="str">
        <f t="shared" si="22"/>
        <v/>
      </c>
      <c r="H225" s="363"/>
      <c r="I225" s="364"/>
      <c r="J225" s="344">
        <v>16.37</v>
      </c>
      <c r="K225" s="344">
        <v>26.57</v>
      </c>
      <c r="L225" s="345"/>
      <c r="M225" s="346"/>
      <c r="N225" s="347">
        <v>16.37</v>
      </c>
      <c r="O225" s="348">
        <v>26.57</v>
      </c>
      <c r="P225" s="349" t="str">
        <f t="shared" si="25"/>
        <v/>
      </c>
      <c r="Q225" s="350" t="str">
        <f t="shared" si="25"/>
        <v/>
      </c>
      <c r="R225" s="334"/>
      <c r="S225" s="351">
        <v>16.37</v>
      </c>
      <c r="T225" s="351">
        <v>26.57</v>
      </c>
      <c r="U225" s="321"/>
      <c r="V225" s="336" t="s">
        <v>168</v>
      </c>
      <c r="W225" s="336">
        <v>16.37</v>
      </c>
      <c r="X225" s="336">
        <v>26.57</v>
      </c>
      <c r="Y225" s="336"/>
      <c r="Z225" s="390">
        <f t="shared" si="23"/>
        <v>0</v>
      </c>
      <c r="AA225" s="390">
        <f t="shared" si="24"/>
        <v>0</v>
      </c>
      <c r="AB225" s="337" t="s">
        <v>826</v>
      </c>
      <c r="AC225" s="337" t="s">
        <v>826</v>
      </c>
      <c r="AD225" s="338"/>
    </row>
    <row r="226" spans="1:30" x14ac:dyDescent="0.3">
      <c r="A226" s="353"/>
      <c r="B226" s="340" t="s">
        <v>169</v>
      </c>
      <c r="C226" s="341">
        <v>18.36</v>
      </c>
      <c r="D226" s="341">
        <v>29.34</v>
      </c>
      <c r="E226" s="352" t="s">
        <v>169</v>
      </c>
      <c r="F226" s="398" t="str">
        <f t="shared" si="22"/>
        <v/>
      </c>
      <c r="G226" s="397" t="str">
        <f t="shared" si="22"/>
        <v/>
      </c>
      <c r="H226" s="363"/>
      <c r="I226" s="364"/>
      <c r="J226" s="344">
        <v>18.36</v>
      </c>
      <c r="K226" s="344">
        <v>29.34</v>
      </c>
      <c r="L226" s="345"/>
      <c r="M226" s="346"/>
      <c r="N226" s="347">
        <v>18.36</v>
      </c>
      <c r="O226" s="348">
        <v>29.34</v>
      </c>
      <c r="P226" s="349" t="str">
        <f t="shared" si="25"/>
        <v/>
      </c>
      <c r="Q226" s="350" t="str">
        <f t="shared" si="25"/>
        <v/>
      </c>
      <c r="R226" s="334"/>
      <c r="S226" s="351">
        <v>18.36</v>
      </c>
      <c r="T226" s="351">
        <v>29.34</v>
      </c>
      <c r="U226" s="321"/>
      <c r="V226" s="336" t="s">
        <v>169</v>
      </c>
      <c r="W226" s="336">
        <v>18.36</v>
      </c>
      <c r="X226" s="336">
        <v>29.34</v>
      </c>
      <c r="Y226" s="336"/>
      <c r="Z226" s="390">
        <f t="shared" si="23"/>
        <v>0</v>
      </c>
      <c r="AA226" s="390">
        <f t="shared" si="24"/>
        <v>0</v>
      </c>
      <c r="AB226" s="337" t="s">
        <v>826</v>
      </c>
      <c r="AC226" s="337" t="s">
        <v>826</v>
      </c>
      <c r="AD226" s="338"/>
    </row>
    <row r="227" spans="1:30" x14ac:dyDescent="0.3">
      <c r="A227" s="353"/>
      <c r="B227" s="340" t="s">
        <v>170</v>
      </c>
      <c r="C227" s="341">
        <v>22.05</v>
      </c>
      <c r="D227" s="341">
        <v>35.35</v>
      </c>
      <c r="E227" s="352" t="s">
        <v>170</v>
      </c>
      <c r="F227" s="398" t="str">
        <f t="shared" si="22"/>
        <v/>
      </c>
      <c r="G227" s="397" t="str">
        <f t="shared" si="22"/>
        <v/>
      </c>
      <c r="H227" s="363"/>
      <c r="I227" s="364"/>
      <c r="J227" s="344">
        <v>22.05</v>
      </c>
      <c r="K227" s="344">
        <v>35.35</v>
      </c>
      <c r="L227" s="345"/>
      <c r="M227" s="346"/>
      <c r="N227" s="347">
        <v>22.05</v>
      </c>
      <c r="O227" s="348">
        <v>35.35</v>
      </c>
      <c r="P227" s="349" t="str">
        <f t="shared" si="25"/>
        <v/>
      </c>
      <c r="Q227" s="350" t="str">
        <f t="shared" si="25"/>
        <v/>
      </c>
      <c r="R227" s="334"/>
      <c r="S227" s="351">
        <v>22.05</v>
      </c>
      <c r="T227" s="351">
        <v>35.35</v>
      </c>
      <c r="U227" s="321"/>
      <c r="V227" s="336" t="s">
        <v>170</v>
      </c>
      <c r="W227" s="336">
        <v>22.05</v>
      </c>
      <c r="X227" s="336">
        <v>35.35</v>
      </c>
      <c r="Y227" s="336"/>
      <c r="Z227" s="390">
        <f t="shared" si="23"/>
        <v>0</v>
      </c>
      <c r="AA227" s="390">
        <f t="shared" si="24"/>
        <v>0</v>
      </c>
      <c r="AB227" s="337" t="s">
        <v>826</v>
      </c>
      <c r="AC227" s="337" t="s">
        <v>826</v>
      </c>
      <c r="AD227" s="338"/>
    </row>
    <row r="228" spans="1:30" x14ac:dyDescent="0.3">
      <c r="A228" s="353"/>
      <c r="B228" s="340" t="s">
        <v>171</v>
      </c>
      <c r="C228" s="341">
        <v>17.350000000000001</v>
      </c>
      <c r="D228" s="341">
        <v>29.34</v>
      </c>
      <c r="E228" s="352" t="s">
        <v>171</v>
      </c>
      <c r="F228" s="398" t="str">
        <f t="shared" si="22"/>
        <v/>
      </c>
      <c r="G228" s="397" t="str">
        <f t="shared" si="22"/>
        <v/>
      </c>
      <c r="H228" s="363"/>
      <c r="I228" s="364"/>
      <c r="J228" s="344">
        <v>17.350000000000001</v>
      </c>
      <c r="K228" s="344">
        <v>29.34</v>
      </c>
      <c r="L228" s="345"/>
      <c r="M228" s="346"/>
      <c r="N228" s="347">
        <v>17.350000000000001</v>
      </c>
      <c r="O228" s="348">
        <v>29.34</v>
      </c>
      <c r="P228" s="349" t="str">
        <f t="shared" si="25"/>
        <v/>
      </c>
      <c r="Q228" s="350" t="str">
        <f t="shared" si="25"/>
        <v/>
      </c>
      <c r="R228" s="334"/>
      <c r="S228" s="351">
        <v>17.350000000000001</v>
      </c>
      <c r="T228" s="351">
        <v>29.34</v>
      </c>
      <c r="U228" s="321"/>
      <c r="V228" s="336" t="s">
        <v>171</v>
      </c>
      <c r="W228" s="336">
        <v>17.350000000000001</v>
      </c>
      <c r="X228" s="336">
        <v>29.34</v>
      </c>
      <c r="Y228" s="336"/>
      <c r="Z228" s="390">
        <f t="shared" si="23"/>
        <v>0</v>
      </c>
      <c r="AA228" s="390">
        <f t="shared" si="24"/>
        <v>0</v>
      </c>
      <c r="AB228" s="337" t="s">
        <v>826</v>
      </c>
      <c r="AC228" s="337" t="s">
        <v>826</v>
      </c>
      <c r="AD228" s="338"/>
    </row>
    <row r="229" spans="1:30" x14ac:dyDescent="0.3">
      <c r="A229" s="353"/>
      <c r="B229" s="340" t="s">
        <v>172</v>
      </c>
      <c r="C229" s="341">
        <v>20.27</v>
      </c>
      <c r="D229" s="341">
        <v>33.380000000000003</v>
      </c>
      <c r="E229" s="352" t="s">
        <v>172</v>
      </c>
      <c r="F229" s="398" t="str">
        <f t="shared" si="22"/>
        <v/>
      </c>
      <c r="G229" s="397" t="str">
        <f t="shared" si="22"/>
        <v/>
      </c>
      <c r="H229" s="363"/>
      <c r="I229" s="364"/>
      <c r="J229" s="344">
        <v>20.27</v>
      </c>
      <c r="K229" s="344">
        <v>33.380000000000003</v>
      </c>
      <c r="L229" s="345"/>
      <c r="M229" s="346"/>
      <c r="N229" s="347">
        <v>20.27</v>
      </c>
      <c r="O229" s="348">
        <v>33.380000000000003</v>
      </c>
      <c r="P229" s="349" t="str">
        <f t="shared" si="25"/>
        <v/>
      </c>
      <c r="Q229" s="350" t="str">
        <f t="shared" si="25"/>
        <v/>
      </c>
      <c r="R229" s="334"/>
      <c r="S229" s="351">
        <v>20.27</v>
      </c>
      <c r="T229" s="351">
        <v>33.380000000000003</v>
      </c>
      <c r="U229" s="321"/>
      <c r="V229" s="336" t="s">
        <v>172</v>
      </c>
      <c r="W229" s="336">
        <v>20.27</v>
      </c>
      <c r="X229" s="336">
        <v>33.380000000000003</v>
      </c>
      <c r="Y229" s="336"/>
      <c r="Z229" s="390">
        <f t="shared" si="23"/>
        <v>0</v>
      </c>
      <c r="AA229" s="390">
        <f t="shared" si="24"/>
        <v>0</v>
      </c>
      <c r="AB229" s="337" t="s">
        <v>826</v>
      </c>
      <c r="AC229" s="337" t="s">
        <v>826</v>
      </c>
      <c r="AD229" s="338"/>
    </row>
    <row r="230" spans="1:30" x14ac:dyDescent="0.3">
      <c r="A230" s="353"/>
      <c r="B230" s="340" t="s">
        <v>173</v>
      </c>
      <c r="C230" s="341">
        <v>25.58</v>
      </c>
      <c r="D230" s="341">
        <v>41.75</v>
      </c>
      <c r="E230" s="352" t="s">
        <v>173</v>
      </c>
      <c r="F230" s="398" t="str">
        <f t="shared" si="22"/>
        <v/>
      </c>
      <c r="G230" s="397" t="str">
        <f t="shared" si="22"/>
        <v/>
      </c>
      <c r="H230" s="363"/>
      <c r="I230" s="364"/>
      <c r="J230" s="344">
        <v>25.58</v>
      </c>
      <c r="K230" s="344">
        <v>41.75</v>
      </c>
      <c r="L230" s="345"/>
      <c r="M230" s="346"/>
      <c r="N230" s="347">
        <v>25.58</v>
      </c>
      <c r="O230" s="348">
        <v>41.75</v>
      </c>
      <c r="P230" s="349" t="str">
        <f t="shared" si="25"/>
        <v/>
      </c>
      <c r="Q230" s="350" t="str">
        <f t="shared" si="25"/>
        <v/>
      </c>
      <c r="R230" s="334"/>
      <c r="S230" s="351">
        <v>25.58</v>
      </c>
      <c r="T230" s="351">
        <v>41.75</v>
      </c>
      <c r="U230" s="321"/>
      <c r="V230" s="336" t="s">
        <v>173</v>
      </c>
      <c r="W230" s="336">
        <v>25.58</v>
      </c>
      <c r="X230" s="336">
        <v>41.75</v>
      </c>
      <c r="Y230" s="336"/>
      <c r="Z230" s="390">
        <f t="shared" si="23"/>
        <v>0</v>
      </c>
      <c r="AA230" s="390">
        <f t="shared" si="24"/>
        <v>0</v>
      </c>
      <c r="AB230" s="337" t="s">
        <v>826</v>
      </c>
      <c r="AC230" s="337" t="s">
        <v>826</v>
      </c>
      <c r="AD230" s="338"/>
    </row>
    <row r="231" spans="1:30" x14ac:dyDescent="0.3">
      <c r="A231" s="353">
        <v>1</v>
      </c>
      <c r="B231" s="340" t="s">
        <v>700</v>
      </c>
      <c r="C231" s="341">
        <v>19.795000000000002</v>
      </c>
      <c r="D231" s="341">
        <v>31.03</v>
      </c>
      <c r="E231" s="352"/>
      <c r="F231" s="399">
        <f t="shared" si="22"/>
        <v>19.795453488644448</v>
      </c>
      <c r="G231" s="399">
        <f t="shared" si="22"/>
        <v>31.030710874091298</v>
      </c>
      <c r="H231" s="367">
        <v>18.5</v>
      </c>
      <c r="I231" s="367">
        <v>29</v>
      </c>
      <c r="J231" s="344"/>
      <c r="K231" s="344"/>
      <c r="L231" s="345"/>
      <c r="M231" s="346"/>
      <c r="N231" s="347"/>
      <c r="O231" s="369"/>
      <c r="P231" s="370">
        <f t="shared" si="25"/>
        <v>19.8</v>
      </c>
      <c r="Q231" s="350">
        <f t="shared" si="25"/>
        <v>31.03</v>
      </c>
      <c r="R231" s="334"/>
      <c r="S231" s="360">
        <v>19.795000000000002</v>
      </c>
      <c r="T231" s="360">
        <v>31.03</v>
      </c>
      <c r="U231" s="321"/>
      <c r="V231" s="336" t="s">
        <v>700</v>
      </c>
      <c r="W231" s="336">
        <v>19.795000000000002</v>
      </c>
      <c r="X231" s="336">
        <v>31.03</v>
      </c>
      <c r="Y231" s="336"/>
      <c r="Z231" s="390">
        <f t="shared" si="23"/>
        <v>0</v>
      </c>
      <c r="AA231" s="390">
        <f t="shared" si="24"/>
        <v>0</v>
      </c>
      <c r="AB231" s="337" t="s">
        <v>826</v>
      </c>
      <c r="AC231" s="337" t="s">
        <v>826</v>
      </c>
      <c r="AD231" s="338"/>
    </row>
    <row r="232" spans="1:30" x14ac:dyDescent="0.3">
      <c r="A232" s="353">
        <v>1</v>
      </c>
      <c r="B232" s="340" t="s">
        <v>701</v>
      </c>
      <c r="C232" s="341">
        <v>28.89</v>
      </c>
      <c r="D232" s="341">
        <v>37.450000000000003</v>
      </c>
      <c r="E232" s="352"/>
      <c r="F232" s="399">
        <f t="shared" si="22"/>
        <v>28.890661848291899</v>
      </c>
      <c r="G232" s="399">
        <f t="shared" si="22"/>
        <v>37.450857951489496</v>
      </c>
      <c r="H232" s="367">
        <v>27</v>
      </c>
      <c r="I232" s="367">
        <v>35</v>
      </c>
      <c r="J232" s="344"/>
      <c r="K232" s="344"/>
      <c r="L232" s="345"/>
      <c r="M232" s="346"/>
      <c r="N232" s="347"/>
      <c r="O232" s="369"/>
      <c r="P232" s="370">
        <f t="shared" si="25"/>
        <v>28.89</v>
      </c>
      <c r="Q232" s="350">
        <f t="shared" si="25"/>
        <v>37.450000000000003</v>
      </c>
      <c r="R232" s="334"/>
      <c r="S232" s="360">
        <v>28.89</v>
      </c>
      <c r="T232" s="360">
        <v>37.450000000000003</v>
      </c>
      <c r="U232" s="321"/>
      <c r="V232" s="336" t="s">
        <v>701</v>
      </c>
      <c r="W232" s="336">
        <v>28.89</v>
      </c>
      <c r="X232" s="336">
        <v>37.450000000000003</v>
      </c>
      <c r="Y232" s="336"/>
      <c r="Z232" s="390">
        <f t="shared" si="23"/>
        <v>0</v>
      </c>
      <c r="AA232" s="390">
        <f t="shared" si="24"/>
        <v>0</v>
      </c>
      <c r="AB232" s="337" t="s">
        <v>826</v>
      </c>
      <c r="AC232" s="337" t="s">
        <v>826</v>
      </c>
      <c r="AD232" s="338"/>
    </row>
    <row r="233" spans="1:30" x14ac:dyDescent="0.3">
      <c r="A233" s="353"/>
      <c r="B233" s="340" t="s">
        <v>174</v>
      </c>
      <c r="C233" s="341">
        <v>18.32</v>
      </c>
      <c r="D233" s="341">
        <v>27.55</v>
      </c>
      <c r="E233" s="352" t="s">
        <v>174</v>
      </c>
      <c r="F233" s="398" t="str">
        <f t="shared" si="22"/>
        <v/>
      </c>
      <c r="G233" s="397" t="str">
        <f t="shared" si="22"/>
        <v/>
      </c>
      <c r="H233" s="363"/>
      <c r="I233" s="364"/>
      <c r="J233" s="344">
        <v>18.32</v>
      </c>
      <c r="K233" s="344">
        <v>27.55</v>
      </c>
      <c r="L233" s="345"/>
      <c r="M233" s="346"/>
      <c r="N233" s="347">
        <v>18.32</v>
      </c>
      <c r="O233" s="369">
        <v>27.55</v>
      </c>
      <c r="P233" s="370" t="str">
        <f t="shared" si="25"/>
        <v/>
      </c>
      <c r="Q233" s="350" t="str">
        <f t="shared" si="25"/>
        <v/>
      </c>
      <c r="R233" s="334"/>
      <c r="S233" s="351">
        <v>18.32</v>
      </c>
      <c r="T233" s="351">
        <v>27.55</v>
      </c>
      <c r="U233" s="321"/>
      <c r="V233" s="336" t="s">
        <v>174</v>
      </c>
      <c r="W233" s="336">
        <v>18.32</v>
      </c>
      <c r="X233" s="336">
        <v>27.55</v>
      </c>
      <c r="Y233" s="336"/>
      <c r="Z233" s="390">
        <f t="shared" si="23"/>
        <v>0</v>
      </c>
      <c r="AA233" s="390">
        <f t="shared" si="24"/>
        <v>0</v>
      </c>
      <c r="AB233" s="337" t="s">
        <v>826</v>
      </c>
      <c r="AC233" s="337" t="s">
        <v>826</v>
      </c>
      <c r="AD233" s="338"/>
    </row>
    <row r="234" spans="1:30" x14ac:dyDescent="0.3">
      <c r="A234" s="353"/>
      <c r="B234" s="340" t="s">
        <v>175</v>
      </c>
      <c r="C234" s="341">
        <v>19.54</v>
      </c>
      <c r="D234" s="341">
        <v>29.79</v>
      </c>
      <c r="E234" s="352" t="s">
        <v>175</v>
      </c>
      <c r="F234" s="398" t="str">
        <f t="shared" si="22"/>
        <v/>
      </c>
      <c r="G234" s="397" t="str">
        <f t="shared" si="22"/>
        <v/>
      </c>
      <c r="H234" s="363"/>
      <c r="I234" s="364"/>
      <c r="J234" s="344">
        <v>19.54</v>
      </c>
      <c r="K234" s="344">
        <v>29.79</v>
      </c>
      <c r="L234" s="345"/>
      <c r="M234" s="346"/>
      <c r="N234" s="347">
        <v>19.54</v>
      </c>
      <c r="O234" s="369">
        <v>29.79</v>
      </c>
      <c r="P234" s="370" t="str">
        <f t="shared" si="25"/>
        <v/>
      </c>
      <c r="Q234" s="350" t="str">
        <f t="shared" si="25"/>
        <v/>
      </c>
      <c r="R234" s="334"/>
      <c r="S234" s="351">
        <v>19.54</v>
      </c>
      <c r="T234" s="351">
        <v>29.79</v>
      </c>
      <c r="U234" s="321"/>
      <c r="V234" s="336" t="s">
        <v>175</v>
      </c>
      <c r="W234" s="336">
        <v>19.54</v>
      </c>
      <c r="X234" s="336">
        <v>29.79</v>
      </c>
      <c r="Y234" s="336"/>
      <c r="Z234" s="390">
        <f t="shared" si="23"/>
        <v>0</v>
      </c>
      <c r="AA234" s="390">
        <f t="shared" si="24"/>
        <v>0</v>
      </c>
      <c r="AB234" s="337" t="s">
        <v>826</v>
      </c>
      <c r="AC234" s="337" t="s">
        <v>826</v>
      </c>
      <c r="AD234" s="338"/>
    </row>
    <row r="235" spans="1:30" x14ac:dyDescent="0.3">
      <c r="A235" s="353"/>
      <c r="B235" s="340" t="s">
        <v>176</v>
      </c>
      <c r="C235" s="341">
        <v>23.03</v>
      </c>
      <c r="D235" s="341">
        <v>32.44</v>
      </c>
      <c r="E235" s="352" t="s">
        <v>176</v>
      </c>
      <c r="F235" s="398" t="str">
        <f t="shared" si="22"/>
        <v/>
      </c>
      <c r="G235" s="397" t="str">
        <f t="shared" si="22"/>
        <v/>
      </c>
      <c r="H235" s="363"/>
      <c r="I235" s="364"/>
      <c r="J235" s="344">
        <v>23.03</v>
      </c>
      <c r="K235" s="344">
        <v>32.44</v>
      </c>
      <c r="L235" s="345"/>
      <c r="M235" s="346"/>
      <c r="N235" s="347">
        <v>23.03</v>
      </c>
      <c r="O235" s="369">
        <v>32.44</v>
      </c>
      <c r="P235" s="370" t="str">
        <f t="shared" si="25"/>
        <v/>
      </c>
      <c r="Q235" s="350" t="str">
        <f t="shared" si="25"/>
        <v/>
      </c>
      <c r="R235" s="334"/>
      <c r="S235" s="351">
        <v>23.03</v>
      </c>
      <c r="T235" s="351">
        <v>32.44</v>
      </c>
      <c r="U235" s="321"/>
      <c r="V235" s="336" t="s">
        <v>176</v>
      </c>
      <c r="W235" s="336">
        <v>23.03</v>
      </c>
      <c r="X235" s="336">
        <v>32.44</v>
      </c>
      <c r="Y235" s="336"/>
      <c r="Z235" s="390">
        <f t="shared" si="23"/>
        <v>0</v>
      </c>
      <c r="AA235" s="390">
        <f t="shared" si="24"/>
        <v>0</v>
      </c>
      <c r="AB235" s="337" t="s">
        <v>826</v>
      </c>
      <c r="AC235" s="337" t="s">
        <v>826</v>
      </c>
      <c r="AD235" s="338"/>
    </row>
    <row r="236" spans="1:30" x14ac:dyDescent="0.3">
      <c r="A236" s="353"/>
      <c r="B236" s="340" t="s">
        <v>177</v>
      </c>
      <c r="C236" s="341">
        <v>18.05</v>
      </c>
      <c r="D236" s="341">
        <v>27.15</v>
      </c>
      <c r="E236" s="352" t="s">
        <v>177</v>
      </c>
      <c r="F236" s="398" t="str">
        <f t="shared" si="22"/>
        <v/>
      </c>
      <c r="G236" s="397" t="str">
        <f t="shared" si="22"/>
        <v/>
      </c>
      <c r="H236" s="363"/>
      <c r="I236" s="364"/>
      <c r="J236" s="344">
        <v>18.05</v>
      </c>
      <c r="K236" s="344">
        <v>27.15</v>
      </c>
      <c r="L236" s="345"/>
      <c r="M236" s="346"/>
      <c r="N236" s="347">
        <v>18.05</v>
      </c>
      <c r="O236" s="369">
        <v>27.15</v>
      </c>
      <c r="P236" s="370" t="str">
        <f t="shared" si="25"/>
        <v/>
      </c>
      <c r="Q236" s="350" t="str">
        <f t="shared" si="25"/>
        <v/>
      </c>
      <c r="R236" s="334"/>
      <c r="S236" s="351">
        <v>18.05</v>
      </c>
      <c r="T236" s="351">
        <v>27.15</v>
      </c>
      <c r="U236" s="321"/>
      <c r="V236" s="336" t="s">
        <v>177</v>
      </c>
      <c r="W236" s="336">
        <v>18.05</v>
      </c>
      <c r="X236" s="336">
        <v>27.15</v>
      </c>
      <c r="Y236" s="336"/>
      <c r="Z236" s="390">
        <f t="shared" si="23"/>
        <v>0</v>
      </c>
      <c r="AA236" s="390">
        <f t="shared" si="24"/>
        <v>0</v>
      </c>
      <c r="AB236" s="337" t="s">
        <v>826</v>
      </c>
      <c r="AC236" s="337" t="s">
        <v>826</v>
      </c>
      <c r="AD236" s="338"/>
    </row>
    <row r="237" spans="1:30" x14ac:dyDescent="0.3">
      <c r="A237" s="353"/>
      <c r="B237" s="340" t="s">
        <v>178</v>
      </c>
      <c r="C237" s="341">
        <v>31.42</v>
      </c>
      <c r="D237" s="341">
        <v>42.24</v>
      </c>
      <c r="E237" s="352" t="s">
        <v>178</v>
      </c>
      <c r="F237" s="398" t="str">
        <f t="shared" si="22"/>
        <v/>
      </c>
      <c r="G237" s="397" t="str">
        <f t="shared" si="22"/>
        <v/>
      </c>
      <c r="H237" s="363"/>
      <c r="I237" s="364"/>
      <c r="J237" s="344">
        <v>31.42</v>
      </c>
      <c r="K237" s="344">
        <v>42.24</v>
      </c>
      <c r="L237" s="345"/>
      <c r="M237" s="346"/>
      <c r="N237" s="347">
        <v>31.42</v>
      </c>
      <c r="O237" s="369">
        <v>42.24</v>
      </c>
      <c r="P237" s="370" t="str">
        <f t="shared" si="25"/>
        <v/>
      </c>
      <c r="Q237" s="350" t="str">
        <f t="shared" si="25"/>
        <v/>
      </c>
      <c r="R237" s="334"/>
      <c r="S237" s="351">
        <v>31.42</v>
      </c>
      <c r="T237" s="351">
        <v>42.24</v>
      </c>
      <c r="U237" s="321"/>
      <c r="V237" s="336" t="s">
        <v>178</v>
      </c>
      <c r="W237" s="336">
        <v>31.42</v>
      </c>
      <c r="X237" s="336">
        <v>42.24</v>
      </c>
      <c r="Y237" s="336"/>
      <c r="Z237" s="390">
        <f t="shared" si="23"/>
        <v>0</v>
      </c>
      <c r="AA237" s="390">
        <f t="shared" si="24"/>
        <v>0</v>
      </c>
      <c r="AB237" s="337" t="s">
        <v>826</v>
      </c>
      <c r="AC237" s="337" t="s">
        <v>826</v>
      </c>
      <c r="AD237" s="338"/>
    </row>
    <row r="238" spans="1:30" x14ac:dyDescent="0.3">
      <c r="A238" s="353"/>
      <c r="B238" s="340" t="s">
        <v>702</v>
      </c>
      <c r="C238" s="341">
        <v>16</v>
      </c>
      <c r="D238" s="341">
        <v>19.5</v>
      </c>
      <c r="E238" s="342" t="s">
        <v>702</v>
      </c>
      <c r="F238" s="398" t="str">
        <f t="shared" si="22"/>
        <v/>
      </c>
      <c r="G238" s="397" t="str">
        <f t="shared" si="22"/>
        <v/>
      </c>
      <c r="H238" s="363"/>
      <c r="I238" s="364"/>
      <c r="J238" s="344"/>
      <c r="K238" s="344"/>
      <c r="L238" s="345"/>
      <c r="M238" s="346"/>
      <c r="N238" s="347">
        <v>16</v>
      </c>
      <c r="O238" s="369">
        <v>19.5</v>
      </c>
      <c r="P238" s="370" t="str">
        <f t="shared" si="25"/>
        <v/>
      </c>
      <c r="Q238" s="350" t="str">
        <f t="shared" si="25"/>
        <v/>
      </c>
      <c r="R238" s="334"/>
      <c r="S238" s="351">
        <v>16</v>
      </c>
      <c r="T238" s="351">
        <v>19.5</v>
      </c>
      <c r="U238" s="321"/>
      <c r="V238" s="336" t="s">
        <v>702</v>
      </c>
      <c r="W238" s="336">
        <v>16</v>
      </c>
      <c r="X238" s="336">
        <v>19.5</v>
      </c>
      <c r="Y238" s="336"/>
      <c r="Z238" s="390">
        <f t="shared" si="23"/>
        <v>0</v>
      </c>
      <c r="AA238" s="390">
        <f t="shared" si="24"/>
        <v>0</v>
      </c>
      <c r="AB238" s="337" t="s">
        <v>826</v>
      </c>
      <c r="AC238" s="337" t="s">
        <v>826</v>
      </c>
      <c r="AD238" s="338"/>
    </row>
    <row r="239" spans="1:30" x14ac:dyDescent="0.3">
      <c r="A239" s="353">
        <v>1</v>
      </c>
      <c r="B239" s="340" t="s">
        <v>703</v>
      </c>
      <c r="C239" s="341">
        <v>39.590000000000003</v>
      </c>
      <c r="D239" s="341">
        <v>48.150000000000006</v>
      </c>
      <c r="E239" s="342"/>
      <c r="F239" s="399">
        <f t="shared" si="22"/>
        <v>39.590906977288896</v>
      </c>
      <c r="G239" s="399">
        <f t="shared" si="22"/>
        <v>48.151103080486493</v>
      </c>
      <c r="H239" s="367">
        <v>37</v>
      </c>
      <c r="I239" s="367">
        <v>45</v>
      </c>
      <c r="J239" s="344"/>
      <c r="K239" s="344"/>
      <c r="L239" s="345"/>
      <c r="M239" s="346"/>
      <c r="N239" s="347"/>
      <c r="O239" s="369"/>
      <c r="P239" s="370">
        <f t="shared" si="25"/>
        <v>39.590000000000003</v>
      </c>
      <c r="Q239" s="350">
        <f t="shared" si="25"/>
        <v>48.15</v>
      </c>
      <c r="R239" s="334"/>
      <c r="S239" s="360">
        <v>39.590000000000003</v>
      </c>
      <c r="T239" s="360">
        <v>48.150000000000006</v>
      </c>
      <c r="U239" s="321"/>
      <c r="V239" s="336" t="s">
        <v>703</v>
      </c>
      <c r="W239" s="336">
        <v>39.590000000000003</v>
      </c>
      <c r="X239" s="336">
        <v>48.150000000000006</v>
      </c>
      <c r="Y239" s="336"/>
      <c r="Z239" s="390">
        <f t="shared" si="23"/>
        <v>0</v>
      </c>
      <c r="AA239" s="390">
        <f t="shared" si="24"/>
        <v>0</v>
      </c>
      <c r="AB239" s="337" t="s">
        <v>826</v>
      </c>
      <c r="AC239" s="337" t="s">
        <v>826</v>
      </c>
      <c r="AD239" s="338"/>
    </row>
    <row r="240" spans="1:30" x14ac:dyDescent="0.3">
      <c r="A240" s="353"/>
      <c r="B240" s="340" t="s">
        <v>179</v>
      </c>
      <c r="C240" s="341">
        <v>27.7</v>
      </c>
      <c r="D240" s="341">
        <v>39.21</v>
      </c>
      <c r="E240" s="352" t="s">
        <v>179</v>
      </c>
      <c r="F240" s="398" t="str">
        <f t="shared" si="22"/>
        <v/>
      </c>
      <c r="G240" s="397" t="str">
        <f t="shared" si="22"/>
        <v/>
      </c>
      <c r="H240" s="363"/>
      <c r="I240" s="364"/>
      <c r="J240" s="344">
        <v>27.7</v>
      </c>
      <c r="K240" s="344">
        <v>39.21</v>
      </c>
      <c r="L240" s="345"/>
      <c r="M240" s="346"/>
      <c r="N240" s="347">
        <v>27.7</v>
      </c>
      <c r="O240" s="369">
        <v>39.21</v>
      </c>
      <c r="P240" s="370" t="str">
        <f t="shared" si="25"/>
        <v/>
      </c>
      <c r="Q240" s="350" t="str">
        <f t="shared" si="25"/>
        <v/>
      </c>
      <c r="R240" s="334"/>
      <c r="S240" s="351">
        <v>27.7</v>
      </c>
      <c r="T240" s="351">
        <v>39.21</v>
      </c>
      <c r="U240" s="321"/>
      <c r="V240" s="336" t="s">
        <v>179</v>
      </c>
      <c r="W240" s="336">
        <v>27.7</v>
      </c>
      <c r="X240" s="336">
        <v>39.21</v>
      </c>
      <c r="Y240" s="336"/>
      <c r="Z240" s="390">
        <f t="shared" si="23"/>
        <v>0</v>
      </c>
      <c r="AA240" s="390">
        <f t="shared" si="24"/>
        <v>0</v>
      </c>
      <c r="AB240" s="337" t="s">
        <v>826</v>
      </c>
      <c r="AC240" s="337" t="s">
        <v>826</v>
      </c>
      <c r="AD240" s="338"/>
    </row>
    <row r="241" spans="1:30" x14ac:dyDescent="0.3">
      <c r="A241" s="353"/>
      <c r="B241" s="340" t="s">
        <v>180</v>
      </c>
      <c r="C241" s="341">
        <v>32.229999999999997</v>
      </c>
      <c r="D241" s="341">
        <v>44.93</v>
      </c>
      <c r="E241" s="352" t="s">
        <v>180</v>
      </c>
      <c r="F241" s="398" t="str">
        <f t="shared" si="22"/>
        <v/>
      </c>
      <c r="G241" s="397" t="str">
        <f t="shared" si="22"/>
        <v/>
      </c>
      <c r="H241" s="363"/>
      <c r="I241" s="364"/>
      <c r="J241" s="344">
        <v>32.229999999999997</v>
      </c>
      <c r="K241" s="344">
        <v>44.93</v>
      </c>
      <c r="L241" s="345"/>
      <c r="M241" s="346"/>
      <c r="N241" s="347">
        <v>32.229999999999997</v>
      </c>
      <c r="O241" s="369">
        <v>44.93</v>
      </c>
      <c r="P241" s="370" t="str">
        <f t="shared" si="25"/>
        <v/>
      </c>
      <c r="Q241" s="350" t="str">
        <f t="shared" si="25"/>
        <v/>
      </c>
      <c r="R241" s="334"/>
      <c r="S241" s="351">
        <v>32.229999999999997</v>
      </c>
      <c r="T241" s="351">
        <v>44.93</v>
      </c>
      <c r="U241" s="321"/>
      <c r="V241" s="336" t="s">
        <v>180</v>
      </c>
      <c r="W241" s="336">
        <v>32.229999999999997</v>
      </c>
      <c r="X241" s="336">
        <v>44.93</v>
      </c>
      <c r="Y241" s="336"/>
      <c r="Z241" s="390">
        <f t="shared" si="23"/>
        <v>0</v>
      </c>
      <c r="AA241" s="390">
        <f t="shared" si="24"/>
        <v>0</v>
      </c>
      <c r="AB241" s="337" t="s">
        <v>826</v>
      </c>
      <c r="AC241" s="337" t="s">
        <v>826</v>
      </c>
      <c r="AD241" s="338"/>
    </row>
    <row r="242" spans="1:30" x14ac:dyDescent="0.3">
      <c r="A242" s="353"/>
      <c r="B242" s="340" t="s">
        <v>181</v>
      </c>
      <c r="C242" s="341">
        <v>15.56</v>
      </c>
      <c r="D242" s="341">
        <v>20.6</v>
      </c>
      <c r="E242" s="352" t="s">
        <v>181</v>
      </c>
      <c r="F242" s="398" t="str">
        <f t="shared" si="22"/>
        <v/>
      </c>
      <c r="G242" s="397" t="str">
        <f t="shared" si="22"/>
        <v/>
      </c>
      <c r="H242" s="363"/>
      <c r="I242" s="364"/>
      <c r="J242" s="344">
        <v>15.56</v>
      </c>
      <c r="K242" s="344">
        <v>20.6</v>
      </c>
      <c r="L242" s="345"/>
      <c r="M242" s="346"/>
      <c r="N242" s="347">
        <v>15.56</v>
      </c>
      <c r="O242" s="369">
        <v>20.6</v>
      </c>
      <c r="P242" s="370" t="str">
        <f t="shared" si="25"/>
        <v/>
      </c>
      <c r="Q242" s="350" t="str">
        <f t="shared" si="25"/>
        <v/>
      </c>
      <c r="R242" s="334"/>
      <c r="S242" s="351">
        <v>15.56</v>
      </c>
      <c r="T242" s="351">
        <v>20.6</v>
      </c>
      <c r="U242" s="321"/>
      <c r="V242" s="336" t="s">
        <v>181</v>
      </c>
      <c r="W242" s="336">
        <v>15.56</v>
      </c>
      <c r="X242" s="336">
        <v>20.6</v>
      </c>
      <c r="Y242" s="336"/>
      <c r="Z242" s="390">
        <f t="shared" si="23"/>
        <v>0</v>
      </c>
      <c r="AA242" s="390">
        <f t="shared" si="24"/>
        <v>0</v>
      </c>
      <c r="AB242" s="337" t="s">
        <v>826</v>
      </c>
      <c r="AC242" s="337" t="s">
        <v>826</v>
      </c>
      <c r="AD242" s="338"/>
    </row>
    <row r="243" spans="1:30" x14ac:dyDescent="0.3">
      <c r="A243" s="353"/>
      <c r="B243" s="340" t="s">
        <v>182</v>
      </c>
      <c r="C243" s="341">
        <v>15.59</v>
      </c>
      <c r="D243" s="341">
        <v>20.6</v>
      </c>
      <c r="E243" s="352" t="s">
        <v>182</v>
      </c>
      <c r="F243" s="398" t="str">
        <f t="shared" si="22"/>
        <v/>
      </c>
      <c r="G243" s="397" t="str">
        <f t="shared" si="22"/>
        <v/>
      </c>
      <c r="H243" s="363"/>
      <c r="I243" s="364"/>
      <c r="J243" s="344">
        <v>15.59</v>
      </c>
      <c r="K243" s="344">
        <v>20.6</v>
      </c>
      <c r="L243" s="345"/>
      <c r="M243" s="346"/>
      <c r="N243" s="347">
        <v>15.59</v>
      </c>
      <c r="O243" s="369">
        <v>20.6</v>
      </c>
      <c r="P243" s="370" t="str">
        <f t="shared" si="25"/>
        <v/>
      </c>
      <c r="Q243" s="350" t="str">
        <f t="shared" si="25"/>
        <v/>
      </c>
      <c r="R243" s="334"/>
      <c r="S243" s="351">
        <v>15.59</v>
      </c>
      <c r="T243" s="351">
        <v>20.6</v>
      </c>
      <c r="U243" s="321"/>
      <c r="V243" s="336" t="s">
        <v>182</v>
      </c>
      <c r="W243" s="336">
        <v>15.59</v>
      </c>
      <c r="X243" s="336">
        <v>20.6</v>
      </c>
      <c r="Y243" s="336"/>
      <c r="Z243" s="390">
        <f t="shared" si="23"/>
        <v>0</v>
      </c>
      <c r="AA243" s="390">
        <f t="shared" si="24"/>
        <v>0</v>
      </c>
      <c r="AB243" s="337" t="s">
        <v>826</v>
      </c>
      <c r="AC243" s="337" t="s">
        <v>826</v>
      </c>
      <c r="AD243" s="338"/>
    </row>
    <row r="244" spans="1:30" x14ac:dyDescent="0.3">
      <c r="A244" s="353"/>
      <c r="B244" s="340" t="s">
        <v>183</v>
      </c>
      <c r="C244" s="341">
        <v>18.07</v>
      </c>
      <c r="D244" s="341">
        <v>26.27</v>
      </c>
      <c r="E244" s="352" t="s">
        <v>183</v>
      </c>
      <c r="F244" s="398" t="str">
        <f t="shared" si="22"/>
        <v/>
      </c>
      <c r="G244" s="397" t="str">
        <f t="shared" si="22"/>
        <v/>
      </c>
      <c r="H244" s="363"/>
      <c r="I244" s="364"/>
      <c r="J244" s="344">
        <v>18.07</v>
      </c>
      <c r="K244" s="344">
        <v>26.27</v>
      </c>
      <c r="L244" s="345"/>
      <c r="M244" s="346"/>
      <c r="N244" s="347">
        <v>18.07</v>
      </c>
      <c r="O244" s="369">
        <v>26.27</v>
      </c>
      <c r="P244" s="370" t="str">
        <f t="shared" si="25"/>
        <v/>
      </c>
      <c r="Q244" s="350" t="str">
        <f t="shared" si="25"/>
        <v/>
      </c>
      <c r="R244" s="334"/>
      <c r="S244" s="351">
        <v>18.07</v>
      </c>
      <c r="T244" s="351">
        <v>26.27</v>
      </c>
      <c r="U244" s="321"/>
      <c r="V244" s="336" t="s">
        <v>183</v>
      </c>
      <c r="W244" s="336">
        <v>18.07</v>
      </c>
      <c r="X244" s="336">
        <v>26.27</v>
      </c>
      <c r="Y244" s="336"/>
      <c r="Z244" s="390">
        <f t="shared" si="23"/>
        <v>0</v>
      </c>
      <c r="AA244" s="390">
        <f t="shared" si="24"/>
        <v>0</v>
      </c>
      <c r="AB244" s="337" t="s">
        <v>826</v>
      </c>
      <c r="AC244" s="337" t="s">
        <v>826</v>
      </c>
      <c r="AD244" s="338"/>
    </row>
    <row r="245" spans="1:30" x14ac:dyDescent="0.3">
      <c r="A245" s="353"/>
      <c r="B245" s="340" t="s">
        <v>184</v>
      </c>
      <c r="C245" s="341">
        <v>25.59</v>
      </c>
      <c r="D245" s="341">
        <v>40.43</v>
      </c>
      <c r="E245" s="352" t="s">
        <v>184</v>
      </c>
      <c r="F245" s="398" t="str">
        <f t="shared" si="22"/>
        <v/>
      </c>
      <c r="G245" s="397" t="str">
        <f t="shared" si="22"/>
        <v/>
      </c>
      <c r="H245" s="363"/>
      <c r="I245" s="364"/>
      <c r="J245" s="344">
        <v>25.59</v>
      </c>
      <c r="K245" s="344">
        <v>40.43</v>
      </c>
      <c r="L245" s="345"/>
      <c r="M245" s="346"/>
      <c r="N245" s="347">
        <v>25.59</v>
      </c>
      <c r="O245" s="369">
        <v>40.43</v>
      </c>
      <c r="P245" s="370" t="str">
        <f t="shared" si="25"/>
        <v/>
      </c>
      <c r="Q245" s="350" t="str">
        <f t="shared" si="25"/>
        <v/>
      </c>
      <c r="R245" s="334"/>
      <c r="S245" s="351">
        <v>25.59</v>
      </c>
      <c r="T245" s="351">
        <v>40.43</v>
      </c>
      <c r="U245" s="321"/>
      <c r="V245" s="336" t="s">
        <v>184</v>
      </c>
      <c r="W245" s="336">
        <v>25.59</v>
      </c>
      <c r="X245" s="336">
        <v>40.43</v>
      </c>
      <c r="Y245" s="336"/>
      <c r="Z245" s="390">
        <f t="shared" si="23"/>
        <v>0</v>
      </c>
      <c r="AA245" s="390">
        <f t="shared" si="24"/>
        <v>0</v>
      </c>
      <c r="AB245" s="337" t="s">
        <v>826</v>
      </c>
      <c r="AC245" s="337" t="s">
        <v>826</v>
      </c>
      <c r="AD245" s="338"/>
    </row>
    <row r="246" spans="1:30" x14ac:dyDescent="0.3">
      <c r="A246" s="353"/>
      <c r="B246" s="340" t="s">
        <v>185</v>
      </c>
      <c r="C246" s="341">
        <v>27.56</v>
      </c>
      <c r="D246" s="341">
        <v>44.23</v>
      </c>
      <c r="E246" s="352" t="s">
        <v>185</v>
      </c>
      <c r="F246" s="398" t="str">
        <f t="shared" si="22"/>
        <v/>
      </c>
      <c r="G246" s="397" t="str">
        <f t="shared" si="22"/>
        <v/>
      </c>
      <c r="H246" s="363"/>
      <c r="I246" s="364"/>
      <c r="J246" s="344">
        <v>27.56</v>
      </c>
      <c r="K246" s="344">
        <v>44.23</v>
      </c>
      <c r="L246" s="345"/>
      <c r="M246" s="346"/>
      <c r="N246" s="347">
        <v>27.56</v>
      </c>
      <c r="O246" s="369">
        <v>44.23</v>
      </c>
      <c r="P246" s="370" t="str">
        <f t="shared" si="25"/>
        <v/>
      </c>
      <c r="Q246" s="350" t="str">
        <f t="shared" si="25"/>
        <v/>
      </c>
      <c r="R246" s="334"/>
      <c r="S246" s="351">
        <v>27.56</v>
      </c>
      <c r="T246" s="351">
        <v>44.23</v>
      </c>
      <c r="U246" s="321"/>
      <c r="V246" s="336" t="s">
        <v>185</v>
      </c>
      <c r="W246" s="336">
        <v>27.56</v>
      </c>
      <c r="X246" s="336">
        <v>44.23</v>
      </c>
      <c r="Y246" s="336"/>
      <c r="Z246" s="390">
        <f t="shared" si="23"/>
        <v>0</v>
      </c>
      <c r="AA246" s="390">
        <f t="shared" si="24"/>
        <v>0</v>
      </c>
      <c r="AB246" s="337" t="s">
        <v>826</v>
      </c>
      <c r="AC246" s="337" t="s">
        <v>826</v>
      </c>
      <c r="AD246" s="338"/>
    </row>
    <row r="247" spans="1:30" x14ac:dyDescent="0.3">
      <c r="A247" s="353"/>
      <c r="B247" s="340" t="s">
        <v>186</v>
      </c>
      <c r="C247" s="341">
        <v>21.71</v>
      </c>
      <c r="D247" s="341">
        <v>32.08</v>
      </c>
      <c r="E247" s="352" t="s">
        <v>186</v>
      </c>
      <c r="F247" s="398" t="str">
        <f t="shared" si="22"/>
        <v/>
      </c>
      <c r="G247" s="397" t="str">
        <f t="shared" si="22"/>
        <v/>
      </c>
      <c r="H247" s="363"/>
      <c r="I247" s="364"/>
      <c r="J247" s="344">
        <v>21.71</v>
      </c>
      <c r="K247" s="344">
        <v>32.08</v>
      </c>
      <c r="L247" s="345"/>
      <c r="M247" s="346"/>
      <c r="N247" s="347">
        <v>21.71</v>
      </c>
      <c r="O247" s="369">
        <v>32.08</v>
      </c>
      <c r="P247" s="370" t="str">
        <f t="shared" si="25"/>
        <v/>
      </c>
      <c r="Q247" s="350" t="str">
        <f t="shared" si="25"/>
        <v/>
      </c>
      <c r="R247" s="334"/>
      <c r="S247" s="351">
        <v>21.71</v>
      </c>
      <c r="T247" s="351">
        <v>32.08</v>
      </c>
      <c r="U247" s="321"/>
      <c r="V247" s="336" t="s">
        <v>186</v>
      </c>
      <c r="W247" s="336">
        <v>21.71</v>
      </c>
      <c r="X247" s="336">
        <v>32.08</v>
      </c>
      <c r="Y247" s="336"/>
      <c r="Z247" s="390">
        <f t="shared" si="23"/>
        <v>0</v>
      </c>
      <c r="AA247" s="390">
        <f t="shared" si="24"/>
        <v>0</v>
      </c>
      <c r="AB247" s="337" t="s">
        <v>826</v>
      </c>
      <c r="AC247" s="337" t="s">
        <v>826</v>
      </c>
      <c r="AD247" s="338"/>
    </row>
    <row r="248" spans="1:30" x14ac:dyDescent="0.3">
      <c r="A248" s="353"/>
      <c r="B248" s="340" t="s">
        <v>187</v>
      </c>
      <c r="C248" s="341">
        <v>23.2</v>
      </c>
      <c r="D248" s="341">
        <v>34.659999999999997</v>
      </c>
      <c r="E248" s="352" t="s">
        <v>187</v>
      </c>
      <c r="F248" s="398" t="str">
        <f t="shared" si="22"/>
        <v/>
      </c>
      <c r="G248" s="397" t="str">
        <f t="shared" si="22"/>
        <v/>
      </c>
      <c r="H248" s="363"/>
      <c r="I248" s="364"/>
      <c r="J248" s="344">
        <v>23.2</v>
      </c>
      <c r="K248" s="344">
        <v>34.659999999999997</v>
      </c>
      <c r="L248" s="345"/>
      <c r="M248" s="346"/>
      <c r="N248" s="347">
        <v>23.2</v>
      </c>
      <c r="O248" s="369">
        <v>34.659999999999997</v>
      </c>
      <c r="P248" s="370" t="str">
        <f t="shared" si="25"/>
        <v/>
      </c>
      <c r="Q248" s="350" t="str">
        <f t="shared" si="25"/>
        <v/>
      </c>
      <c r="R248" s="334"/>
      <c r="S248" s="351">
        <v>23.2</v>
      </c>
      <c r="T248" s="351">
        <v>34.659999999999997</v>
      </c>
      <c r="U248" s="321"/>
      <c r="V248" s="336" t="s">
        <v>187</v>
      </c>
      <c r="W248" s="336">
        <v>23.2</v>
      </c>
      <c r="X248" s="336">
        <v>34.659999999999997</v>
      </c>
      <c r="Y248" s="336"/>
      <c r="Z248" s="390">
        <f t="shared" si="23"/>
        <v>0</v>
      </c>
      <c r="AA248" s="390">
        <f t="shared" si="24"/>
        <v>0</v>
      </c>
      <c r="AB248" s="337" t="s">
        <v>826</v>
      </c>
      <c r="AC248" s="337" t="s">
        <v>826</v>
      </c>
      <c r="AD248" s="338"/>
    </row>
    <row r="249" spans="1:30" x14ac:dyDescent="0.3">
      <c r="A249" s="353"/>
      <c r="B249" s="340" t="s">
        <v>188</v>
      </c>
      <c r="C249" s="341">
        <v>24.94</v>
      </c>
      <c r="D249" s="341">
        <v>31.32</v>
      </c>
      <c r="E249" s="352" t="s">
        <v>188</v>
      </c>
      <c r="F249" s="398" t="str">
        <f t="shared" si="22"/>
        <v/>
      </c>
      <c r="G249" s="397" t="str">
        <f t="shared" si="22"/>
        <v/>
      </c>
      <c r="H249" s="363"/>
      <c r="I249" s="364"/>
      <c r="J249" s="344">
        <v>24.94</v>
      </c>
      <c r="K249" s="344">
        <v>31.32</v>
      </c>
      <c r="L249" s="345"/>
      <c r="M249" s="346"/>
      <c r="N249" s="347">
        <v>24.94</v>
      </c>
      <c r="O249" s="369">
        <v>31.32</v>
      </c>
      <c r="P249" s="370" t="str">
        <f t="shared" si="25"/>
        <v/>
      </c>
      <c r="Q249" s="350" t="str">
        <f t="shared" si="25"/>
        <v/>
      </c>
      <c r="R249" s="334"/>
      <c r="S249" s="351">
        <v>24.94</v>
      </c>
      <c r="T249" s="351">
        <v>31.32</v>
      </c>
      <c r="U249" s="321"/>
      <c r="V249" s="336" t="s">
        <v>188</v>
      </c>
      <c r="W249" s="336">
        <v>24.94</v>
      </c>
      <c r="X249" s="336">
        <v>31.32</v>
      </c>
      <c r="Y249" s="336"/>
      <c r="Z249" s="390">
        <f t="shared" si="23"/>
        <v>0</v>
      </c>
      <c r="AA249" s="390">
        <f t="shared" si="24"/>
        <v>0</v>
      </c>
      <c r="AB249" s="337" t="s">
        <v>826</v>
      </c>
      <c r="AC249" s="337" t="s">
        <v>826</v>
      </c>
      <c r="AD249" s="338"/>
    </row>
    <row r="250" spans="1:30" x14ac:dyDescent="0.3">
      <c r="A250" s="353"/>
      <c r="B250" s="340" t="s">
        <v>189</v>
      </c>
      <c r="C250" s="341">
        <v>23.2</v>
      </c>
      <c r="D250" s="341">
        <v>33.86</v>
      </c>
      <c r="E250" s="352" t="s">
        <v>189</v>
      </c>
      <c r="F250" s="398" t="str">
        <f t="shared" si="22"/>
        <v/>
      </c>
      <c r="G250" s="397" t="str">
        <f t="shared" si="22"/>
        <v/>
      </c>
      <c r="H250" s="363"/>
      <c r="I250" s="364"/>
      <c r="J250" s="344">
        <v>23.2</v>
      </c>
      <c r="K250" s="344">
        <v>33.86</v>
      </c>
      <c r="L250" s="345"/>
      <c r="M250" s="346"/>
      <c r="N250" s="347">
        <v>23.2</v>
      </c>
      <c r="O250" s="369">
        <v>33.86</v>
      </c>
      <c r="P250" s="370" t="str">
        <f t="shared" si="25"/>
        <v/>
      </c>
      <c r="Q250" s="350" t="str">
        <f t="shared" si="25"/>
        <v/>
      </c>
      <c r="R250" s="334"/>
      <c r="S250" s="351">
        <v>23.2</v>
      </c>
      <c r="T250" s="351">
        <v>33.86</v>
      </c>
      <c r="U250" s="321"/>
      <c r="V250" s="336" t="s">
        <v>189</v>
      </c>
      <c r="W250" s="336">
        <v>23.2</v>
      </c>
      <c r="X250" s="336">
        <v>33.86</v>
      </c>
      <c r="Y250" s="336"/>
      <c r="Z250" s="390">
        <f t="shared" si="23"/>
        <v>0</v>
      </c>
      <c r="AA250" s="390">
        <f t="shared" si="24"/>
        <v>0</v>
      </c>
      <c r="AB250" s="337" t="s">
        <v>826</v>
      </c>
      <c r="AC250" s="337" t="s">
        <v>826</v>
      </c>
      <c r="AD250" s="338"/>
    </row>
    <row r="251" spans="1:30" x14ac:dyDescent="0.3">
      <c r="A251" s="353"/>
      <c r="B251" s="340" t="s">
        <v>190</v>
      </c>
      <c r="C251" s="341">
        <v>23.86</v>
      </c>
      <c r="D251" s="341">
        <v>35.44</v>
      </c>
      <c r="E251" s="352" t="s">
        <v>190</v>
      </c>
      <c r="F251" s="398" t="str">
        <f t="shared" si="22"/>
        <v/>
      </c>
      <c r="G251" s="397" t="str">
        <f t="shared" si="22"/>
        <v/>
      </c>
      <c r="H251" s="363"/>
      <c r="I251" s="364"/>
      <c r="J251" s="344">
        <v>23.86</v>
      </c>
      <c r="K251" s="344">
        <v>35.44</v>
      </c>
      <c r="L251" s="345"/>
      <c r="M251" s="346"/>
      <c r="N251" s="347">
        <v>23.86</v>
      </c>
      <c r="O251" s="369">
        <v>35.44</v>
      </c>
      <c r="P251" s="370" t="str">
        <f t="shared" si="25"/>
        <v/>
      </c>
      <c r="Q251" s="350" t="str">
        <f t="shared" si="25"/>
        <v/>
      </c>
      <c r="R251" s="334"/>
      <c r="S251" s="351">
        <v>23.86</v>
      </c>
      <c r="T251" s="351">
        <v>35.44</v>
      </c>
      <c r="U251" s="321"/>
      <c r="V251" s="336" t="s">
        <v>190</v>
      </c>
      <c r="W251" s="336">
        <v>23.86</v>
      </c>
      <c r="X251" s="336">
        <v>35.44</v>
      </c>
      <c r="Y251" s="336"/>
      <c r="Z251" s="390">
        <f t="shared" si="23"/>
        <v>0</v>
      </c>
      <c r="AA251" s="390">
        <f t="shared" si="24"/>
        <v>0</v>
      </c>
      <c r="AB251" s="337" t="s">
        <v>826</v>
      </c>
      <c r="AC251" s="337" t="s">
        <v>826</v>
      </c>
      <c r="AD251" s="338"/>
    </row>
    <row r="252" spans="1:30" x14ac:dyDescent="0.3">
      <c r="A252" s="353"/>
      <c r="B252" s="340" t="s">
        <v>191</v>
      </c>
      <c r="C252" s="341">
        <v>21.71</v>
      </c>
      <c r="D252" s="341">
        <v>32.08</v>
      </c>
      <c r="E252" s="352" t="s">
        <v>191</v>
      </c>
      <c r="F252" s="398" t="str">
        <f t="shared" si="22"/>
        <v/>
      </c>
      <c r="G252" s="397" t="str">
        <f t="shared" si="22"/>
        <v/>
      </c>
      <c r="H252" s="363"/>
      <c r="I252" s="364"/>
      <c r="J252" s="344">
        <v>21.71</v>
      </c>
      <c r="K252" s="344">
        <v>32.08</v>
      </c>
      <c r="L252" s="345"/>
      <c r="M252" s="346"/>
      <c r="N252" s="347">
        <v>21.71</v>
      </c>
      <c r="O252" s="369">
        <v>32.08</v>
      </c>
      <c r="P252" s="370" t="str">
        <f t="shared" si="25"/>
        <v/>
      </c>
      <c r="Q252" s="350" t="str">
        <f t="shared" si="25"/>
        <v/>
      </c>
      <c r="R252" s="334"/>
      <c r="S252" s="351">
        <v>21.71</v>
      </c>
      <c r="T252" s="351">
        <v>32.08</v>
      </c>
      <c r="U252" s="321"/>
      <c r="V252" s="336" t="s">
        <v>191</v>
      </c>
      <c r="W252" s="336">
        <v>21.71</v>
      </c>
      <c r="X252" s="336">
        <v>32.08</v>
      </c>
      <c r="Y252" s="336"/>
      <c r="Z252" s="390">
        <f t="shared" si="23"/>
        <v>0</v>
      </c>
      <c r="AA252" s="390">
        <f t="shared" si="24"/>
        <v>0</v>
      </c>
      <c r="AB252" s="337" t="s">
        <v>826</v>
      </c>
      <c r="AC252" s="337" t="s">
        <v>826</v>
      </c>
      <c r="AD252" s="338"/>
    </row>
    <row r="253" spans="1:30" x14ac:dyDescent="0.3">
      <c r="A253" s="353"/>
      <c r="B253" s="340" t="s">
        <v>192</v>
      </c>
      <c r="C253" s="341">
        <v>23.2</v>
      </c>
      <c r="D253" s="341">
        <v>34.659999999999997</v>
      </c>
      <c r="E253" s="352" t="s">
        <v>192</v>
      </c>
      <c r="F253" s="398" t="str">
        <f t="shared" si="22"/>
        <v/>
      </c>
      <c r="G253" s="397" t="str">
        <f t="shared" si="22"/>
        <v/>
      </c>
      <c r="H253" s="363"/>
      <c r="I253" s="364"/>
      <c r="J253" s="344">
        <v>23.2</v>
      </c>
      <c r="K253" s="344">
        <v>34.659999999999997</v>
      </c>
      <c r="L253" s="345"/>
      <c r="M253" s="346"/>
      <c r="N253" s="347">
        <v>23.2</v>
      </c>
      <c r="O253" s="369">
        <v>34.659999999999997</v>
      </c>
      <c r="P253" s="370" t="str">
        <f t="shared" si="25"/>
        <v/>
      </c>
      <c r="Q253" s="350" t="str">
        <f t="shared" si="25"/>
        <v/>
      </c>
      <c r="R253" s="334"/>
      <c r="S253" s="351">
        <v>23.2</v>
      </c>
      <c r="T253" s="351">
        <v>34.659999999999997</v>
      </c>
      <c r="U253" s="321"/>
      <c r="V253" s="336" t="s">
        <v>192</v>
      </c>
      <c r="W253" s="336">
        <v>23.2</v>
      </c>
      <c r="X253" s="336">
        <v>34.659999999999997</v>
      </c>
      <c r="Y253" s="336"/>
      <c r="Z253" s="390">
        <f t="shared" si="23"/>
        <v>0</v>
      </c>
      <c r="AA253" s="390">
        <f t="shared" si="24"/>
        <v>0</v>
      </c>
      <c r="AB253" s="337" t="s">
        <v>826</v>
      </c>
      <c r="AC253" s="337" t="s">
        <v>826</v>
      </c>
      <c r="AD253" s="338"/>
    </row>
    <row r="254" spans="1:30" x14ac:dyDescent="0.3">
      <c r="A254" s="353"/>
      <c r="B254" s="340" t="s">
        <v>704</v>
      </c>
      <c r="C254" s="341">
        <v>15.5</v>
      </c>
      <c r="D254" s="341">
        <v>25</v>
      </c>
      <c r="E254" s="342" t="s">
        <v>704</v>
      </c>
      <c r="F254" s="398" t="str">
        <f t="shared" si="22"/>
        <v/>
      </c>
      <c r="G254" s="397" t="str">
        <f t="shared" si="22"/>
        <v/>
      </c>
      <c r="H254" s="363"/>
      <c r="I254" s="364"/>
      <c r="J254" s="344"/>
      <c r="K254" s="344"/>
      <c r="L254" s="345"/>
      <c r="M254" s="346"/>
      <c r="N254" s="347">
        <v>15.5</v>
      </c>
      <c r="O254" s="369">
        <v>25</v>
      </c>
      <c r="P254" s="370" t="str">
        <f t="shared" si="25"/>
        <v/>
      </c>
      <c r="Q254" s="350" t="str">
        <f t="shared" si="25"/>
        <v/>
      </c>
      <c r="R254" s="334"/>
      <c r="S254" s="351">
        <v>15.5</v>
      </c>
      <c r="T254" s="351">
        <v>25</v>
      </c>
      <c r="U254" s="321"/>
      <c r="V254" s="336" t="s">
        <v>704</v>
      </c>
      <c r="W254" s="336">
        <v>15.5</v>
      </c>
      <c r="X254" s="336">
        <v>25</v>
      </c>
      <c r="Y254" s="336"/>
      <c r="Z254" s="390">
        <f t="shared" si="23"/>
        <v>0</v>
      </c>
      <c r="AA254" s="390">
        <f t="shared" si="24"/>
        <v>0</v>
      </c>
      <c r="AB254" s="337" t="s">
        <v>826</v>
      </c>
      <c r="AC254" s="337" t="s">
        <v>826</v>
      </c>
      <c r="AD254" s="338"/>
    </row>
    <row r="255" spans="1:30" x14ac:dyDescent="0.3">
      <c r="A255" s="353"/>
      <c r="B255" s="340" t="s">
        <v>705</v>
      </c>
      <c r="C255" s="341">
        <v>17.25</v>
      </c>
      <c r="D255" s="341">
        <v>24</v>
      </c>
      <c r="E255" s="342" t="s">
        <v>705</v>
      </c>
      <c r="F255" s="398" t="str">
        <f t="shared" si="22"/>
        <v/>
      </c>
      <c r="G255" s="397" t="str">
        <f t="shared" si="22"/>
        <v/>
      </c>
      <c r="H255" s="363"/>
      <c r="I255" s="364"/>
      <c r="J255" s="344"/>
      <c r="K255" s="344"/>
      <c r="L255" s="345"/>
      <c r="M255" s="346"/>
      <c r="N255" s="347">
        <v>17.25</v>
      </c>
      <c r="O255" s="369">
        <v>24</v>
      </c>
      <c r="P255" s="370" t="str">
        <f t="shared" si="25"/>
        <v/>
      </c>
      <c r="Q255" s="350" t="str">
        <f t="shared" si="25"/>
        <v/>
      </c>
      <c r="R255" s="334"/>
      <c r="S255" s="351">
        <v>17.25</v>
      </c>
      <c r="T255" s="351">
        <v>24</v>
      </c>
      <c r="U255" s="321"/>
      <c r="V255" s="336" t="s">
        <v>705</v>
      </c>
      <c r="W255" s="336">
        <v>17.25</v>
      </c>
      <c r="X255" s="336">
        <v>24</v>
      </c>
      <c r="Y255" s="336"/>
      <c r="Z255" s="390">
        <f t="shared" si="23"/>
        <v>0</v>
      </c>
      <c r="AA255" s="390">
        <f t="shared" si="24"/>
        <v>0</v>
      </c>
      <c r="AB255" s="337" t="s">
        <v>826</v>
      </c>
      <c r="AC255" s="337" t="s">
        <v>826</v>
      </c>
      <c r="AD255" s="338"/>
    </row>
    <row r="256" spans="1:30" x14ac:dyDescent="0.3">
      <c r="A256" s="353">
        <v>1</v>
      </c>
      <c r="B256" s="340" t="s">
        <v>706</v>
      </c>
      <c r="C256" s="341">
        <v>19.260000000000002</v>
      </c>
      <c r="D256" s="341">
        <v>23.54</v>
      </c>
      <c r="E256" s="342"/>
      <c r="F256" s="399">
        <f t="shared" si="22"/>
        <v>19.260441232194598</v>
      </c>
      <c r="G256" s="399">
        <f t="shared" si="22"/>
        <v>23.540539283793397</v>
      </c>
      <c r="H256" s="367">
        <v>18</v>
      </c>
      <c r="I256" s="367">
        <v>22</v>
      </c>
      <c r="J256" s="344"/>
      <c r="K256" s="344"/>
      <c r="L256" s="345"/>
      <c r="M256" s="346"/>
      <c r="N256" s="347"/>
      <c r="O256" s="369"/>
      <c r="P256" s="370">
        <f t="shared" si="25"/>
        <v>19.260000000000002</v>
      </c>
      <c r="Q256" s="350">
        <f t="shared" si="25"/>
        <v>23.54</v>
      </c>
      <c r="R256" s="334"/>
      <c r="S256" s="360">
        <v>18</v>
      </c>
      <c r="T256" s="360">
        <v>22</v>
      </c>
      <c r="U256" s="321"/>
      <c r="V256" s="336" t="s">
        <v>706</v>
      </c>
      <c r="W256" s="336">
        <v>19.260000000000002</v>
      </c>
      <c r="X256" s="336">
        <v>23.54</v>
      </c>
      <c r="Y256" s="336"/>
      <c r="Z256" s="390">
        <f t="shared" si="23"/>
        <v>0</v>
      </c>
      <c r="AA256" s="390">
        <f t="shared" si="24"/>
        <v>0</v>
      </c>
      <c r="AB256" s="337" t="s">
        <v>826</v>
      </c>
      <c r="AC256" s="337" t="s">
        <v>826</v>
      </c>
      <c r="AD256" s="338"/>
    </row>
    <row r="257" spans="1:30" x14ac:dyDescent="0.3">
      <c r="A257" s="353"/>
      <c r="B257" s="340" t="s">
        <v>193</v>
      </c>
      <c r="C257" s="341">
        <v>16.57</v>
      </c>
      <c r="D257" s="341">
        <v>24.82</v>
      </c>
      <c r="E257" s="352" t="s">
        <v>193</v>
      </c>
      <c r="F257" s="398" t="str">
        <f t="shared" si="22"/>
        <v/>
      </c>
      <c r="G257" s="397" t="str">
        <f t="shared" si="22"/>
        <v/>
      </c>
      <c r="H257" s="363"/>
      <c r="I257" s="364"/>
      <c r="J257" s="344">
        <v>16.57</v>
      </c>
      <c r="K257" s="344">
        <v>24.82</v>
      </c>
      <c r="L257" s="345"/>
      <c r="M257" s="346"/>
      <c r="N257" s="347">
        <v>16.57</v>
      </c>
      <c r="O257" s="369">
        <v>24.82</v>
      </c>
      <c r="P257" s="370" t="str">
        <f t="shared" si="25"/>
        <v/>
      </c>
      <c r="Q257" s="350" t="str">
        <f t="shared" si="25"/>
        <v/>
      </c>
      <c r="R257" s="334"/>
      <c r="S257" s="351">
        <v>16.57</v>
      </c>
      <c r="T257" s="351">
        <v>24.82</v>
      </c>
      <c r="U257" s="321"/>
      <c r="V257" s="336" t="s">
        <v>193</v>
      </c>
      <c r="W257" s="336">
        <v>16.57</v>
      </c>
      <c r="X257" s="336">
        <v>24.82</v>
      </c>
      <c r="Y257" s="336"/>
      <c r="Z257" s="390">
        <f t="shared" si="23"/>
        <v>0</v>
      </c>
      <c r="AA257" s="390">
        <f t="shared" si="24"/>
        <v>0</v>
      </c>
      <c r="AB257" s="337" t="s">
        <v>826</v>
      </c>
      <c r="AC257" s="337" t="s">
        <v>826</v>
      </c>
      <c r="AD257" s="338"/>
    </row>
    <row r="258" spans="1:30" x14ac:dyDescent="0.3">
      <c r="A258" s="353"/>
      <c r="B258" s="340" t="s">
        <v>194</v>
      </c>
      <c r="C258" s="341">
        <v>17.59</v>
      </c>
      <c r="D258" s="341">
        <v>26.76</v>
      </c>
      <c r="E258" s="352" t="s">
        <v>194</v>
      </c>
      <c r="F258" s="398" t="str">
        <f t="shared" si="22"/>
        <v/>
      </c>
      <c r="G258" s="397" t="str">
        <f t="shared" si="22"/>
        <v/>
      </c>
      <c r="H258" s="363"/>
      <c r="I258" s="364"/>
      <c r="J258" s="344">
        <v>17.59</v>
      </c>
      <c r="K258" s="344">
        <v>26.76</v>
      </c>
      <c r="L258" s="345"/>
      <c r="M258" s="346"/>
      <c r="N258" s="347">
        <v>17.59</v>
      </c>
      <c r="O258" s="369">
        <v>26.76</v>
      </c>
      <c r="P258" s="370" t="str">
        <f t="shared" si="25"/>
        <v/>
      </c>
      <c r="Q258" s="350" t="str">
        <f t="shared" si="25"/>
        <v/>
      </c>
      <c r="R258" s="334"/>
      <c r="S258" s="351">
        <v>17.59</v>
      </c>
      <c r="T258" s="351">
        <v>26.76</v>
      </c>
      <c r="U258" s="321"/>
      <c r="V258" s="336" t="s">
        <v>194</v>
      </c>
      <c r="W258" s="336">
        <v>17.59</v>
      </c>
      <c r="X258" s="336">
        <v>26.76</v>
      </c>
      <c r="Y258" s="336"/>
      <c r="Z258" s="390">
        <f t="shared" si="23"/>
        <v>0</v>
      </c>
      <c r="AA258" s="390">
        <f t="shared" si="24"/>
        <v>0</v>
      </c>
      <c r="AB258" s="337" t="s">
        <v>826</v>
      </c>
      <c r="AC258" s="337" t="s">
        <v>826</v>
      </c>
      <c r="AD258" s="338"/>
    </row>
    <row r="259" spans="1:30" x14ac:dyDescent="0.3">
      <c r="A259" s="353"/>
      <c r="B259" s="340" t="s">
        <v>707</v>
      </c>
      <c r="C259" s="341">
        <v>22</v>
      </c>
      <c r="D259" s="341">
        <v>26.5</v>
      </c>
      <c r="E259" s="342" t="s">
        <v>707</v>
      </c>
      <c r="F259" s="398" t="str">
        <f t="shared" si="22"/>
        <v/>
      </c>
      <c r="G259" s="397" t="str">
        <f t="shared" si="22"/>
        <v/>
      </c>
      <c r="H259" s="363"/>
      <c r="I259" s="364"/>
      <c r="J259" s="344"/>
      <c r="K259" s="344"/>
      <c r="L259" s="345"/>
      <c r="M259" s="346"/>
      <c r="N259" s="347">
        <v>22</v>
      </c>
      <c r="O259" s="369">
        <v>26.5</v>
      </c>
      <c r="P259" s="370" t="str">
        <f t="shared" si="25"/>
        <v/>
      </c>
      <c r="Q259" s="350" t="str">
        <f t="shared" si="25"/>
        <v/>
      </c>
      <c r="R259" s="334"/>
      <c r="S259" s="351">
        <v>22</v>
      </c>
      <c r="T259" s="351">
        <v>26.5</v>
      </c>
      <c r="U259" s="321"/>
      <c r="V259" s="336" t="s">
        <v>707</v>
      </c>
      <c r="W259" s="336">
        <v>22</v>
      </c>
      <c r="X259" s="336">
        <v>26.5</v>
      </c>
      <c r="Y259" s="336"/>
      <c r="Z259" s="390">
        <f t="shared" si="23"/>
        <v>0</v>
      </c>
      <c r="AA259" s="390">
        <f t="shared" si="24"/>
        <v>0</v>
      </c>
      <c r="AB259" s="337" t="s">
        <v>826</v>
      </c>
      <c r="AC259" s="337" t="s">
        <v>826</v>
      </c>
      <c r="AD259" s="338"/>
    </row>
    <row r="260" spans="1:30" x14ac:dyDescent="0.3">
      <c r="A260" s="353">
        <v>1</v>
      </c>
      <c r="B260" s="340" t="s">
        <v>708</v>
      </c>
      <c r="C260" s="341">
        <v>25.68</v>
      </c>
      <c r="D260" s="341">
        <v>34.24</v>
      </c>
      <c r="E260" s="342"/>
      <c r="F260" s="399">
        <f t="shared" si="22"/>
        <v>25.6805883095928</v>
      </c>
      <c r="G260" s="399">
        <f t="shared" si="22"/>
        <v>34.240784412790397</v>
      </c>
      <c r="H260" s="367">
        <v>24</v>
      </c>
      <c r="I260" s="367">
        <v>32</v>
      </c>
      <c r="J260" s="344"/>
      <c r="K260" s="344"/>
      <c r="L260" s="345"/>
      <c r="M260" s="346"/>
      <c r="N260" s="347"/>
      <c r="O260" s="369"/>
      <c r="P260" s="370">
        <f t="shared" si="25"/>
        <v>25.68</v>
      </c>
      <c r="Q260" s="350">
        <f t="shared" si="25"/>
        <v>34.24</v>
      </c>
      <c r="R260" s="334"/>
      <c r="S260" s="360">
        <v>24</v>
      </c>
      <c r="T260" s="360">
        <v>32</v>
      </c>
      <c r="U260" s="321"/>
      <c r="V260" s="336" t="s">
        <v>708</v>
      </c>
      <c r="W260" s="336">
        <v>25.68</v>
      </c>
      <c r="X260" s="336">
        <v>34.24</v>
      </c>
      <c r="Y260" s="336"/>
      <c r="Z260" s="390">
        <f t="shared" si="23"/>
        <v>0</v>
      </c>
      <c r="AA260" s="390">
        <f t="shared" si="24"/>
        <v>0</v>
      </c>
      <c r="AB260" s="337" t="s">
        <v>826</v>
      </c>
      <c r="AC260" s="337" t="s">
        <v>826</v>
      </c>
      <c r="AD260" s="338"/>
    </row>
    <row r="261" spans="1:30" x14ac:dyDescent="0.3">
      <c r="A261" s="353"/>
      <c r="B261" s="340" t="s">
        <v>195</v>
      </c>
      <c r="C261" s="341">
        <v>19.23</v>
      </c>
      <c r="D261" s="341">
        <v>30.04</v>
      </c>
      <c r="E261" s="352" t="s">
        <v>195</v>
      </c>
      <c r="F261" s="398" t="str">
        <f t="shared" si="22"/>
        <v/>
      </c>
      <c r="G261" s="397" t="str">
        <f t="shared" si="22"/>
        <v/>
      </c>
      <c r="H261" s="363"/>
      <c r="I261" s="364"/>
      <c r="J261" s="344">
        <v>19.23</v>
      </c>
      <c r="K261" s="344">
        <v>30.04</v>
      </c>
      <c r="L261" s="345"/>
      <c r="M261" s="346"/>
      <c r="N261" s="347">
        <v>19.23</v>
      </c>
      <c r="O261" s="369">
        <v>30.04</v>
      </c>
      <c r="P261" s="370" t="str">
        <f t="shared" si="25"/>
        <v/>
      </c>
      <c r="Q261" s="350" t="str">
        <f t="shared" si="25"/>
        <v/>
      </c>
      <c r="R261" s="334"/>
      <c r="S261" s="351">
        <v>19.23</v>
      </c>
      <c r="T261" s="351">
        <v>30.04</v>
      </c>
      <c r="U261" s="321"/>
      <c r="V261" s="336" t="s">
        <v>195</v>
      </c>
      <c r="W261" s="336">
        <v>19.23</v>
      </c>
      <c r="X261" s="336">
        <v>30.04</v>
      </c>
      <c r="Y261" s="336"/>
      <c r="Z261" s="390">
        <f t="shared" si="23"/>
        <v>0</v>
      </c>
      <c r="AA261" s="390">
        <f t="shared" si="24"/>
        <v>0</v>
      </c>
      <c r="AB261" s="337" t="s">
        <v>826</v>
      </c>
      <c r="AC261" s="337" t="s">
        <v>826</v>
      </c>
      <c r="AD261" s="338"/>
    </row>
    <row r="262" spans="1:30" x14ac:dyDescent="0.3">
      <c r="A262" s="353"/>
      <c r="B262" s="340" t="s">
        <v>196</v>
      </c>
      <c r="C262" s="341">
        <v>27.29</v>
      </c>
      <c r="D262" s="341">
        <v>43.15</v>
      </c>
      <c r="E262" s="352" t="s">
        <v>196</v>
      </c>
      <c r="F262" s="398" t="str">
        <f t="shared" si="22"/>
        <v/>
      </c>
      <c r="G262" s="397" t="str">
        <f t="shared" si="22"/>
        <v/>
      </c>
      <c r="H262" s="363"/>
      <c r="I262" s="364"/>
      <c r="J262" s="344">
        <v>27.29</v>
      </c>
      <c r="K262" s="344">
        <v>43.15</v>
      </c>
      <c r="L262" s="345"/>
      <c r="M262" s="346"/>
      <c r="N262" s="347">
        <v>27.29</v>
      </c>
      <c r="O262" s="369">
        <v>43.15</v>
      </c>
      <c r="P262" s="370" t="str">
        <f t="shared" si="25"/>
        <v/>
      </c>
      <c r="Q262" s="350" t="str">
        <f t="shared" si="25"/>
        <v/>
      </c>
      <c r="R262" s="334"/>
      <c r="S262" s="351">
        <v>27.29</v>
      </c>
      <c r="T262" s="351">
        <v>43.15</v>
      </c>
      <c r="U262" s="321"/>
      <c r="V262" s="336" t="s">
        <v>196</v>
      </c>
      <c r="W262" s="336">
        <v>27.29</v>
      </c>
      <c r="X262" s="336">
        <v>43.15</v>
      </c>
      <c r="Y262" s="336"/>
      <c r="Z262" s="390">
        <f t="shared" si="23"/>
        <v>0</v>
      </c>
      <c r="AA262" s="390">
        <f t="shared" si="24"/>
        <v>0</v>
      </c>
      <c r="AB262" s="337" t="s">
        <v>826</v>
      </c>
      <c r="AC262" s="337" t="s">
        <v>826</v>
      </c>
      <c r="AD262" s="338"/>
    </row>
    <row r="263" spans="1:30" x14ac:dyDescent="0.3">
      <c r="A263" s="353"/>
      <c r="B263" s="340" t="s">
        <v>197</v>
      </c>
      <c r="C263" s="341">
        <v>29.46</v>
      </c>
      <c r="D263" s="341">
        <v>47.37</v>
      </c>
      <c r="E263" s="352" t="s">
        <v>197</v>
      </c>
      <c r="F263" s="398" t="str">
        <f t="shared" si="22"/>
        <v/>
      </c>
      <c r="G263" s="397" t="str">
        <f t="shared" si="22"/>
        <v/>
      </c>
      <c r="H263" s="363"/>
      <c r="I263" s="364"/>
      <c r="J263" s="344">
        <v>29.46</v>
      </c>
      <c r="K263" s="344">
        <v>47.37</v>
      </c>
      <c r="L263" s="345"/>
      <c r="M263" s="346"/>
      <c r="N263" s="347">
        <v>29.46</v>
      </c>
      <c r="O263" s="369">
        <v>47.37</v>
      </c>
      <c r="P263" s="370" t="str">
        <f t="shared" si="25"/>
        <v/>
      </c>
      <c r="Q263" s="350" t="str">
        <f t="shared" si="25"/>
        <v/>
      </c>
      <c r="R263" s="334"/>
      <c r="S263" s="351">
        <v>29.46</v>
      </c>
      <c r="T263" s="351">
        <v>47.37</v>
      </c>
      <c r="U263" s="321"/>
      <c r="V263" s="336" t="s">
        <v>197</v>
      </c>
      <c r="W263" s="336">
        <v>29.46</v>
      </c>
      <c r="X263" s="336">
        <v>47.37</v>
      </c>
      <c r="Y263" s="336"/>
      <c r="Z263" s="390">
        <f t="shared" si="23"/>
        <v>0</v>
      </c>
      <c r="AA263" s="390">
        <f t="shared" si="24"/>
        <v>0</v>
      </c>
      <c r="AB263" s="337" t="s">
        <v>826</v>
      </c>
      <c r="AC263" s="337" t="s">
        <v>826</v>
      </c>
      <c r="AD263" s="338"/>
    </row>
    <row r="264" spans="1:30" x14ac:dyDescent="0.3">
      <c r="A264" s="353"/>
      <c r="B264" s="340" t="s">
        <v>198</v>
      </c>
      <c r="C264" s="341">
        <v>26.89</v>
      </c>
      <c r="D264" s="341">
        <v>42.17</v>
      </c>
      <c r="E264" s="352" t="s">
        <v>198</v>
      </c>
      <c r="F264" s="398" t="str">
        <f t="shared" si="22"/>
        <v/>
      </c>
      <c r="G264" s="397" t="str">
        <f t="shared" si="22"/>
        <v/>
      </c>
      <c r="H264" s="363"/>
      <c r="I264" s="364"/>
      <c r="J264" s="344">
        <v>26.89</v>
      </c>
      <c r="K264" s="344">
        <v>42.17</v>
      </c>
      <c r="L264" s="345"/>
      <c r="M264" s="346"/>
      <c r="N264" s="347">
        <v>26.89</v>
      </c>
      <c r="O264" s="369">
        <v>42.17</v>
      </c>
      <c r="P264" s="370" t="str">
        <f t="shared" si="25"/>
        <v/>
      </c>
      <c r="Q264" s="350" t="str">
        <f t="shared" si="25"/>
        <v/>
      </c>
      <c r="R264" s="334"/>
      <c r="S264" s="351">
        <v>26.89</v>
      </c>
      <c r="T264" s="351">
        <v>42.17</v>
      </c>
      <c r="U264" s="321"/>
      <c r="V264" s="336" t="s">
        <v>198</v>
      </c>
      <c r="W264" s="336">
        <v>26.89</v>
      </c>
      <c r="X264" s="336">
        <v>42.17</v>
      </c>
      <c r="Y264" s="336"/>
      <c r="Z264" s="390">
        <f t="shared" si="23"/>
        <v>0</v>
      </c>
      <c r="AA264" s="390">
        <f t="shared" si="24"/>
        <v>0</v>
      </c>
      <c r="AB264" s="337" t="s">
        <v>826</v>
      </c>
      <c r="AC264" s="337" t="s">
        <v>826</v>
      </c>
      <c r="AD264" s="338"/>
    </row>
    <row r="265" spans="1:30" x14ac:dyDescent="0.3">
      <c r="A265" s="353"/>
      <c r="B265" s="340" t="s">
        <v>199</v>
      </c>
      <c r="C265" s="341">
        <v>30.57</v>
      </c>
      <c r="D265" s="341">
        <v>48.25</v>
      </c>
      <c r="E265" s="352" t="s">
        <v>199</v>
      </c>
      <c r="F265" s="398" t="str">
        <f t="shared" si="22"/>
        <v/>
      </c>
      <c r="G265" s="397" t="str">
        <f t="shared" si="22"/>
        <v/>
      </c>
      <c r="H265" s="363"/>
      <c r="I265" s="364"/>
      <c r="J265" s="344">
        <v>30.57</v>
      </c>
      <c r="K265" s="344">
        <v>48.25</v>
      </c>
      <c r="L265" s="345"/>
      <c r="M265" s="346"/>
      <c r="N265" s="347">
        <v>30.57</v>
      </c>
      <c r="O265" s="369">
        <v>48.25</v>
      </c>
      <c r="P265" s="370" t="str">
        <f t="shared" si="25"/>
        <v/>
      </c>
      <c r="Q265" s="350" t="str">
        <f t="shared" si="25"/>
        <v/>
      </c>
      <c r="R265" s="334"/>
      <c r="S265" s="351">
        <v>30.57</v>
      </c>
      <c r="T265" s="351">
        <v>48.25</v>
      </c>
      <c r="U265" s="321"/>
      <c r="V265" s="336" t="s">
        <v>199</v>
      </c>
      <c r="W265" s="336">
        <v>30.57</v>
      </c>
      <c r="X265" s="336">
        <v>48.25</v>
      </c>
      <c r="Y265" s="336"/>
      <c r="Z265" s="390">
        <f t="shared" si="23"/>
        <v>0</v>
      </c>
      <c r="AA265" s="390">
        <f t="shared" si="24"/>
        <v>0</v>
      </c>
      <c r="AB265" s="337" t="s">
        <v>826</v>
      </c>
      <c r="AC265" s="337" t="s">
        <v>826</v>
      </c>
      <c r="AD265" s="338"/>
    </row>
    <row r="266" spans="1:30" x14ac:dyDescent="0.3">
      <c r="A266" s="353"/>
      <c r="B266" s="340" t="s">
        <v>200</v>
      </c>
      <c r="C266" s="341">
        <v>18.73</v>
      </c>
      <c r="D266" s="341">
        <v>26.34</v>
      </c>
      <c r="E266" s="352" t="s">
        <v>200</v>
      </c>
      <c r="F266" s="398" t="str">
        <f t="shared" ref="F266:G284" si="26">+IF(H266="","",H266*$S$1)</f>
        <v/>
      </c>
      <c r="G266" s="397" t="str">
        <f t="shared" si="26"/>
        <v/>
      </c>
      <c r="H266" s="363"/>
      <c r="I266" s="364"/>
      <c r="J266" s="344">
        <v>18.73</v>
      </c>
      <c r="K266" s="344">
        <v>26.34</v>
      </c>
      <c r="L266" s="345"/>
      <c r="M266" s="346"/>
      <c r="N266" s="347">
        <v>18.73</v>
      </c>
      <c r="O266" s="369">
        <v>26.34</v>
      </c>
      <c r="P266" s="370" t="str">
        <f t="shared" si="25"/>
        <v/>
      </c>
      <c r="Q266" s="350" t="str">
        <f t="shared" si="25"/>
        <v/>
      </c>
      <c r="R266" s="334"/>
      <c r="S266" s="351">
        <v>18.73</v>
      </c>
      <c r="T266" s="351">
        <v>26.34</v>
      </c>
      <c r="U266" s="321"/>
      <c r="V266" s="336" t="s">
        <v>200</v>
      </c>
      <c r="W266" s="336">
        <v>18.73</v>
      </c>
      <c r="X266" s="336">
        <v>26.34</v>
      </c>
      <c r="Y266" s="336"/>
      <c r="Z266" s="390">
        <f t="shared" si="23"/>
        <v>0</v>
      </c>
      <c r="AA266" s="390">
        <f t="shared" si="24"/>
        <v>0</v>
      </c>
      <c r="AB266" s="337" t="s">
        <v>826</v>
      </c>
      <c r="AC266" s="337" t="s">
        <v>826</v>
      </c>
      <c r="AD266" s="338"/>
    </row>
    <row r="267" spans="1:30" x14ac:dyDescent="0.3">
      <c r="A267" s="353"/>
      <c r="B267" s="340" t="s">
        <v>201</v>
      </c>
      <c r="C267" s="341">
        <v>22.67</v>
      </c>
      <c r="D267" s="341">
        <v>36.65</v>
      </c>
      <c r="E267" s="352" t="s">
        <v>201</v>
      </c>
      <c r="F267" s="398" t="str">
        <f t="shared" si="26"/>
        <v/>
      </c>
      <c r="G267" s="397" t="str">
        <f t="shared" si="26"/>
        <v/>
      </c>
      <c r="H267" s="363"/>
      <c r="I267" s="364"/>
      <c r="J267" s="344">
        <v>22.67</v>
      </c>
      <c r="K267" s="344">
        <v>36.65</v>
      </c>
      <c r="L267" s="345"/>
      <c r="M267" s="346"/>
      <c r="N267" s="347">
        <v>22.67</v>
      </c>
      <c r="O267" s="369">
        <v>36.65</v>
      </c>
      <c r="P267" s="370" t="str">
        <f t="shared" si="25"/>
        <v/>
      </c>
      <c r="Q267" s="350" t="str">
        <f t="shared" si="25"/>
        <v/>
      </c>
      <c r="R267" s="334"/>
      <c r="S267" s="351">
        <v>22.67</v>
      </c>
      <c r="T267" s="351">
        <v>36.65</v>
      </c>
      <c r="U267" s="321"/>
      <c r="V267" s="336" t="s">
        <v>201</v>
      </c>
      <c r="W267" s="336">
        <v>22.67</v>
      </c>
      <c r="X267" s="336">
        <v>36.65</v>
      </c>
      <c r="Y267" s="336"/>
      <c r="Z267" s="390">
        <f t="shared" si="23"/>
        <v>0</v>
      </c>
      <c r="AA267" s="390">
        <f t="shared" si="24"/>
        <v>0</v>
      </c>
      <c r="AB267" s="337" t="s">
        <v>826</v>
      </c>
      <c r="AC267" s="337" t="s">
        <v>826</v>
      </c>
      <c r="AD267" s="338"/>
    </row>
    <row r="268" spans="1:30" x14ac:dyDescent="0.3">
      <c r="A268" s="353"/>
      <c r="B268" s="340" t="s">
        <v>202</v>
      </c>
      <c r="C268" s="341">
        <v>27.29</v>
      </c>
      <c r="D268" s="341">
        <v>43.15</v>
      </c>
      <c r="E268" s="352" t="s">
        <v>202</v>
      </c>
      <c r="F268" s="398" t="str">
        <f t="shared" si="26"/>
        <v/>
      </c>
      <c r="G268" s="397" t="str">
        <f t="shared" si="26"/>
        <v/>
      </c>
      <c r="H268" s="363"/>
      <c r="I268" s="364"/>
      <c r="J268" s="344">
        <v>27.29</v>
      </c>
      <c r="K268" s="344">
        <v>43.15</v>
      </c>
      <c r="L268" s="345"/>
      <c r="M268" s="346"/>
      <c r="N268" s="347">
        <v>27.29</v>
      </c>
      <c r="O268" s="369">
        <v>43.15</v>
      </c>
      <c r="P268" s="370" t="str">
        <f t="shared" si="25"/>
        <v/>
      </c>
      <c r="Q268" s="350" t="str">
        <f t="shared" si="25"/>
        <v/>
      </c>
      <c r="R268" s="334"/>
      <c r="S268" s="351">
        <v>27.29</v>
      </c>
      <c r="T268" s="351">
        <v>43.15</v>
      </c>
      <c r="U268" s="321"/>
      <c r="V268" s="336" t="s">
        <v>202</v>
      </c>
      <c r="W268" s="336">
        <v>27.29</v>
      </c>
      <c r="X268" s="336">
        <v>43.15</v>
      </c>
      <c r="Y268" s="336"/>
      <c r="Z268" s="390">
        <f t="shared" ref="Z268:Z331" si="27">+ROUND(C268,2)-ROUND(W268,2)</f>
        <v>0</v>
      </c>
      <c r="AA268" s="390">
        <f t="shared" ref="AA268:AA331" si="28">+ROUND(D268,2)-ROUND(X268,2)</f>
        <v>0</v>
      </c>
      <c r="AB268" s="337" t="s">
        <v>826</v>
      </c>
      <c r="AC268" s="337" t="s">
        <v>826</v>
      </c>
      <c r="AD268" s="338"/>
    </row>
    <row r="269" spans="1:30" x14ac:dyDescent="0.3">
      <c r="A269" s="353"/>
      <c r="B269" s="340" t="s">
        <v>203</v>
      </c>
      <c r="C269" s="341">
        <v>22.67</v>
      </c>
      <c r="D269" s="341">
        <v>36.65</v>
      </c>
      <c r="E269" s="352" t="s">
        <v>203</v>
      </c>
      <c r="F269" s="398" t="str">
        <f t="shared" si="26"/>
        <v/>
      </c>
      <c r="G269" s="397" t="str">
        <f t="shared" si="26"/>
        <v/>
      </c>
      <c r="H269" s="363"/>
      <c r="I269" s="364"/>
      <c r="J269" s="344">
        <v>22.67</v>
      </c>
      <c r="K269" s="344">
        <v>36.65</v>
      </c>
      <c r="L269" s="345"/>
      <c r="M269" s="346"/>
      <c r="N269" s="347">
        <v>22.67</v>
      </c>
      <c r="O269" s="369">
        <v>36.65</v>
      </c>
      <c r="P269" s="370" t="str">
        <f t="shared" si="25"/>
        <v/>
      </c>
      <c r="Q269" s="350" t="str">
        <f t="shared" si="25"/>
        <v/>
      </c>
      <c r="R269" s="334"/>
      <c r="S269" s="351">
        <v>22.67</v>
      </c>
      <c r="T269" s="351">
        <v>36.65</v>
      </c>
      <c r="U269" s="321"/>
      <c r="V269" s="336" t="s">
        <v>203</v>
      </c>
      <c r="W269" s="336">
        <v>22.67</v>
      </c>
      <c r="X269" s="336">
        <v>36.65</v>
      </c>
      <c r="Y269" s="336"/>
      <c r="Z269" s="390">
        <f t="shared" si="27"/>
        <v>0</v>
      </c>
      <c r="AA269" s="390">
        <f t="shared" si="28"/>
        <v>0</v>
      </c>
      <c r="AB269" s="337" t="s">
        <v>826</v>
      </c>
      <c r="AC269" s="337" t="s">
        <v>826</v>
      </c>
      <c r="AD269" s="338"/>
    </row>
    <row r="270" spans="1:30" x14ac:dyDescent="0.3">
      <c r="A270" s="353"/>
      <c r="B270" s="340" t="s">
        <v>204</v>
      </c>
      <c r="C270" s="341">
        <v>27.29</v>
      </c>
      <c r="D270" s="341">
        <v>43.15</v>
      </c>
      <c r="E270" s="352" t="s">
        <v>204</v>
      </c>
      <c r="F270" s="398" t="str">
        <f t="shared" si="26"/>
        <v/>
      </c>
      <c r="G270" s="397" t="str">
        <f t="shared" si="26"/>
        <v/>
      </c>
      <c r="H270" s="363"/>
      <c r="I270" s="364"/>
      <c r="J270" s="344">
        <v>27.29</v>
      </c>
      <c r="K270" s="344">
        <v>43.15</v>
      </c>
      <c r="L270" s="345"/>
      <c r="M270" s="346"/>
      <c r="N270" s="347">
        <v>27.29</v>
      </c>
      <c r="O270" s="369">
        <v>43.15</v>
      </c>
      <c r="P270" s="370" t="str">
        <f t="shared" si="25"/>
        <v/>
      </c>
      <c r="Q270" s="350" t="str">
        <f t="shared" si="25"/>
        <v/>
      </c>
      <c r="R270" s="334"/>
      <c r="S270" s="351">
        <v>27.29</v>
      </c>
      <c r="T270" s="351">
        <v>43.15</v>
      </c>
      <c r="U270" s="321"/>
      <c r="V270" s="336" t="s">
        <v>204</v>
      </c>
      <c r="W270" s="336">
        <v>27.29</v>
      </c>
      <c r="X270" s="336">
        <v>43.15</v>
      </c>
      <c r="Y270" s="336"/>
      <c r="Z270" s="390">
        <f t="shared" si="27"/>
        <v>0</v>
      </c>
      <c r="AA270" s="390">
        <f t="shared" si="28"/>
        <v>0</v>
      </c>
      <c r="AB270" s="337" t="s">
        <v>826</v>
      </c>
      <c r="AC270" s="337" t="s">
        <v>826</v>
      </c>
      <c r="AD270" s="338"/>
    </row>
    <row r="271" spans="1:30" x14ac:dyDescent="0.3">
      <c r="A271" s="353"/>
      <c r="B271" s="340" t="s">
        <v>205</v>
      </c>
      <c r="C271" s="341">
        <v>27.29</v>
      </c>
      <c r="D271" s="341">
        <v>43.15</v>
      </c>
      <c r="E271" s="352" t="s">
        <v>205</v>
      </c>
      <c r="F271" s="398" t="str">
        <f t="shared" si="26"/>
        <v/>
      </c>
      <c r="G271" s="397" t="str">
        <f t="shared" si="26"/>
        <v/>
      </c>
      <c r="H271" s="363"/>
      <c r="I271" s="364"/>
      <c r="J271" s="344">
        <v>27.29</v>
      </c>
      <c r="K271" s="344">
        <v>43.15</v>
      </c>
      <c r="L271" s="345"/>
      <c r="M271" s="346"/>
      <c r="N271" s="347">
        <v>27.29</v>
      </c>
      <c r="O271" s="369">
        <v>43.15</v>
      </c>
      <c r="P271" s="370" t="str">
        <f t="shared" si="25"/>
        <v/>
      </c>
      <c r="Q271" s="350" t="str">
        <f t="shared" si="25"/>
        <v/>
      </c>
      <c r="R271" s="334"/>
      <c r="S271" s="351">
        <v>27.29</v>
      </c>
      <c r="T271" s="351">
        <v>43.15</v>
      </c>
      <c r="U271" s="321"/>
      <c r="V271" s="336" t="s">
        <v>205</v>
      </c>
      <c r="W271" s="336">
        <v>27.29</v>
      </c>
      <c r="X271" s="336">
        <v>43.15</v>
      </c>
      <c r="Y271" s="336"/>
      <c r="Z271" s="390">
        <f t="shared" si="27"/>
        <v>0</v>
      </c>
      <c r="AA271" s="390">
        <f t="shared" si="28"/>
        <v>0</v>
      </c>
      <c r="AB271" s="337" t="s">
        <v>826</v>
      </c>
      <c r="AC271" s="337" t="s">
        <v>826</v>
      </c>
      <c r="AD271" s="338"/>
    </row>
    <row r="272" spans="1:30" x14ac:dyDescent="0.3">
      <c r="A272" s="353"/>
      <c r="B272" s="340" t="s">
        <v>206</v>
      </c>
      <c r="C272" s="341">
        <v>22.67</v>
      </c>
      <c r="D272" s="341">
        <v>36.65</v>
      </c>
      <c r="E272" s="352" t="s">
        <v>206</v>
      </c>
      <c r="F272" s="398" t="str">
        <f t="shared" si="26"/>
        <v/>
      </c>
      <c r="G272" s="397" t="str">
        <f t="shared" si="26"/>
        <v/>
      </c>
      <c r="H272" s="363"/>
      <c r="I272" s="364"/>
      <c r="J272" s="344">
        <v>22.67</v>
      </c>
      <c r="K272" s="344">
        <v>36.65</v>
      </c>
      <c r="L272" s="345"/>
      <c r="M272" s="346"/>
      <c r="N272" s="347">
        <v>22.67</v>
      </c>
      <c r="O272" s="369">
        <v>36.65</v>
      </c>
      <c r="P272" s="370" t="str">
        <f t="shared" si="25"/>
        <v/>
      </c>
      <c r="Q272" s="350" t="str">
        <f t="shared" si="25"/>
        <v/>
      </c>
      <c r="R272" s="334"/>
      <c r="S272" s="351">
        <v>22.67</v>
      </c>
      <c r="T272" s="351">
        <v>36.65</v>
      </c>
      <c r="U272" s="321"/>
      <c r="V272" s="336" t="s">
        <v>206</v>
      </c>
      <c r="W272" s="336">
        <v>22.67</v>
      </c>
      <c r="X272" s="336">
        <v>36.65</v>
      </c>
      <c r="Y272" s="336"/>
      <c r="Z272" s="390">
        <f t="shared" si="27"/>
        <v>0</v>
      </c>
      <c r="AA272" s="390">
        <f t="shared" si="28"/>
        <v>0</v>
      </c>
      <c r="AB272" s="337" t="s">
        <v>826</v>
      </c>
      <c r="AC272" s="337" t="s">
        <v>826</v>
      </c>
      <c r="AD272" s="338"/>
    </row>
    <row r="273" spans="1:30" x14ac:dyDescent="0.3">
      <c r="A273" s="353"/>
      <c r="B273" s="340" t="s">
        <v>207</v>
      </c>
      <c r="C273" s="341">
        <v>26.78</v>
      </c>
      <c r="D273" s="341">
        <v>43.14</v>
      </c>
      <c r="E273" s="352" t="s">
        <v>207</v>
      </c>
      <c r="F273" s="398" t="str">
        <f t="shared" si="26"/>
        <v/>
      </c>
      <c r="G273" s="397" t="str">
        <f t="shared" si="26"/>
        <v/>
      </c>
      <c r="H273" s="363"/>
      <c r="I273" s="364"/>
      <c r="J273" s="344">
        <v>26.78</v>
      </c>
      <c r="K273" s="344">
        <v>43.14</v>
      </c>
      <c r="L273" s="345"/>
      <c r="M273" s="346"/>
      <c r="N273" s="347">
        <v>26.78</v>
      </c>
      <c r="O273" s="369">
        <v>43.14</v>
      </c>
      <c r="P273" s="370" t="str">
        <f t="shared" si="25"/>
        <v/>
      </c>
      <c r="Q273" s="350" t="str">
        <f t="shared" si="25"/>
        <v/>
      </c>
      <c r="R273" s="334"/>
      <c r="S273" s="351">
        <v>26.78</v>
      </c>
      <c r="T273" s="351">
        <v>43.14</v>
      </c>
      <c r="U273" s="321"/>
      <c r="V273" s="336" t="s">
        <v>207</v>
      </c>
      <c r="W273" s="336">
        <v>26.78</v>
      </c>
      <c r="X273" s="336">
        <v>43.14</v>
      </c>
      <c r="Y273" s="336"/>
      <c r="Z273" s="390">
        <f t="shared" si="27"/>
        <v>0</v>
      </c>
      <c r="AA273" s="390">
        <f t="shared" si="28"/>
        <v>0</v>
      </c>
      <c r="AB273" s="337" t="s">
        <v>826</v>
      </c>
      <c r="AC273" s="337" t="s">
        <v>826</v>
      </c>
      <c r="AD273" s="338"/>
    </row>
    <row r="274" spans="1:30" x14ac:dyDescent="0.3">
      <c r="A274" s="353"/>
      <c r="B274" s="340" t="s">
        <v>208</v>
      </c>
      <c r="C274" s="341">
        <v>27.81</v>
      </c>
      <c r="D274" s="341">
        <v>47.2</v>
      </c>
      <c r="E274" s="352" t="s">
        <v>208</v>
      </c>
      <c r="F274" s="398" t="str">
        <f t="shared" si="26"/>
        <v/>
      </c>
      <c r="G274" s="397" t="str">
        <f t="shared" si="26"/>
        <v/>
      </c>
      <c r="H274" s="363"/>
      <c r="I274" s="364"/>
      <c r="J274" s="344">
        <v>27.81</v>
      </c>
      <c r="K274" s="344">
        <v>47.2</v>
      </c>
      <c r="L274" s="345"/>
      <c r="M274" s="346"/>
      <c r="N274" s="347">
        <v>27.81</v>
      </c>
      <c r="O274" s="369">
        <v>47.2</v>
      </c>
      <c r="P274" s="370" t="str">
        <f t="shared" si="25"/>
        <v/>
      </c>
      <c r="Q274" s="350" t="str">
        <f t="shared" si="25"/>
        <v/>
      </c>
      <c r="R274" s="334"/>
      <c r="S274" s="351">
        <v>27.81</v>
      </c>
      <c r="T274" s="351">
        <v>47.2</v>
      </c>
      <c r="U274" s="321"/>
      <c r="V274" s="336" t="s">
        <v>208</v>
      </c>
      <c r="W274" s="336">
        <v>27.81</v>
      </c>
      <c r="X274" s="336">
        <v>47.2</v>
      </c>
      <c r="Y274" s="336"/>
      <c r="Z274" s="390">
        <f t="shared" si="27"/>
        <v>0</v>
      </c>
      <c r="AA274" s="390">
        <f t="shared" si="28"/>
        <v>0</v>
      </c>
      <c r="AB274" s="337" t="s">
        <v>826</v>
      </c>
      <c r="AC274" s="337" t="s">
        <v>826</v>
      </c>
      <c r="AD274" s="338"/>
    </row>
    <row r="275" spans="1:30" x14ac:dyDescent="0.3">
      <c r="A275" s="353"/>
      <c r="B275" s="340" t="s">
        <v>209</v>
      </c>
      <c r="C275" s="341">
        <v>30.7</v>
      </c>
      <c r="D275" s="341">
        <v>49.39</v>
      </c>
      <c r="E275" s="352" t="s">
        <v>209</v>
      </c>
      <c r="F275" s="398" t="str">
        <f t="shared" si="26"/>
        <v/>
      </c>
      <c r="G275" s="397" t="str">
        <f t="shared" si="26"/>
        <v/>
      </c>
      <c r="H275" s="363"/>
      <c r="I275" s="364"/>
      <c r="J275" s="344">
        <v>30.7</v>
      </c>
      <c r="K275" s="344">
        <v>49.39</v>
      </c>
      <c r="L275" s="345"/>
      <c r="M275" s="346"/>
      <c r="N275" s="347">
        <v>30.7</v>
      </c>
      <c r="O275" s="369">
        <v>49.39</v>
      </c>
      <c r="P275" s="370" t="str">
        <f t="shared" si="25"/>
        <v/>
      </c>
      <c r="Q275" s="350" t="str">
        <f t="shared" si="25"/>
        <v/>
      </c>
      <c r="R275" s="334"/>
      <c r="S275" s="351">
        <v>30.7</v>
      </c>
      <c r="T275" s="351">
        <v>49.39</v>
      </c>
      <c r="U275" s="321"/>
      <c r="V275" s="336" t="s">
        <v>209</v>
      </c>
      <c r="W275" s="336">
        <v>30.7</v>
      </c>
      <c r="X275" s="336">
        <v>49.39</v>
      </c>
      <c r="Y275" s="336"/>
      <c r="Z275" s="390">
        <f t="shared" si="27"/>
        <v>0</v>
      </c>
      <c r="AA275" s="390">
        <f t="shared" si="28"/>
        <v>0</v>
      </c>
      <c r="AB275" s="337" t="s">
        <v>826</v>
      </c>
      <c r="AC275" s="337" t="s">
        <v>826</v>
      </c>
      <c r="AD275" s="338"/>
    </row>
    <row r="276" spans="1:30" x14ac:dyDescent="0.3">
      <c r="A276" s="353"/>
      <c r="B276" s="340" t="s">
        <v>210</v>
      </c>
      <c r="C276" s="341">
        <v>32.409999999999997</v>
      </c>
      <c r="D276" s="341">
        <v>52.76</v>
      </c>
      <c r="E276" s="352" t="s">
        <v>210</v>
      </c>
      <c r="F276" s="398" t="str">
        <f t="shared" si="26"/>
        <v/>
      </c>
      <c r="G276" s="397" t="str">
        <f t="shared" si="26"/>
        <v/>
      </c>
      <c r="H276" s="363"/>
      <c r="I276" s="364"/>
      <c r="J276" s="344">
        <v>32.409999999999997</v>
      </c>
      <c r="K276" s="344">
        <v>52.76</v>
      </c>
      <c r="L276" s="345"/>
      <c r="M276" s="346"/>
      <c r="N276" s="347">
        <v>32.409999999999997</v>
      </c>
      <c r="O276" s="369">
        <v>52.76</v>
      </c>
      <c r="P276" s="370" t="str">
        <f t="shared" si="25"/>
        <v/>
      </c>
      <c r="Q276" s="350" t="str">
        <f t="shared" si="25"/>
        <v/>
      </c>
      <c r="R276" s="334"/>
      <c r="S276" s="351">
        <v>32.409999999999997</v>
      </c>
      <c r="T276" s="351">
        <v>52.76</v>
      </c>
      <c r="U276" s="321"/>
      <c r="V276" s="336" t="s">
        <v>210</v>
      </c>
      <c r="W276" s="336">
        <v>32.409999999999997</v>
      </c>
      <c r="X276" s="336">
        <v>52.76</v>
      </c>
      <c r="Y276" s="336"/>
      <c r="Z276" s="390">
        <f t="shared" si="27"/>
        <v>0</v>
      </c>
      <c r="AA276" s="390">
        <f t="shared" si="28"/>
        <v>0</v>
      </c>
      <c r="AB276" s="337" t="s">
        <v>826</v>
      </c>
      <c r="AC276" s="337" t="s">
        <v>826</v>
      </c>
      <c r="AD276" s="338"/>
    </row>
    <row r="277" spans="1:30" x14ac:dyDescent="0.3">
      <c r="A277" s="353"/>
      <c r="B277" s="340" t="s">
        <v>211</v>
      </c>
      <c r="C277" s="341">
        <v>13.02</v>
      </c>
      <c r="D277" s="341">
        <v>18.73</v>
      </c>
      <c r="E277" s="352" t="s">
        <v>211</v>
      </c>
      <c r="F277" s="398" t="str">
        <f t="shared" si="26"/>
        <v/>
      </c>
      <c r="G277" s="397" t="str">
        <f t="shared" si="26"/>
        <v/>
      </c>
      <c r="H277" s="363"/>
      <c r="I277" s="364"/>
      <c r="J277" s="344">
        <v>13.02</v>
      </c>
      <c r="K277" s="344">
        <v>18.73</v>
      </c>
      <c r="L277" s="345"/>
      <c r="M277" s="346"/>
      <c r="N277" s="347">
        <v>13.02</v>
      </c>
      <c r="O277" s="369">
        <v>18.73</v>
      </c>
      <c r="P277" s="370" t="str">
        <f t="shared" si="25"/>
        <v/>
      </c>
      <c r="Q277" s="350" t="str">
        <f t="shared" si="25"/>
        <v/>
      </c>
      <c r="R277" s="334"/>
      <c r="S277" s="351">
        <v>13.02</v>
      </c>
      <c r="T277" s="351">
        <v>18.73</v>
      </c>
      <c r="U277" s="321"/>
      <c r="V277" s="336" t="s">
        <v>211</v>
      </c>
      <c r="W277" s="336">
        <v>13.02</v>
      </c>
      <c r="X277" s="336">
        <v>18.73</v>
      </c>
      <c r="Y277" s="336"/>
      <c r="Z277" s="390">
        <f t="shared" si="27"/>
        <v>0</v>
      </c>
      <c r="AA277" s="390">
        <f t="shared" si="28"/>
        <v>0</v>
      </c>
      <c r="AB277" s="337" t="s">
        <v>826</v>
      </c>
      <c r="AC277" s="337" t="s">
        <v>826</v>
      </c>
      <c r="AD277" s="338"/>
    </row>
    <row r="278" spans="1:30" x14ac:dyDescent="0.3">
      <c r="A278" s="353"/>
      <c r="B278" s="340" t="s">
        <v>212</v>
      </c>
      <c r="C278" s="341">
        <v>13.89</v>
      </c>
      <c r="D278" s="341">
        <v>20.309999999999999</v>
      </c>
      <c r="E278" s="352" t="s">
        <v>212</v>
      </c>
      <c r="F278" s="398" t="str">
        <f t="shared" si="26"/>
        <v/>
      </c>
      <c r="G278" s="397" t="str">
        <f t="shared" si="26"/>
        <v/>
      </c>
      <c r="H278" s="363"/>
      <c r="I278" s="364"/>
      <c r="J278" s="344">
        <v>13.89</v>
      </c>
      <c r="K278" s="344">
        <v>20.309999999999999</v>
      </c>
      <c r="L278" s="345"/>
      <c r="M278" s="346"/>
      <c r="N278" s="347">
        <v>13.89</v>
      </c>
      <c r="O278" s="369">
        <v>20.309999999999999</v>
      </c>
      <c r="P278" s="370" t="str">
        <f t="shared" si="25"/>
        <v/>
      </c>
      <c r="Q278" s="350" t="str">
        <f t="shared" si="25"/>
        <v/>
      </c>
      <c r="R278" s="334"/>
      <c r="S278" s="351">
        <v>13.89</v>
      </c>
      <c r="T278" s="351">
        <v>20.309999999999999</v>
      </c>
      <c r="U278" s="321"/>
      <c r="V278" s="336" t="s">
        <v>212</v>
      </c>
      <c r="W278" s="336">
        <v>13.89</v>
      </c>
      <c r="X278" s="336">
        <v>20.309999999999999</v>
      </c>
      <c r="Y278" s="336"/>
      <c r="Z278" s="390">
        <f t="shared" si="27"/>
        <v>0</v>
      </c>
      <c r="AA278" s="390">
        <f t="shared" si="28"/>
        <v>0</v>
      </c>
      <c r="AB278" s="337" t="s">
        <v>826</v>
      </c>
      <c r="AC278" s="337" t="s">
        <v>826</v>
      </c>
      <c r="AD278" s="338"/>
    </row>
    <row r="279" spans="1:30" x14ac:dyDescent="0.3">
      <c r="A279" s="353"/>
      <c r="B279" s="340" t="s">
        <v>213</v>
      </c>
      <c r="C279" s="341">
        <v>27.81</v>
      </c>
      <c r="D279" s="341">
        <v>46.18</v>
      </c>
      <c r="E279" s="352" t="s">
        <v>213</v>
      </c>
      <c r="F279" s="398" t="str">
        <f t="shared" si="26"/>
        <v/>
      </c>
      <c r="G279" s="397" t="str">
        <f t="shared" si="26"/>
        <v/>
      </c>
      <c r="H279" s="363"/>
      <c r="I279" s="364"/>
      <c r="J279" s="344">
        <v>27.81</v>
      </c>
      <c r="K279" s="344">
        <v>46.18</v>
      </c>
      <c r="L279" s="345"/>
      <c r="M279" s="346"/>
      <c r="N279" s="347">
        <v>27.81</v>
      </c>
      <c r="O279" s="369">
        <v>46.18</v>
      </c>
      <c r="P279" s="370" t="str">
        <f t="shared" si="25"/>
        <v/>
      </c>
      <c r="Q279" s="350" t="str">
        <f t="shared" si="25"/>
        <v/>
      </c>
      <c r="R279" s="334"/>
      <c r="S279" s="351">
        <v>27.81</v>
      </c>
      <c r="T279" s="351">
        <v>46.18</v>
      </c>
      <c r="U279" s="321"/>
      <c r="V279" s="336" t="s">
        <v>213</v>
      </c>
      <c r="W279" s="336">
        <v>27.81</v>
      </c>
      <c r="X279" s="336">
        <v>46.18</v>
      </c>
      <c r="Y279" s="336"/>
      <c r="Z279" s="390">
        <f t="shared" si="27"/>
        <v>0</v>
      </c>
      <c r="AA279" s="390">
        <f t="shared" si="28"/>
        <v>0</v>
      </c>
      <c r="AB279" s="337" t="s">
        <v>826</v>
      </c>
      <c r="AC279" s="337" t="s">
        <v>826</v>
      </c>
      <c r="AD279" s="338"/>
    </row>
    <row r="280" spans="1:30" x14ac:dyDescent="0.3">
      <c r="A280" s="353"/>
      <c r="B280" s="340" t="s">
        <v>214</v>
      </c>
      <c r="C280" s="341">
        <v>32.409999999999997</v>
      </c>
      <c r="D280" s="341">
        <v>52.76</v>
      </c>
      <c r="E280" s="352" t="s">
        <v>214</v>
      </c>
      <c r="F280" s="398" t="str">
        <f t="shared" si="26"/>
        <v/>
      </c>
      <c r="G280" s="397" t="str">
        <f t="shared" si="26"/>
        <v/>
      </c>
      <c r="H280" s="363"/>
      <c r="I280" s="364"/>
      <c r="J280" s="344">
        <v>32.409999999999997</v>
      </c>
      <c r="K280" s="344">
        <v>52.76</v>
      </c>
      <c r="L280" s="345"/>
      <c r="M280" s="346"/>
      <c r="N280" s="347">
        <v>32.409999999999997</v>
      </c>
      <c r="O280" s="369">
        <v>52.76</v>
      </c>
      <c r="P280" s="370" t="str">
        <f t="shared" si="25"/>
        <v/>
      </c>
      <c r="Q280" s="350" t="str">
        <f t="shared" si="25"/>
        <v/>
      </c>
      <c r="R280" s="334"/>
      <c r="S280" s="351">
        <v>32.409999999999997</v>
      </c>
      <c r="T280" s="351">
        <v>52.76</v>
      </c>
      <c r="U280" s="321"/>
      <c r="V280" s="336" t="s">
        <v>214</v>
      </c>
      <c r="W280" s="336">
        <v>32.409999999999997</v>
      </c>
      <c r="X280" s="336">
        <v>52.76</v>
      </c>
      <c r="Y280" s="336"/>
      <c r="Z280" s="390">
        <f t="shared" si="27"/>
        <v>0</v>
      </c>
      <c r="AA280" s="390">
        <f t="shared" si="28"/>
        <v>0</v>
      </c>
      <c r="AB280" s="337" t="s">
        <v>826</v>
      </c>
      <c r="AC280" s="337" t="s">
        <v>826</v>
      </c>
      <c r="AD280" s="338"/>
    </row>
    <row r="281" spans="1:30" x14ac:dyDescent="0.3">
      <c r="A281" s="353"/>
      <c r="B281" s="340" t="s">
        <v>215</v>
      </c>
      <c r="C281" s="341">
        <v>26.78</v>
      </c>
      <c r="D281" s="341">
        <v>43.14</v>
      </c>
      <c r="E281" s="352" t="s">
        <v>215</v>
      </c>
      <c r="F281" s="398" t="str">
        <f t="shared" si="26"/>
        <v/>
      </c>
      <c r="G281" s="397" t="str">
        <f t="shared" si="26"/>
        <v/>
      </c>
      <c r="H281" s="363"/>
      <c r="I281" s="364"/>
      <c r="J281" s="344">
        <v>26.78</v>
      </c>
      <c r="K281" s="344">
        <v>43.14</v>
      </c>
      <c r="L281" s="345"/>
      <c r="M281" s="346"/>
      <c r="N281" s="347">
        <v>26.78</v>
      </c>
      <c r="O281" s="369">
        <v>43.14</v>
      </c>
      <c r="P281" s="370" t="str">
        <f t="shared" si="25"/>
        <v/>
      </c>
      <c r="Q281" s="350" t="str">
        <f t="shared" si="25"/>
        <v/>
      </c>
      <c r="R281" s="334"/>
      <c r="S281" s="351">
        <v>26.78</v>
      </c>
      <c r="T281" s="351">
        <v>43.14</v>
      </c>
      <c r="U281" s="321"/>
      <c r="V281" s="336" t="s">
        <v>215</v>
      </c>
      <c r="W281" s="336">
        <v>26.78</v>
      </c>
      <c r="X281" s="336">
        <v>43.14</v>
      </c>
      <c r="Y281" s="336"/>
      <c r="Z281" s="390">
        <f t="shared" si="27"/>
        <v>0</v>
      </c>
      <c r="AA281" s="390">
        <f t="shared" si="28"/>
        <v>0</v>
      </c>
      <c r="AB281" s="337" t="s">
        <v>826</v>
      </c>
      <c r="AC281" s="337" t="s">
        <v>826</v>
      </c>
      <c r="AD281" s="338"/>
    </row>
    <row r="282" spans="1:30" x14ac:dyDescent="0.3">
      <c r="A282" s="353"/>
      <c r="B282" s="340" t="s">
        <v>216</v>
      </c>
      <c r="C282" s="341">
        <v>30.7</v>
      </c>
      <c r="D282" s="341">
        <v>49.39</v>
      </c>
      <c r="E282" s="352" t="s">
        <v>216</v>
      </c>
      <c r="F282" s="398" t="str">
        <f t="shared" si="26"/>
        <v/>
      </c>
      <c r="G282" s="397" t="str">
        <f t="shared" si="26"/>
        <v/>
      </c>
      <c r="H282" s="363"/>
      <c r="I282" s="364"/>
      <c r="J282" s="344">
        <v>30.7</v>
      </c>
      <c r="K282" s="344">
        <v>49.39</v>
      </c>
      <c r="L282" s="345"/>
      <c r="M282" s="346"/>
      <c r="N282" s="347">
        <v>30.7</v>
      </c>
      <c r="O282" s="369">
        <v>49.39</v>
      </c>
      <c r="P282" s="370" t="str">
        <f t="shared" si="25"/>
        <v/>
      </c>
      <c r="Q282" s="350" t="str">
        <f t="shared" si="25"/>
        <v/>
      </c>
      <c r="R282" s="334"/>
      <c r="S282" s="351">
        <v>30.7</v>
      </c>
      <c r="T282" s="351">
        <v>49.39</v>
      </c>
      <c r="U282" s="321"/>
      <c r="V282" s="336" t="s">
        <v>216</v>
      </c>
      <c r="W282" s="336">
        <v>30.7</v>
      </c>
      <c r="X282" s="336">
        <v>49.39</v>
      </c>
      <c r="Y282" s="336"/>
      <c r="Z282" s="390">
        <f t="shared" si="27"/>
        <v>0</v>
      </c>
      <c r="AA282" s="390">
        <f t="shared" si="28"/>
        <v>0</v>
      </c>
      <c r="AB282" s="337" t="s">
        <v>826</v>
      </c>
      <c r="AC282" s="337" t="s">
        <v>826</v>
      </c>
      <c r="AD282" s="338"/>
    </row>
    <row r="283" spans="1:30" x14ac:dyDescent="0.3">
      <c r="A283" s="353"/>
      <c r="B283" s="340" t="s">
        <v>217</v>
      </c>
      <c r="C283" s="341">
        <v>26.78</v>
      </c>
      <c r="D283" s="341">
        <v>43.14</v>
      </c>
      <c r="E283" s="352" t="s">
        <v>217</v>
      </c>
      <c r="F283" s="398" t="str">
        <f t="shared" si="26"/>
        <v/>
      </c>
      <c r="G283" s="397" t="str">
        <f t="shared" si="26"/>
        <v/>
      </c>
      <c r="H283" s="363"/>
      <c r="I283" s="364"/>
      <c r="J283" s="344">
        <v>26.78</v>
      </c>
      <c r="K283" s="344">
        <v>43.14</v>
      </c>
      <c r="L283" s="345"/>
      <c r="M283" s="346"/>
      <c r="N283" s="347">
        <v>26.78</v>
      </c>
      <c r="O283" s="369">
        <v>43.14</v>
      </c>
      <c r="P283" s="370" t="str">
        <f t="shared" ref="P283:Q338" si="29">+IF(AND(ROUND($C283-$N283,2)=0,ROUND($D283-$O283,2)=0),"",ROUND(C283-N283,2))</f>
        <v/>
      </c>
      <c r="Q283" s="350" t="str">
        <f t="shared" si="29"/>
        <v/>
      </c>
      <c r="R283" s="334"/>
      <c r="S283" s="351">
        <v>26.78</v>
      </c>
      <c r="T283" s="351">
        <v>43.14</v>
      </c>
      <c r="U283" s="321"/>
      <c r="V283" s="336" t="s">
        <v>217</v>
      </c>
      <c r="W283" s="336">
        <v>26.78</v>
      </c>
      <c r="X283" s="336">
        <v>43.14</v>
      </c>
      <c r="Y283" s="336"/>
      <c r="Z283" s="390">
        <f t="shared" si="27"/>
        <v>0</v>
      </c>
      <c r="AA283" s="390">
        <f t="shared" si="28"/>
        <v>0</v>
      </c>
      <c r="AB283" s="337" t="s">
        <v>826</v>
      </c>
      <c r="AC283" s="337" t="s">
        <v>826</v>
      </c>
      <c r="AD283" s="338"/>
    </row>
    <row r="284" spans="1:30" x14ac:dyDescent="0.3">
      <c r="A284" s="353"/>
      <c r="B284" s="340" t="s">
        <v>218</v>
      </c>
      <c r="C284" s="341">
        <v>26.78</v>
      </c>
      <c r="D284" s="341">
        <v>43.14</v>
      </c>
      <c r="E284" s="352" t="s">
        <v>218</v>
      </c>
      <c r="F284" s="398" t="str">
        <f t="shared" si="26"/>
        <v/>
      </c>
      <c r="G284" s="397" t="str">
        <f t="shared" si="26"/>
        <v/>
      </c>
      <c r="H284" s="363"/>
      <c r="I284" s="364"/>
      <c r="J284" s="344">
        <v>26.78</v>
      </c>
      <c r="K284" s="344">
        <v>43.14</v>
      </c>
      <c r="L284" s="345"/>
      <c r="M284" s="346"/>
      <c r="N284" s="347">
        <v>26.78</v>
      </c>
      <c r="O284" s="369">
        <v>43.14</v>
      </c>
      <c r="P284" s="370" t="str">
        <f t="shared" si="29"/>
        <v/>
      </c>
      <c r="Q284" s="350" t="str">
        <f t="shared" si="29"/>
        <v/>
      </c>
      <c r="R284" s="334"/>
      <c r="S284" s="351">
        <v>26.78</v>
      </c>
      <c r="T284" s="351">
        <v>43.14</v>
      </c>
      <c r="U284" s="321"/>
      <c r="V284" s="336" t="s">
        <v>218</v>
      </c>
      <c r="W284" s="336">
        <v>26.78</v>
      </c>
      <c r="X284" s="336">
        <v>43.14</v>
      </c>
      <c r="Y284" s="336"/>
      <c r="Z284" s="390">
        <f t="shared" si="27"/>
        <v>0</v>
      </c>
      <c r="AA284" s="390">
        <f t="shared" si="28"/>
        <v>0</v>
      </c>
      <c r="AB284" s="337" t="s">
        <v>826</v>
      </c>
      <c r="AC284" s="337" t="s">
        <v>826</v>
      </c>
      <c r="AD284" s="338"/>
    </row>
    <row r="285" spans="1:30" x14ac:dyDescent="0.3">
      <c r="A285" s="353">
        <v>1</v>
      </c>
      <c r="B285" s="340" t="s">
        <v>709</v>
      </c>
      <c r="C285" s="341">
        <f t="shared" ref="C285:D285" si="30">F285</f>
        <v>37.499972076631593</v>
      </c>
      <c r="D285" s="341">
        <f t="shared" si="30"/>
        <v>44.999880889996881</v>
      </c>
      <c r="E285" s="342" t="s">
        <v>709</v>
      </c>
      <c r="F285" s="399">
        <f>+$S$1*H285</f>
        <v>37.499972076631593</v>
      </c>
      <c r="G285" s="399">
        <f>+$S$1*I285</f>
        <v>44.999880889996881</v>
      </c>
      <c r="H285" s="367">
        <v>35.045900000000003</v>
      </c>
      <c r="I285" s="367">
        <v>42.055</v>
      </c>
      <c r="J285" s="344"/>
      <c r="K285" s="344"/>
      <c r="L285" s="345"/>
      <c r="M285" s="346"/>
      <c r="N285" s="347">
        <v>15.96</v>
      </c>
      <c r="O285" s="369">
        <v>19.89</v>
      </c>
      <c r="P285" s="370">
        <f t="shared" si="29"/>
        <v>21.54</v>
      </c>
      <c r="Q285" s="350">
        <f t="shared" si="29"/>
        <v>25.11</v>
      </c>
      <c r="R285" s="334"/>
      <c r="S285" s="351">
        <v>15.5</v>
      </c>
      <c r="T285" s="351">
        <v>19.05</v>
      </c>
      <c r="U285" s="321"/>
      <c r="V285" s="336" t="s">
        <v>709</v>
      </c>
      <c r="W285" s="336">
        <v>37.499972076631593</v>
      </c>
      <c r="X285" s="336">
        <v>44.999880889996881</v>
      </c>
      <c r="Y285" s="336"/>
      <c r="Z285" s="390">
        <f t="shared" si="27"/>
        <v>0</v>
      </c>
      <c r="AA285" s="390">
        <f t="shared" si="28"/>
        <v>0</v>
      </c>
      <c r="AB285" s="337" t="s">
        <v>826</v>
      </c>
      <c r="AC285" s="337" t="s">
        <v>826</v>
      </c>
      <c r="AD285" s="338"/>
    </row>
    <row r="286" spans="1:30" x14ac:dyDescent="0.3">
      <c r="A286" s="353">
        <v>2</v>
      </c>
      <c r="B286" s="340" t="s">
        <v>114</v>
      </c>
      <c r="C286" s="341">
        <f t="shared" ref="C286:D317" si="31">J286</f>
        <v>15.49</v>
      </c>
      <c r="D286" s="341">
        <f t="shared" si="31"/>
        <v>19.059999999999999</v>
      </c>
      <c r="E286" s="352" t="s">
        <v>114</v>
      </c>
      <c r="F286" s="398" t="str">
        <f t="shared" ref="F286:G317" si="32">+IF(H286="","",H286*$S$1)</f>
        <v/>
      </c>
      <c r="G286" s="397" t="str">
        <f t="shared" si="32"/>
        <v/>
      </c>
      <c r="H286" s="363"/>
      <c r="I286" s="364"/>
      <c r="J286" s="344">
        <v>15.49</v>
      </c>
      <c r="K286" s="344">
        <v>19.059999999999999</v>
      </c>
      <c r="L286" s="345"/>
      <c r="M286" s="346"/>
      <c r="N286" s="347">
        <v>37.5</v>
      </c>
      <c r="O286" s="369">
        <v>45</v>
      </c>
      <c r="P286" s="370">
        <f t="shared" si="29"/>
        <v>-22.01</v>
      </c>
      <c r="Q286" s="350">
        <f t="shared" si="29"/>
        <v>-25.94</v>
      </c>
      <c r="R286" s="334"/>
      <c r="S286" s="351">
        <v>19.05</v>
      </c>
      <c r="T286" s="351">
        <v>21.95</v>
      </c>
      <c r="U286" s="321"/>
      <c r="V286" s="336" t="s">
        <v>114</v>
      </c>
      <c r="W286" s="336">
        <v>15.49</v>
      </c>
      <c r="X286" s="336">
        <v>19.059999999999999</v>
      </c>
      <c r="Y286" s="336"/>
      <c r="Z286" s="390">
        <f t="shared" si="27"/>
        <v>0</v>
      </c>
      <c r="AA286" s="390">
        <f t="shared" si="28"/>
        <v>0</v>
      </c>
      <c r="AB286" s="337" t="s">
        <v>826</v>
      </c>
      <c r="AC286" s="337" t="s">
        <v>826</v>
      </c>
      <c r="AD286" s="338"/>
    </row>
    <row r="287" spans="1:30" x14ac:dyDescent="0.3">
      <c r="A287" s="353">
        <v>2</v>
      </c>
      <c r="B287" s="340" t="s">
        <v>115</v>
      </c>
      <c r="C287" s="341">
        <f t="shared" si="31"/>
        <v>19.11</v>
      </c>
      <c r="D287" s="341">
        <f t="shared" si="31"/>
        <v>21.94</v>
      </c>
      <c r="E287" s="352" t="s">
        <v>115</v>
      </c>
      <c r="F287" s="398" t="str">
        <f t="shared" si="32"/>
        <v/>
      </c>
      <c r="G287" s="397" t="str">
        <f t="shared" si="32"/>
        <v/>
      </c>
      <c r="H287" s="363"/>
      <c r="I287" s="364"/>
      <c r="J287" s="344">
        <v>19.11</v>
      </c>
      <c r="K287" s="344">
        <v>21.94</v>
      </c>
      <c r="L287" s="345"/>
      <c r="M287" s="346"/>
      <c r="N287" s="347">
        <v>15.49</v>
      </c>
      <c r="O287" s="369">
        <v>19.059999999999999</v>
      </c>
      <c r="P287" s="370">
        <f t="shared" si="29"/>
        <v>3.62</v>
      </c>
      <c r="Q287" s="350">
        <f t="shared" si="29"/>
        <v>2.88</v>
      </c>
      <c r="R287" s="334"/>
      <c r="S287" s="351">
        <v>21.9</v>
      </c>
      <c r="T287" s="351">
        <v>23.97</v>
      </c>
      <c r="U287" s="321"/>
      <c r="V287" s="336" t="s">
        <v>115</v>
      </c>
      <c r="W287" s="336">
        <v>19.11</v>
      </c>
      <c r="X287" s="336">
        <v>21.94</v>
      </c>
      <c r="Y287" s="336"/>
      <c r="Z287" s="390">
        <f t="shared" si="27"/>
        <v>0</v>
      </c>
      <c r="AA287" s="390">
        <f t="shared" si="28"/>
        <v>0</v>
      </c>
      <c r="AB287" s="337" t="s">
        <v>826</v>
      </c>
      <c r="AC287" s="337" t="s">
        <v>826</v>
      </c>
      <c r="AD287" s="338"/>
    </row>
    <row r="288" spans="1:30" x14ac:dyDescent="0.3">
      <c r="A288" s="353">
        <v>2</v>
      </c>
      <c r="B288" s="340" t="s">
        <v>116</v>
      </c>
      <c r="C288" s="341">
        <f t="shared" si="31"/>
        <v>21.96</v>
      </c>
      <c r="D288" s="341">
        <f t="shared" si="31"/>
        <v>23.97</v>
      </c>
      <c r="E288" s="352" t="s">
        <v>116</v>
      </c>
      <c r="F288" s="398" t="str">
        <f t="shared" si="32"/>
        <v/>
      </c>
      <c r="G288" s="397" t="str">
        <f t="shared" si="32"/>
        <v/>
      </c>
      <c r="H288" s="363"/>
      <c r="I288" s="364"/>
      <c r="J288" s="344">
        <v>21.96</v>
      </c>
      <c r="K288" s="344">
        <v>23.97</v>
      </c>
      <c r="L288" s="345"/>
      <c r="M288" s="346"/>
      <c r="N288" s="347">
        <v>19.11</v>
      </c>
      <c r="O288" s="369">
        <v>21.94</v>
      </c>
      <c r="P288" s="370">
        <f t="shared" si="29"/>
        <v>2.85</v>
      </c>
      <c r="Q288" s="350">
        <f t="shared" si="29"/>
        <v>2.0299999999999998</v>
      </c>
      <c r="R288" s="334"/>
      <c r="S288" s="351">
        <v>21.96</v>
      </c>
      <c r="T288" s="351">
        <v>32.840000000000003</v>
      </c>
      <c r="U288" s="321"/>
      <c r="V288" s="336" t="s">
        <v>116</v>
      </c>
      <c r="W288" s="336">
        <v>21.96</v>
      </c>
      <c r="X288" s="336">
        <v>23.97</v>
      </c>
      <c r="Y288" s="336"/>
      <c r="Z288" s="390">
        <f t="shared" si="27"/>
        <v>0</v>
      </c>
      <c r="AA288" s="390">
        <f t="shared" si="28"/>
        <v>0</v>
      </c>
      <c r="AB288" s="337" t="s">
        <v>826</v>
      </c>
      <c r="AC288" s="337" t="s">
        <v>826</v>
      </c>
      <c r="AD288" s="338"/>
    </row>
    <row r="289" spans="1:30" x14ac:dyDescent="0.3">
      <c r="A289" s="353">
        <v>2</v>
      </c>
      <c r="B289" s="340" t="s">
        <v>117</v>
      </c>
      <c r="C289" s="341">
        <f t="shared" si="31"/>
        <v>23.99</v>
      </c>
      <c r="D289" s="341">
        <f t="shared" si="31"/>
        <v>32.840000000000003</v>
      </c>
      <c r="E289" s="352" t="s">
        <v>117</v>
      </c>
      <c r="F289" s="398" t="str">
        <f t="shared" si="32"/>
        <v/>
      </c>
      <c r="G289" s="397" t="str">
        <f t="shared" si="32"/>
        <v/>
      </c>
      <c r="H289" s="363"/>
      <c r="I289" s="364"/>
      <c r="J289" s="344">
        <v>23.99</v>
      </c>
      <c r="K289" s="344">
        <v>32.840000000000003</v>
      </c>
      <c r="L289" s="345"/>
      <c r="M289" s="346"/>
      <c r="N289" s="347">
        <v>21.96</v>
      </c>
      <c r="O289" s="369">
        <v>23.97</v>
      </c>
      <c r="P289" s="370">
        <f t="shared" si="29"/>
        <v>2.0299999999999998</v>
      </c>
      <c r="Q289" s="350">
        <f t="shared" si="29"/>
        <v>8.8699999999999992</v>
      </c>
      <c r="R289" s="334"/>
      <c r="S289" s="351">
        <v>10.32</v>
      </c>
      <c r="T289" s="351">
        <v>13.96</v>
      </c>
      <c r="U289" s="321"/>
      <c r="V289" s="336" t="s">
        <v>117</v>
      </c>
      <c r="W289" s="336">
        <v>23.99</v>
      </c>
      <c r="X289" s="336">
        <v>32.840000000000003</v>
      </c>
      <c r="Y289" s="336"/>
      <c r="Z289" s="390">
        <f t="shared" si="27"/>
        <v>0</v>
      </c>
      <c r="AA289" s="390">
        <f t="shared" si="28"/>
        <v>0</v>
      </c>
      <c r="AB289" s="337" t="s">
        <v>826</v>
      </c>
      <c r="AC289" s="337" t="s">
        <v>826</v>
      </c>
      <c r="AD289" s="338"/>
    </row>
    <row r="290" spans="1:30" x14ac:dyDescent="0.3">
      <c r="A290" s="353"/>
      <c r="B290" s="340" t="s">
        <v>119</v>
      </c>
      <c r="C290" s="341">
        <f t="shared" si="31"/>
        <v>10.32</v>
      </c>
      <c r="D290" s="341">
        <f t="shared" si="31"/>
        <v>13.96</v>
      </c>
      <c r="E290" s="352" t="s">
        <v>119</v>
      </c>
      <c r="F290" s="398" t="str">
        <f t="shared" si="32"/>
        <v/>
      </c>
      <c r="G290" s="397" t="str">
        <f t="shared" si="32"/>
        <v/>
      </c>
      <c r="H290" s="363"/>
      <c r="I290" s="364"/>
      <c r="J290" s="344">
        <v>10.32</v>
      </c>
      <c r="K290" s="344">
        <v>13.96</v>
      </c>
      <c r="L290" s="345"/>
      <c r="M290" s="346"/>
      <c r="N290" s="347">
        <v>10.32</v>
      </c>
      <c r="O290" s="369">
        <v>13.96</v>
      </c>
      <c r="P290" s="370" t="str">
        <f t="shared" si="29"/>
        <v/>
      </c>
      <c r="Q290" s="350" t="str">
        <f t="shared" si="29"/>
        <v/>
      </c>
      <c r="R290" s="334"/>
      <c r="S290" s="351">
        <v>14</v>
      </c>
      <c r="T290" s="351">
        <v>19.57</v>
      </c>
      <c r="U290" s="321"/>
      <c r="V290" s="336" t="s">
        <v>119</v>
      </c>
      <c r="W290" s="336">
        <v>10.32</v>
      </c>
      <c r="X290" s="336">
        <v>13.96</v>
      </c>
      <c r="Y290" s="336"/>
      <c r="Z290" s="390">
        <f t="shared" si="27"/>
        <v>0</v>
      </c>
      <c r="AA290" s="390">
        <f t="shared" si="28"/>
        <v>0</v>
      </c>
      <c r="AB290" s="337" t="s">
        <v>826</v>
      </c>
      <c r="AC290" s="337" t="s">
        <v>826</v>
      </c>
      <c r="AD290" s="338"/>
    </row>
    <row r="291" spans="1:30" x14ac:dyDescent="0.3">
      <c r="A291" s="353">
        <v>2</v>
      </c>
      <c r="B291" s="340" t="s">
        <v>118</v>
      </c>
      <c r="C291" s="341">
        <f t="shared" si="31"/>
        <v>13.97</v>
      </c>
      <c r="D291" s="341">
        <f t="shared" si="31"/>
        <v>19.57</v>
      </c>
      <c r="E291" s="352" t="s">
        <v>118</v>
      </c>
      <c r="F291" s="398" t="str">
        <f t="shared" si="32"/>
        <v/>
      </c>
      <c r="G291" s="397" t="str">
        <f t="shared" si="32"/>
        <v/>
      </c>
      <c r="H291" s="363"/>
      <c r="I291" s="364"/>
      <c r="J291" s="344">
        <v>13.97</v>
      </c>
      <c r="K291" s="344">
        <v>19.57</v>
      </c>
      <c r="L291" s="345"/>
      <c r="M291" s="346"/>
      <c r="N291" s="347">
        <v>23.99</v>
      </c>
      <c r="O291" s="369">
        <v>32.840000000000003</v>
      </c>
      <c r="P291" s="370">
        <f t="shared" si="29"/>
        <v>-10.02</v>
      </c>
      <c r="Q291" s="350">
        <f t="shared" si="29"/>
        <v>-13.27</v>
      </c>
      <c r="R291" s="334"/>
      <c r="S291" s="351">
        <v>20</v>
      </c>
      <c r="T291" s="351">
        <v>27.9</v>
      </c>
      <c r="U291" s="321"/>
      <c r="V291" s="336" t="s">
        <v>118</v>
      </c>
      <c r="W291" s="336">
        <v>13.97</v>
      </c>
      <c r="X291" s="336">
        <v>19.57</v>
      </c>
      <c r="Y291" s="336"/>
      <c r="Z291" s="390">
        <f t="shared" si="27"/>
        <v>0</v>
      </c>
      <c r="AA291" s="390">
        <f t="shared" si="28"/>
        <v>0</v>
      </c>
      <c r="AB291" s="337" t="s">
        <v>826</v>
      </c>
      <c r="AC291" s="337" t="s">
        <v>826</v>
      </c>
      <c r="AD291" s="338"/>
    </row>
    <row r="292" spans="1:30" x14ac:dyDescent="0.3">
      <c r="A292" s="353">
        <v>2</v>
      </c>
      <c r="B292" s="340" t="s">
        <v>120</v>
      </c>
      <c r="C292" s="341">
        <f t="shared" si="31"/>
        <v>20.66</v>
      </c>
      <c r="D292" s="341">
        <f t="shared" si="31"/>
        <v>27.91</v>
      </c>
      <c r="E292" s="352" t="s">
        <v>120</v>
      </c>
      <c r="F292" s="398" t="str">
        <f t="shared" si="32"/>
        <v/>
      </c>
      <c r="G292" s="397" t="str">
        <f t="shared" si="32"/>
        <v/>
      </c>
      <c r="H292" s="363"/>
      <c r="I292" s="364"/>
      <c r="J292" s="344">
        <v>20.66</v>
      </c>
      <c r="K292" s="344">
        <v>27.91</v>
      </c>
      <c r="L292" s="345"/>
      <c r="M292" s="346"/>
      <c r="N292" s="347">
        <v>13.97</v>
      </c>
      <c r="O292" s="369">
        <v>19.57</v>
      </c>
      <c r="P292" s="370">
        <f t="shared" si="29"/>
        <v>6.69</v>
      </c>
      <c r="Q292" s="350">
        <f t="shared" si="29"/>
        <v>8.34</v>
      </c>
      <c r="R292" s="334"/>
      <c r="S292" s="351">
        <v>23.774156999999999</v>
      </c>
      <c r="T292" s="351">
        <v>39.561426000000004</v>
      </c>
      <c r="U292" s="321"/>
      <c r="V292" s="336" t="s">
        <v>120</v>
      </c>
      <c r="W292" s="336">
        <v>20.66</v>
      </c>
      <c r="X292" s="336">
        <v>27.91</v>
      </c>
      <c r="Y292" s="336"/>
      <c r="Z292" s="390">
        <f t="shared" si="27"/>
        <v>0</v>
      </c>
      <c r="AA292" s="390">
        <f t="shared" si="28"/>
        <v>0</v>
      </c>
      <c r="AB292" s="337" t="s">
        <v>826</v>
      </c>
      <c r="AC292" s="337" t="s">
        <v>826</v>
      </c>
      <c r="AD292" s="338"/>
    </row>
    <row r="293" spans="1:30" x14ac:dyDescent="0.3">
      <c r="A293" s="353">
        <v>2</v>
      </c>
      <c r="B293" s="340" t="s">
        <v>121</v>
      </c>
      <c r="C293" s="341">
        <f t="shared" si="31"/>
        <v>22.03</v>
      </c>
      <c r="D293" s="341">
        <f t="shared" si="31"/>
        <v>36.659999999999997</v>
      </c>
      <c r="E293" s="352" t="s">
        <v>121</v>
      </c>
      <c r="F293" s="398" t="str">
        <f t="shared" si="32"/>
        <v/>
      </c>
      <c r="G293" s="397" t="str">
        <f t="shared" si="32"/>
        <v/>
      </c>
      <c r="H293" s="363"/>
      <c r="I293" s="364"/>
      <c r="J293" s="344">
        <v>22.03</v>
      </c>
      <c r="K293" s="344">
        <v>36.659999999999997</v>
      </c>
      <c r="L293" s="345"/>
      <c r="M293" s="346"/>
      <c r="N293" s="347">
        <v>20.66</v>
      </c>
      <c r="O293" s="369">
        <v>27.91</v>
      </c>
      <c r="P293" s="370">
        <f t="shared" si="29"/>
        <v>1.37</v>
      </c>
      <c r="Q293" s="350">
        <f t="shared" si="29"/>
        <v>8.75</v>
      </c>
      <c r="R293" s="334"/>
      <c r="S293" s="351">
        <v>12.682475999999999</v>
      </c>
      <c r="T293" s="351">
        <v>15.644646</v>
      </c>
      <c r="U293" s="321"/>
      <c r="V293" s="336" t="s">
        <v>121</v>
      </c>
      <c r="W293" s="336">
        <v>22.03</v>
      </c>
      <c r="X293" s="336">
        <v>36.659999999999997</v>
      </c>
      <c r="Y293" s="336"/>
      <c r="Z293" s="390">
        <f t="shared" si="27"/>
        <v>0</v>
      </c>
      <c r="AA293" s="390">
        <f t="shared" si="28"/>
        <v>0</v>
      </c>
      <c r="AB293" s="337" t="s">
        <v>826</v>
      </c>
      <c r="AC293" s="337" t="s">
        <v>826</v>
      </c>
      <c r="AD293" s="338"/>
    </row>
    <row r="294" spans="1:30" x14ac:dyDescent="0.3">
      <c r="A294" s="353">
        <v>2</v>
      </c>
      <c r="B294" s="340" t="s">
        <v>122</v>
      </c>
      <c r="C294" s="341">
        <f t="shared" si="31"/>
        <v>11.75</v>
      </c>
      <c r="D294" s="341">
        <f t="shared" si="31"/>
        <v>14.5</v>
      </c>
      <c r="E294" s="352" t="s">
        <v>122</v>
      </c>
      <c r="F294" s="398" t="str">
        <f t="shared" si="32"/>
        <v/>
      </c>
      <c r="G294" s="397" t="str">
        <f t="shared" si="32"/>
        <v/>
      </c>
      <c r="H294" s="363"/>
      <c r="I294" s="364"/>
      <c r="J294" s="344">
        <v>11.75</v>
      </c>
      <c r="K294" s="344">
        <v>14.5</v>
      </c>
      <c r="L294" s="345"/>
      <c r="M294" s="346"/>
      <c r="N294" s="347">
        <v>22.03</v>
      </c>
      <c r="O294" s="369">
        <v>36.659999999999997</v>
      </c>
      <c r="P294" s="370">
        <f t="shared" si="29"/>
        <v>-10.28</v>
      </c>
      <c r="Q294" s="350">
        <f t="shared" si="29"/>
        <v>-22.16</v>
      </c>
      <c r="R294" s="334"/>
      <c r="S294" s="351">
        <v>18.365453999999996</v>
      </c>
      <c r="T294" s="351">
        <v>21.174030000000002</v>
      </c>
      <c r="U294" s="321"/>
      <c r="V294" s="336" t="s">
        <v>122</v>
      </c>
      <c r="W294" s="336">
        <v>11.75</v>
      </c>
      <c r="X294" s="336">
        <v>14.5</v>
      </c>
      <c r="Y294" s="336"/>
      <c r="Z294" s="390">
        <f t="shared" si="27"/>
        <v>0</v>
      </c>
      <c r="AA294" s="390">
        <f t="shared" si="28"/>
        <v>0</v>
      </c>
      <c r="AB294" s="337" t="s">
        <v>826</v>
      </c>
      <c r="AC294" s="337" t="s">
        <v>826</v>
      </c>
      <c r="AD294" s="338"/>
    </row>
    <row r="295" spans="1:30" x14ac:dyDescent="0.3">
      <c r="A295" s="353">
        <v>2</v>
      </c>
      <c r="B295" s="340" t="s">
        <v>123</v>
      </c>
      <c r="C295" s="341">
        <f t="shared" si="31"/>
        <v>17.010000000000002</v>
      </c>
      <c r="D295" s="341">
        <f t="shared" si="31"/>
        <v>19.62</v>
      </c>
      <c r="E295" s="352" t="s">
        <v>123</v>
      </c>
      <c r="F295" s="398" t="str">
        <f t="shared" si="32"/>
        <v/>
      </c>
      <c r="G295" s="397" t="str">
        <f t="shared" si="32"/>
        <v/>
      </c>
      <c r="H295" s="363"/>
      <c r="I295" s="364"/>
      <c r="J295" s="344">
        <v>17.010000000000002</v>
      </c>
      <c r="K295" s="344">
        <v>19.62</v>
      </c>
      <c r="L295" s="345"/>
      <c r="M295" s="346"/>
      <c r="N295" s="347">
        <v>11.75</v>
      </c>
      <c r="O295" s="369">
        <v>14.5</v>
      </c>
      <c r="P295" s="370">
        <f t="shared" si="29"/>
        <v>5.26</v>
      </c>
      <c r="Q295" s="350">
        <f t="shared" si="29"/>
        <v>5.12</v>
      </c>
      <c r="R295" s="334"/>
      <c r="S295" s="351">
        <v>21.228885000000002</v>
      </c>
      <c r="T295" s="351">
        <v>37.323341999999997</v>
      </c>
      <c r="U295" s="321"/>
      <c r="V295" s="336" t="s">
        <v>123</v>
      </c>
      <c r="W295" s="336">
        <v>17.010000000000002</v>
      </c>
      <c r="X295" s="336">
        <v>19.62</v>
      </c>
      <c r="Y295" s="336"/>
      <c r="Z295" s="390">
        <f t="shared" si="27"/>
        <v>0</v>
      </c>
      <c r="AA295" s="390">
        <f t="shared" si="28"/>
        <v>0</v>
      </c>
      <c r="AB295" s="337" t="s">
        <v>826</v>
      </c>
      <c r="AC295" s="337" t="s">
        <v>826</v>
      </c>
      <c r="AD295" s="338"/>
    </row>
    <row r="296" spans="1:30" x14ac:dyDescent="0.3">
      <c r="A296" s="353">
        <v>2</v>
      </c>
      <c r="B296" s="340" t="s">
        <v>124</v>
      </c>
      <c r="C296" s="341">
        <f t="shared" si="31"/>
        <v>19.670000000000002</v>
      </c>
      <c r="D296" s="341">
        <f t="shared" si="31"/>
        <v>34.58</v>
      </c>
      <c r="E296" s="352" t="s">
        <v>124</v>
      </c>
      <c r="F296" s="398" t="str">
        <f t="shared" si="32"/>
        <v/>
      </c>
      <c r="G296" s="397" t="str">
        <f t="shared" si="32"/>
        <v/>
      </c>
      <c r="H296" s="363"/>
      <c r="I296" s="364"/>
      <c r="J296" s="344">
        <v>19.670000000000002</v>
      </c>
      <c r="K296" s="344">
        <v>34.58</v>
      </c>
      <c r="L296" s="345"/>
      <c r="M296" s="346"/>
      <c r="N296" s="347">
        <v>17.010000000000002</v>
      </c>
      <c r="O296" s="369">
        <v>19.62</v>
      </c>
      <c r="P296" s="370">
        <f t="shared" si="29"/>
        <v>2.66</v>
      </c>
      <c r="Q296" s="350">
        <f t="shared" si="29"/>
        <v>14.96</v>
      </c>
      <c r="R296" s="334"/>
      <c r="S296" s="351">
        <v>23.170751999999997</v>
      </c>
      <c r="T296" s="351">
        <v>34.426997999999998</v>
      </c>
      <c r="U296" s="321"/>
      <c r="V296" s="336" t="s">
        <v>124</v>
      </c>
      <c r="W296" s="336">
        <v>19.670000000000002</v>
      </c>
      <c r="X296" s="336">
        <v>34.58</v>
      </c>
      <c r="Y296" s="336"/>
      <c r="Z296" s="390">
        <f t="shared" si="27"/>
        <v>0</v>
      </c>
      <c r="AA296" s="390">
        <f t="shared" si="28"/>
        <v>0</v>
      </c>
      <c r="AB296" s="337" t="s">
        <v>826</v>
      </c>
      <c r="AC296" s="337" t="s">
        <v>826</v>
      </c>
      <c r="AD296" s="338"/>
    </row>
    <row r="297" spans="1:30" x14ac:dyDescent="0.3">
      <c r="A297" s="353">
        <v>2</v>
      </c>
      <c r="B297" s="340" t="s">
        <v>125</v>
      </c>
      <c r="C297" s="341">
        <f t="shared" si="31"/>
        <v>21.46</v>
      </c>
      <c r="D297" s="341">
        <f t="shared" si="31"/>
        <v>31.9</v>
      </c>
      <c r="E297" s="352" t="s">
        <v>125</v>
      </c>
      <c r="F297" s="398" t="str">
        <f t="shared" si="32"/>
        <v/>
      </c>
      <c r="G297" s="397" t="str">
        <f t="shared" si="32"/>
        <v/>
      </c>
      <c r="H297" s="363"/>
      <c r="I297" s="364"/>
      <c r="J297" s="344">
        <v>21.46</v>
      </c>
      <c r="K297" s="344">
        <v>31.9</v>
      </c>
      <c r="L297" s="345"/>
      <c r="M297" s="346"/>
      <c r="N297" s="347">
        <v>19.670000000000002</v>
      </c>
      <c r="O297" s="369">
        <v>34.58</v>
      </c>
      <c r="P297" s="370">
        <f t="shared" si="29"/>
        <v>1.79</v>
      </c>
      <c r="Q297" s="350">
        <f t="shared" si="29"/>
        <v>-2.68</v>
      </c>
      <c r="R297" s="334"/>
      <c r="S297" s="351">
        <v>18.387396000000003</v>
      </c>
      <c r="T297" s="351">
        <v>23.039100000000001</v>
      </c>
      <c r="U297" s="321"/>
      <c r="V297" s="336" t="s">
        <v>125</v>
      </c>
      <c r="W297" s="336">
        <v>21.46</v>
      </c>
      <c r="X297" s="336">
        <v>31.9</v>
      </c>
      <c r="Y297" s="336"/>
      <c r="Z297" s="390">
        <f t="shared" si="27"/>
        <v>0</v>
      </c>
      <c r="AA297" s="390">
        <f t="shared" si="28"/>
        <v>0</v>
      </c>
      <c r="AB297" s="337" t="s">
        <v>826</v>
      </c>
      <c r="AC297" s="337" t="s">
        <v>826</v>
      </c>
      <c r="AD297" s="338"/>
    </row>
    <row r="298" spans="1:30" x14ac:dyDescent="0.3">
      <c r="A298" s="353">
        <v>2</v>
      </c>
      <c r="B298" s="340" t="s">
        <v>126</v>
      </c>
      <c r="C298" s="341">
        <f t="shared" si="31"/>
        <v>17.03</v>
      </c>
      <c r="D298" s="341">
        <f t="shared" si="31"/>
        <v>21.35</v>
      </c>
      <c r="E298" s="352" t="s">
        <v>126</v>
      </c>
      <c r="F298" s="398" t="str">
        <f t="shared" si="32"/>
        <v/>
      </c>
      <c r="G298" s="397" t="str">
        <f t="shared" si="32"/>
        <v/>
      </c>
      <c r="H298" s="363"/>
      <c r="I298" s="364"/>
      <c r="J298" s="344">
        <v>17.03</v>
      </c>
      <c r="K298" s="344">
        <v>21.35</v>
      </c>
      <c r="L298" s="345"/>
      <c r="M298" s="346"/>
      <c r="N298" s="347">
        <v>21.46</v>
      </c>
      <c r="O298" s="369">
        <v>31.9</v>
      </c>
      <c r="P298" s="370">
        <f t="shared" si="29"/>
        <v>-4.43</v>
      </c>
      <c r="Q298" s="350">
        <f t="shared" si="29"/>
        <v>-10.55</v>
      </c>
      <c r="R298" s="334"/>
      <c r="S298" s="351">
        <v>13.988025</v>
      </c>
      <c r="T298" s="351">
        <v>17.773019999999999</v>
      </c>
      <c r="U298" s="321"/>
      <c r="V298" s="336" t="s">
        <v>126</v>
      </c>
      <c r="W298" s="336">
        <v>17.03</v>
      </c>
      <c r="X298" s="336">
        <v>21.35</v>
      </c>
      <c r="Y298" s="336"/>
      <c r="Z298" s="390">
        <f t="shared" si="27"/>
        <v>0</v>
      </c>
      <c r="AA298" s="390">
        <f t="shared" si="28"/>
        <v>0</v>
      </c>
      <c r="AB298" s="337" t="s">
        <v>826</v>
      </c>
      <c r="AC298" s="337" t="s">
        <v>826</v>
      </c>
      <c r="AD298" s="338"/>
    </row>
    <row r="299" spans="1:30" x14ac:dyDescent="0.3">
      <c r="A299" s="353">
        <v>2</v>
      </c>
      <c r="B299" s="340" t="s">
        <v>127</v>
      </c>
      <c r="C299" s="341">
        <f t="shared" si="31"/>
        <v>12.96</v>
      </c>
      <c r="D299" s="341">
        <f t="shared" si="31"/>
        <v>16.47</v>
      </c>
      <c r="E299" s="352" t="s">
        <v>127</v>
      </c>
      <c r="F299" s="398" t="str">
        <f t="shared" si="32"/>
        <v/>
      </c>
      <c r="G299" s="397" t="str">
        <f t="shared" si="32"/>
        <v/>
      </c>
      <c r="H299" s="363"/>
      <c r="I299" s="364"/>
      <c r="J299" s="344">
        <v>12.96</v>
      </c>
      <c r="K299" s="344">
        <v>16.47</v>
      </c>
      <c r="L299" s="345"/>
      <c r="M299" s="346"/>
      <c r="N299" s="347">
        <v>17.03</v>
      </c>
      <c r="O299" s="369">
        <v>21.35</v>
      </c>
      <c r="P299" s="370">
        <f t="shared" si="29"/>
        <v>-4.07</v>
      </c>
      <c r="Q299" s="350">
        <f t="shared" si="29"/>
        <v>-4.88</v>
      </c>
      <c r="R299" s="334"/>
      <c r="S299" s="351">
        <v>17.827874999999999</v>
      </c>
      <c r="T299" s="351">
        <v>31.541625</v>
      </c>
      <c r="U299" s="321"/>
      <c r="V299" s="336" t="s">
        <v>127</v>
      </c>
      <c r="W299" s="336">
        <v>12.96</v>
      </c>
      <c r="X299" s="336">
        <v>16.47</v>
      </c>
      <c r="Y299" s="336"/>
      <c r="Z299" s="390">
        <f t="shared" si="27"/>
        <v>0</v>
      </c>
      <c r="AA299" s="390">
        <f t="shared" si="28"/>
        <v>0</v>
      </c>
      <c r="AB299" s="337" t="s">
        <v>826</v>
      </c>
      <c r="AC299" s="337" t="s">
        <v>826</v>
      </c>
      <c r="AD299" s="338"/>
    </row>
    <row r="300" spans="1:30" x14ac:dyDescent="0.3">
      <c r="A300" s="353">
        <v>2</v>
      </c>
      <c r="B300" s="340" t="s">
        <v>128</v>
      </c>
      <c r="C300" s="341">
        <f t="shared" si="31"/>
        <v>16.52</v>
      </c>
      <c r="D300" s="341">
        <f t="shared" si="31"/>
        <v>29.22</v>
      </c>
      <c r="E300" s="352" t="s">
        <v>128</v>
      </c>
      <c r="F300" s="398" t="str">
        <f t="shared" si="32"/>
        <v/>
      </c>
      <c r="G300" s="397" t="str">
        <f t="shared" si="32"/>
        <v/>
      </c>
      <c r="H300" s="363"/>
      <c r="I300" s="364"/>
      <c r="J300" s="344">
        <v>16.52</v>
      </c>
      <c r="K300" s="344">
        <v>29.22</v>
      </c>
      <c r="L300" s="345"/>
      <c r="M300" s="346"/>
      <c r="N300" s="347">
        <v>12.96</v>
      </c>
      <c r="O300" s="369">
        <v>16.47</v>
      </c>
      <c r="P300" s="370">
        <f t="shared" si="29"/>
        <v>3.56</v>
      </c>
      <c r="Q300" s="350">
        <f t="shared" si="29"/>
        <v>12.75</v>
      </c>
      <c r="R300" s="334"/>
      <c r="S300" s="351">
        <v>25.34301</v>
      </c>
      <c r="T300" s="351">
        <v>29.676555</v>
      </c>
      <c r="U300" s="321"/>
      <c r="V300" s="336" t="s">
        <v>128</v>
      </c>
      <c r="W300" s="336">
        <v>16.52</v>
      </c>
      <c r="X300" s="336">
        <v>29.22</v>
      </c>
      <c r="Y300" s="336"/>
      <c r="Z300" s="390">
        <f t="shared" si="27"/>
        <v>0</v>
      </c>
      <c r="AA300" s="390">
        <f t="shared" si="28"/>
        <v>0</v>
      </c>
      <c r="AB300" s="337" t="s">
        <v>826</v>
      </c>
      <c r="AC300" s="337" t="s">
        <v>826</v>
      </c>
      <c r="AD300" s="338"/>
    </row>
    <row r="301" spans="1:30" x14ac:dyDescent="0.3">
      <c r="A301" s="353">
        <v>2</v>
      </c>
      <c r="B301" s="340" t="s">
        <v>129</v>
      </c>
      <c r="C301" s="341">
        <f t="shared" si="31"/>
        <v>23.49</v>
      </c>
      <c r="D301" s="341">
        <f t="shared" si="31"/>
        <v>27.5</v>
      </c>
      <c r="E301" s="352" t="s">
        <v>129</v>
      </c>
      <c r="F301" s="398" t="str">
        <f t="shared" si="32"/>
        <v/>
      </c>
      <c r="G301" s="397" t="str">
        <f t="shared" si="32"/>
        <v/>
      </c>
      <c r="H301" s="363"/>
      <c r="I301" s="364"/>
      <c r="J301" s="344">
        <v>23.49</v>
      </c>
      <c r="K301" s="344">
        <v>27.5</v>
      </c>
      <c r="L301" s="345"/>
      <c r="M301" s="346"/>
      <c r="N301" s="347">
        <v>16.52</v>
      </c>
      <c r="O301" s="369">
        <v>29.22</v>
      </c>
      <c r="P301" s="370">
        <f t="shared" si="29"/>
        <v>6.97</v>
      </c>
      <c r="Q301" s="350">
        <f t="shared" si="29"/>
        <v>-1.72</v>
      </c>
      <c r="R301" s="334"/>
      <c r="S301" s="351">
        <v>13.988025</v>
      </c>
      <c r="T301" s="351">
        <v>17.773019999999999</v>
      </c>
      <c r="U301" s="321"/>
      <c r="V301" s="336" t="s">
        <v>129</v>
      </c>
      <c r="W301" s="336">
        <v>23.49</v>
      </c>
      <c r="X301" s="336">
        <v>27.5</v>
      </c>
      <c r="Y301" s="336"/>
      <c r="Z301" s="390">
        <f t="shared" si="27"/>
        <v>0</v>
      </c>
      <c r="AA301" s="390">
        <f t="shared" si="28"/>
        <v>0</v>
      </c>
      <c r="AB301" s="337" t="s">
        <v>826</v>
      </c>
      <c r="AC301" s="337" t="s">
        <v>826</v>
      </c>
      <c r="AD301" s="338"/>
    </row>
    <row r="302" spans="1:30" x14ac:dyDescent="0.3">
      <c r="A302" s="353">
        <v>2</v>
      </c>
      <c r="B302" s="340" t="s">
        <v>130</v>
      </c>
      <c r="C302" s="341">
        <f t="shared" si="31"/>
        <v>12.96</v>
      </c>
      <c r="D302" s="341">
        <f t="shared" si="31"/>
        <v>16.47</v>
      </c>
      <c r="E302" s="352" t="s">
        <v>130</v>
      </c>
      <c r="F302" s="398" t="str">
        <f t="shared" si="32"/>
        <v/>
      </c>
      <c r="G302" s="397" t="str">
        <f t="shared" si="32"/>
        <v/>
      </c>
      <c r="H302" s="363"/>
      <c r="I302" s="364"/>
      <c r="J302" s="344">
        <v>12.96</v>
      </c>
      <c r="K302" s="344">
        <v>16.47</v>
      </c>
      <c r="L302" s="345"/>
      <c r="M302" s="346"/>
      <c r="N302" s="347">
        <v>23.49</v>
      </c>
      <c r="O302" s="369">
        <v>27.5</v>
      </c>
      <c r="P302" s="370">
        <f t="shared" si="29"/>
        <v>-10.53</v>
      </c>
      <c r="Q302" s="350">
        <f t="shared" si="29"/>
        <v>-11.03</v>
      </c>
      <c r="R302" s="334"/>
      <c r="S302" s="351">
        <v>17.827874999999999</v>
      </c>
      <c r="T302" s="351">
        <v>25.288154999999996</v>
      </c>
      <c r="U302" s="321"/>
      <c r="V302" s="336" t="s">
        <v>130</v>
      </c>
      <c r="W302" s="336">
        <v>12.96</v>
      </c>
      <c r="X302" s="336">
        <v>16.47</v>
      </c>
      <c r="Y302" s="336"/>
      <c r="Z302" s="390">
        <f t="shared" si="27"/>
        <v>0</v>
      </c>
      <c r="AA302" s="390">
        <f t="shared" si="28"/>
        <v>0</v>
      </c>
      <c r="AB302" s="337" t="s">
        <v>826</v>
      </c>
      <c r="AC302" s="337" t="s">
        <v>826</v>
      </c>
      <c r="AD302" s="338"/>
    </row>
    <row r="303" spans="1:30" x14ac:dyDescent="0.3">
      <c r="A303" s="353">
        <v>2</v>
      </c>
      <c r="B303" s="340" t="s">
        <v>131</v>
      </c>
      <c r="C303" s="341">
        <f t="shared" si="31"/>
        <v>16.52</v>
      </c>
      <c r="D303" s="341">
        <f t="shared" si="31"/>
        <v>23.43</v>
      </c>
      <c r="E303" s="352" t="s">
        <v>131</v>
      </c>
      <c r="F303" s="398" t="str">
        <f t="shared" si="32"/>
        <v/>
      </c>
      <c r="G303" s="397" t="str">
        <f t="shared" si="32"/>
        <v/>
      </c>
      <c r="H303" s="363"/>
      <c r="I303" s="364"/>
      <c r="J303" s="344">
        <v>16.52</v>
      </c>
      <c r="K303" s="344">
        <v>23.43</v>
      </c>
      <c r="L303" s="345"/>
      <c r="M303" s="346"/>
      <c r="N303" s="347">
        <v>12.96</v>
      </c>
      <c r="O303" s="369">
        <v>16.47</v>
      </c>
      <c r="P303" s="370">
        <f t="shared" si="29"/>
        <v>3.56</v>
      </c>
      <c r="Q303" s="350">
        <f t="shared" si="29"/>
        <v>6.96</v>
      </c>
      <c r="R303" s="334"/>
      <c r="S303" s="351">
        <v>10.11</v>
      </c>
      <c r="T303" s="351">
        <v>16.128354235269388</v>
      </c>
      <c r="U303" s="321"/>
      <c r="V303" s="336" t="s">
        <v>131</v>
      </c>
      <c r="W303" s="336">
        <v>16.52</v>
      </c>
      <c r="X303" s="336">
        <v>23.43</v>
      </c>
      <c r="Y303" s="336"/>
      <c r="Z303" s="390">
        <f t="shared" si="27"/>
        <v>0</v>
      </c>
      <c r="AA303" s="390">
        <f t="shared" si="28"/>
        <v>0</v>
      </c>
      <c r="AB303" s="337" t="s">
        <v>826</v>
      </c>
      <c r="AC303" s="337" t="s">
        <v>826</v>
      </c>
      <c r="AD303" s="338"/>
    </row>
    <row r="304" spans="1:30" x14ac:dyDescent="0.3">
      <c r="A304" s="353">
        <v>2</v>
      </c>
      <c r="B304" s="340" t="s">
        <v>132</v>
      </c>
      <c r="C304" s="341">
        <f t="shared" si="31"/>
        <v>10.11</v>
      </c>
      <c r="D304" s="341">
        <f t="shared" si="31"/>
        <v>16.13</v>
      </c>
      <c r="E304" s="352" t="s">
        <v>132</v>
      </c>
      <c r="F304" s="398" t="str">
        <f t="shared" si="32"/>
        <v/>
      </c>
      <c r="G304" s="397" t="str">
        <f t="shared" si="32"/>
        <v/>
      </c>
      <c r="H304" s="363"/>
      <c r="I304" s="364"/>
      <c r="J304" s="344">
        <v>10.11</v>
      </c>
      <c r="K304" s="344">
        <v>16.13</v>
      </c>
      <c r="L304" s="345"/>
      <c r="M304" s="346"/>
      <c r="N304" s="347">
        <v>16.52</v>
      </c>
      <c r="O304" s="369">
        <v>23.43</v>
      </c>
      <c r="P304" s="370">
        <f t="shared" si="29"/>
        <v>-6.41</v>
      </c>
      <c r="Q304" s="350">
        <f t="shared" si="29"/>
        <v>-7.3</v>
      </c>
      <c r="R304" s="334"/>
      <c r="S304" s="351">
        <v>16.13</v>
      </c>
      <c r="T304" s="351">
        <v>27.499474532333778</v>
      </c>
      <c r="U304" s="321"/>
      <c r="V304" s="336" t="s">
        <v>132</v>
      </c>
      <c r="W304" s="336">
        <v>10.11</v>
      </c>
      <c r="X304" s="336">
        <v>16.13</v>
      </c>
      <c r="Y304" s="336"/>
      <c r="Z304" s="390">
        <f t="shared" si="27"/>
        <v>0</v>
      </c>
      <c r="AA304" s="390">
        <f t="shared" si="28"/>
        <v>0</v>
      </c>
      <c r="AB304" s="337" t="s">
        <v>826</v>
      </c>
      <c r="AC304" s="337" t="s">
        <v>826</v>
      </c>
      <c r="AD304" s="338"/>
    </row>
    <row r="305" spans="1:30" x14ac:dyDescent="0.3">
      <c r="A305" s="353">
        <v>2</v>
      </c>
      <c r="B305" s="340" t="s">
        <v>133</v>
      </c>
      <c r="C305" s="341">
        <f t="shared" si="31"/>
        <v>16.13</v>
      </c>
      <c r="D305" s="341">
        <f t="shared" si="31"/>
        <v>27.5</v>
      </c>
      <c r="E305" s="352" t="s">
        <v>133</v>
      </c>
      <c r="F305" s="398" t="str">
        <f t="shared" si="32"/>
        <v/>
      </c>
      <c r="G305" s="397" t="str">
        <f t="shared" si="32"/>
        <v/>
      </c>
      <c r="H305" s="363"/>
      <c r="I305" s="364"/>
      <c r="J305" s="344">
        <v>16.13</v>
      </c>
      <c r="K305" s="344">
        <v>27.5</v>
      </c>
      <c r="L305" s="345"/>
      <c r="M305" s="346"/>
      <c r="N305" s="347">
        <v>10.11</v>
      </c>
      <c r="O305" s="369">
        <v>16.13</v>
      </c>
      <c r="P305" s="370">
        <f t="shared" si="29"/>
        <v>6.02</v>
      </c>
      <c r="Q305" s="350">
        <f t="shared" si="29"/>
        <v>11.37</v>
      </c>
      <c r="R305" s="334"/>
      <c r="S305" s="351">
        <v>11</v>
      </c>
      <c r="T305" s="351">
        <v>17.59</v>
      </c>
      <c r="U305" s="321"/>
      <c r="V305" s="336" t="s">
        <v>133</v>
      </c>
      <c r="W305" s="336">
        <v>16.13</v>
      </c>
      <c r="X305" s="336">
        <v>27.5</v>
      </c>
      <c r="Y305" s="336"/>
      <c r="Z305" s="390">
        <f t="shared" si="27"/>
        <v>0</v>
      </c>
      <c r="AA305" s="390">
        <f t="shared" si="28"/>
        <v>0</v>
      </c>
      <c r="AB305" s="337" t="s">
        <v>826</v>
      </c>
      <c r="AC305" s="337" t="s">
        <v>826</v>
      </c>
      <c r="AD305" s="338"/>
    </row>
    <row r="306" spans="1:30" x14ac:dyDescent="0.3">
      <c r="A306" s="353">
        <v>2</v>
      </c>
      <c r="B306" s="340" t="s">
        <v>134</v>
      </c>
      <c r="C306" s="341">
        <f t="shared" si="31"/>
        <v>12.97</v>
      </c>
      <c r="D306" s="341">
        <f t="shared" si="31"/>
        <v>17.59</v>
      </c>
      <c r="E306" s="352" t="s">
        <v>134</v>
      </c>
      <c r="F306" s="398" t="str">
        <f t="shared" si="32"/>
        <v/>
      </c>
      <c r="G306" s="397" t="str">
        <f t="shared" si="32"/>
        <v/>
      </c>
      <c r="H306" s="363"/>
      <c r="I306" s="364"/>
      <c r="J306" s="344">
        <v>12.97</v>
      </c>
      <c r="K306" s="344">
        <v>17.59</v>
      </c>
      <c r="L306" s="345"/>
      <c r="M306" s="346"/>
      <c r="N306" s="347">
        <v>16.13</v>
      </c>
      <c r="O306" s="369">
        <v>27.5</v>
      </c>
      <c r="P306" s="370">
        <f t="shared" si="29"/>
        <v>-3.16</v>
      </c>
      <c r="Q306" s="350">
        <f t="shared" si="29"/>
        <v>-9.91</v>
      </c>
      <c r="R306" s="334"/>
      <c r="S306" s="351">
        <v>17.5</v>
      </c>
      <c r="T306" s="351">
        <v>26.76</v>
      </c>
      <c r="U306" s="321"/>
      <c r="V306" s="336" t="s">
        <v>134</v>
      </c>
      <c r="W306" s="336">
        <v>12.97</v>
      </c>
      <c r="X306" s="336">
        <v>17.59</v>
      </c>
      <c r="Y306" s="336"/>
      <c r="Z306" s="390">
        <f t="shared" si="27"/>
        <v>0</v>
      </c>
      <c r="AA306" s="390">
        <f t="shared" si="28"/>
        <v>0</v>
      </c>
      <c r="AB306" s="337" t="s">
        <v>826</v>
      </c>
      <c r="AC306" s="337" t="s">
        <v>826</v>
      </c>
      <c r="AD306" s="338"/>
    </row>
    <row r="307" spans="1:30" x14ac:dyDescent="0.3">
      <c r="A307" s="353">
        <v>2</v>
      </c>
      <c r="B307" s="340" t="s">
        <v>135</v>
      </c>
      <c r="C307" s="341">
        <f t="shared" si="31"/>
        <v>17.59</v>
      </c>
      <c r="D307" s="341">
        <f t="shared" si="31"/>
        <v>26.76</v>
      </c>
      <c r="E307" s="352" t="s">
        <v>135</v>
      </c>
      <c r="F307" s="398" t="str">
        <f t="shared" si="32"/>
        <v/>
      </c>
      <c r="G307" s="397" t="str">
        <f t="shared" si="32"/>
        <v/>
      </c>
      <c r="H307" s="363"/>
      <c r="I307" s="364"/>
      <c r="J307" s="344">
        <v>17.59</v>
      </c>
      <c r="K307" s="344">
        <v>26.76</v>
      </c>
      <c r="L307" s="345"/>
      <c r="M307" s="346"/>
      <c r="N307" s="347">
        <v>12.97</v>
      </c>
      <c r="O307" s="369">
        <v>17.59</v>
      </c>
      <c r="P307" s="370">
        <f t="shared" si="29"/>
        <v>4.62</v>
      </c>
      <c r="Q307" s="350">
        <f t="shared" si="29"/>
        <v>9.17</v>
      </c>
      <c r="R307" s="334"/>
      <c r="S307" s="351">
        <v>18.990800999999998</v>
      </c>
      <c r="T307" s="351">
        <v>28.886642999999996</v>
      </c>
      <c r="U307" s="321"/>
      <c r="V307" s="336" t="s">
        <v>135</v>
      </c>
      <c r="W307" s="336">
        <v>17.59</v>
      </c>
      <c r="X307" s="336">
        <v>26.76</v>
      </c>
      <c r="Y307" s="336"/>
      <c r="Z307" s="390">
        <f t="shared" si="27"/>
        <v>0</v>
      </c>
      <c r="AA307" s="390">
        <f t="shared" si="28"/>
        <v>0</v>
      </c>
      <c r="AB307" s="337" t="s">
        <v>826</v>
      </c>
      <c r="AC307" s="337" t="s">
        <v>826</v>
      </c>
      <c r="AD307" s="338"/>
    </row>
    <row r="308" spans="1:30" x14ac:dyDescent="0.3">
      <c r="A308" s="353">
        <v>2</v>
      </c>
      <c r="B308" s="340" t="s">
        <v>136</v>
      </c>
      <c r="C308" s="341">
        <f t="shared" si="31"/>
        <v>15.91</v>
      </c>
      <c r="D308" s="341">
        <f t="shared" si="31"/>
        <v>23.4</v>
      </c>
      <c r="E308" s="352" t="s">
        <v>136</v>
      </c>
      <c r="F308" s="398" t="str">
        <f t="shared" si="32"/>
        <v/>
      </c>
      <c r="G308" s="397" t="str">
        <f t="shared" si="32"/>
        <v/>
      </c>
      <c r="H308" s="363"/>
      <c r="I308" s="364"/>
      <c r="J308" s="344">
        <v>15.91</v>
      </c>
      <c r="K308" s="344">
        <v>23.4</v>
      </c>
      <c r="L308" s="345"/>
      <c r="M308" s="346"/>
      <c r="N308" s="347">
        <v>17.59</v>
      </c>
      <c r="O308" s="369">
        <v>26.76</v>
      </c>
      <c r="P308" s="370">
        <f t="shared" si="29"/>
        <v>-1.68</v>
      </c>
      <c r="Q308" s="350">
        <f t="shared" si="29"/>
        <v>-3.36</v>
      </c>
      <c r="R308" s="334"/>
      <c r="S308" s="351">
        <v>17.169614999999997</v>
      </c>
      <c r="T308" s="351">
        <v>25.255241999999999</v>
      </c>
      <c r="U308" s="321"/>
      <c r="V308" s="336" t="s">
        <v>136</v>
      </c>
      <c r="W308" s="336">
        <v>15.91</v>
      </c>
      <c r="X308" s="336">
        <v>23.4</v>
      </c>
      <c r="Y308" s="336"/>
      <c r="Z308" s="390">
        <f t="shared" si="27"/>
        <v>0</v>
      </c>
      <c r="AA308" s="390">
        <f t="shared" si="28"/>
        <v>0</v>
      </c>
      <c r="AB308" s="337" t="s">
        <v>826</v>
      </c>
      <c r="AC308" s="337" t="s">
        <v>826</v>
      </c>
      <c r="AD308" s="338"/>
    </row>
    <row r="309" spans="1:30" x14ac:dyDescent="0.3">
      <c r="A309" s="353">
        <v>2</v>
      </c>
      <c r="B309" s="340" t="s">
        <v>137</v>
      </c>
      <c r="C309" s="341">
        <f t="shared" si="31"/>
        <v>12.96</v>
      </c>
      <c r="D309" s="341">
        <f t="shared" si="31"/>
        <v>16.57</v>
      </c>
      <c r="E309" s="352" t="s">
        <v>137</v>
      </c>
      <c r="F309" s="398" t="str">
        <f t="shared" si="32"/>
        <v/>
      </c>
      <c r="G309" s="397" t="str">
        <f t="shared" si="32"/>
        <v/>
      </c>
      <c r="H309" s="363"/>
      <c r="I309" s="364"/>
      <c r="J309" s="344">
        <v>12.96</v>
      </c>
      <c r="K309" s="344">
        <v>16.57</v>
      </c>
      <c r="L309" s="345"/>
      <c r="M309" s="346"/>
      <c r="N309" s="347">
        <v>15.91</v>
      </c>
      <c r="O309" s="369">
        <v>23.4</v>
      </c>
      <c r="P309" s="370">
        <f t="shared" si="29"/>
        <v>-2.95</v>
      </c>
      <c r="Q309" s="350">
        <f t="shared" si="29"/>
        <v>-6.83</v>
      </c>
      <c r="R309" s="334"/>
      <c r="S309" s="351">
        <v>17.279325</v>
      </c>
      <c r="T309" s="351">
        <v>19.912364999999994</v>
      </c>
      <c r="U309" s="321"/>
      <c r="V309" s="336" t="s">
        <v>137</v>
      </c>
      <c r="W309" s="336">
        <v>12.96</v>
      </c>
      <c r="X309" s="336">
        <v>16.57</v>
      </c>
      <c r="Y309" s="336"/>
      <c r="Z309" s="390">
        <f t="shared" si="27"/>
        <v>0</v>
      </c>
      <c r="AA309" s="390">
        <f t="shared" si="28"/>
        <v>0</v>
      </c>
      <c r="AB309" s="337" t="s">
        <v>826</v>
      </c>
      <c r="AC309" s="337" t="s">
        <v>826</v>
      </c>
      <c r="AD309" s="338"/>
    </row>
    <row r="310" spans="1:30" x14ac:dyDescent="0.3">
      <c r="A310" s="353">
        <v>2</v>
      </c>
      <c r="B310" s="340" t="s">
        <v>138</v>
      </c>
      <c r="C310" s="341">
        <f t="shared" si="31"/>
        <v>16.010000000000002</v>
      </c>
      <c r="D310" s="341">
        <f t="shared" si="31"/>
        <v>18.45</v>
      </c>
      <c r="E310" s="352" t="s">
        <v>138</v>
      </c>
      <c r="F310" s="398" t="str">
        <f t="shared" si="32"/>
        <v/>
      </c>
      <c r="G310" s="397" t="str">
        <f t="shared" si="32"/>
        <v/>
      </c>
      <c r="H310" s="363"/>
      <c r="I310" s="364"/>
      <c r="J310" s="344">
        <v>16.010000000000002</v>
      </c>
      <c r="K310" s="344">
        <v>18.45</v>
      </c>
      <c r="L310" s="345"/>
      <c r="M310" s="346"/>
      <c r="N310" s="347">
        <v>12.96</v>
      </c>
      <c r="O310" s="369">
        <v>16.57</v>
      </c>
      <c r="P310" s="370">
        <f t="shared" si="29"/>
        <v>3.05</v>
      </c>
      <c r="Q310" s="350">
        <f t="shared" si="29"/>
        <v>1.88</v>
      </c>
      <c r="R310" s="334"/>
      <c r="S310" s="351">
        <v>13.988025</v>
      </c>
      <c r="T310" s="351">
        <v>17.893700999999997</v>
      </c>
      <c r="U310" s="321"/>
      <c r="V310" s="336" t="s">
        <v>138</v>
      </c>
      <c r="W310" s="336">
        <v>16.010000000000002</v>
      </c>
      <c r="X310" s="336">
        <v>18.45</v>
      </c>
      <c r="Y310" s="336"/>
      <c r="Z310" s="390">
        <f t="shared" si="27"/>
        <v>0</v>
      </c>
      <c r="AA310" s="390">
        <f t="shared" si="28"/>
        <v>0</v>
      </c>
      <c r="AB310" s="337" t="s">
        <v>826</v>
      </c>
      <c r="AC310" s="337" t="s">
        <v>826</v>
      </c>
      <c r="AD310" s="338"/>
    </row>
    <row r="311" spans="1:30" x14ac:dyDescent="0.3">
      <c r="A311" s="353">
        <v>2</v>
      </c>
      <c r="B311" s="340" t="s">
        <v>139</v>
      </c>
      <c r="C311" s="341">
        <f t="shared" si="31"/>
        <v>18.489999999999998</v>
      </c>
      <c r="D311" s="341">
        <f t="shared" si="31"/>
        <v>27.35</v>
      </c>
      <c r="E311" s="352" t="s">
        <v>139</v>
      </c>
      <c r="F311" s="398" t="str">
        <f t="shared" si="32"/>
        <v/>
      </c>
      <c r="G311" s="397" t="str">
        <f t="shared" si="32"/>
        <v/>
      </c>
      <c r="H311" s="363"/>
      <c r="I311" s="364"/>
      <c r="J311" s="344">
        <v>18.489999999999998</v>
      </c>
      <c r="K311" s="344">
        <v>27.35</v>
      </c>
      <c r="L311" s="345"/>
      <c r="M311" s="346"/>
      <c r="N311" s="347">
        <v>16.010000000000002</v>
      </c>
      <c r="O311" s="369">
        <v>18.45</v>
      </c>
      <c r="P311" s="370">
        <f t="shared" si="29"/>
        <v>2.48</v>
      </c>
      <c r="Q311" s="350">
        <f t="shared" si="29"/>
        <v>8.9</v>
      </c>
      <c r="R311" s="334"/>
      <c r="S311" s="351">
        <v>19.956249</v>
      </c>
      <c r="T311" s="351">
        <v>29.511989999999997</v>
      </c>
      <c r="U311" s="321"/>
      <c r="V311" s="336" t="s">
        <v>139</v>
      </c>
      <c r="W311" s="336">
        <v>18.489999999999998</v>
      </c>
      <c r="X311" s="336">
        <v>27.35</v>
      </c>
      <c r="Y311" s="336"/>
      <c r="Z311" s="390">
        <f t="shared" si="27"/>
        <v>0</v>
      </c>
      <c r="AA311" s="390">
        <f t="shared" si="28"/>
        <v>0</v>
      </c>
      <c r="AB311" s="337" t="s">
        <v>826</v>
      </c>
      <c r="AC311" s="337" t="s">
        <v>826</v>
      </c>
      <c r="AD311" s="338"/>
    </row>
    <row r="312" spans="1:30" x14ac:dyDescent="0.3">
      <c r="A312" s="353">
        <v>2</v>
      </c>
      <c r="B312" s="340" t="s">
        <v>140</v>
      </c>
      <c r="C312" s="341">
        <f t="shared" si="31"/>
        <v>10.42</v>
      </c>
      <c r="D312" s="341">
        <f t="shared" si="31"/>
        <v>23.45</v>
      </c>
      <c r="E312" s="352" t="s">
        <v>140</v>
      </c>
      <c r="F312" s="398" t="str">
        <f t="shared" si="32"/>
        <v/>
      </c>
      <c r="G312" s="397" t="str">
        <f t="shared" si="32"/>
        <v/>
      </c>
      <c r="H312" s="363"/>
      <c r="I312" s="364"/>
      <c r="J312" s="344">
        <v>10.42</v>
      </c>
      <c r="K312" s="344">
        <v>23.45</v>
      </c>
      <c r="L312" s="345"/>
      <c r="M312" s="346"/>
      <c r="N312" s="347">
        <v>18.489999999999998</v>
      </c>
      <c r="O312" s="369">
        <v>27.35</v>
      </c>
      <c r="P312" s="370">
        <f t="shared" si="29"/>
        <v>-8.07</v>
      </c>
      <c r="Q312" s="350">
        <f t="shared" si="29"/>
        <v>-3.9</v>
      </c>
      <c r="R312" s="334"/>
      <c r="S312" s="351">
        <v>11.245274999999999</v>
      </c>
      <c r="T312" s="351">
        <v>25.310096999999999</v>
      </c>
      <c r="U312" s="321"/>
      <c r="V312" s="336" t="s">
        <v>140</v>
      </c>
      <c r="W312" s="336">
        <v>10.42</v>
      </c>
      <c r="X312" s="336">
        <v>23.45</v>
      </c>
      <c r="Y312" s="336"/>
      <c r="Z312" s="390">
        <f t="shared" si="27"/>
        <v>0</v>
      </c>
      <c r="AA312" s="390">
        <f t="shared" si="28"/>
        <v>0</v>
      </c>
      <c r="AB312" s="337" t="s">
        <v>826</v>
      </c>
      <c r="AC312" s="337" t="s">
        <v>826</v>
      </c>
      <c r="AD312" s="338"/>
    </row>
    <row r="313" spans="1:30" x14ac:dyDescent="0.3">
      <c r="A313" s="353">
        <v>2</v>
      </c>
      <c r="B313" s="340" t="s">
        <v>141</v>
      </c>
      <c r="C313" s="341">
        <f t="shared" si="31"/>
        <v>10.02</v>
      </c>
      <c r="D313" s="341">
        <f t="shared" si="31"/>
        <v>22.24</v>
      </c>
      <c r="E313" s="352" t="s">
        <v>141</v>
      </c>
      <c r="F313" s="398" t="str">
        <f t="shared" si="32"/>
        <v/>
      </c>
      <c r="G313" s="397" t="str">
        <f t="shared" si="32"/>
        <v/>
      </c>
      <c r="H313" s="363"/>
      <c r="I313" s="364"/>
      <c r="J313" s="344">
        <v>10.02</v>
      </c>
      <c r="K313" s="344">
        <v>22.24</v>
      </c>
      <c r="L313" s="345"/>
      <c r="M313" s="346"/>
      <c r="N313" s="347">
        <v>10.42</v>
      </c>
      <c r="O313" s="369">
        <v>23.45</v>
      </c>
      <c r="P313" s="370">
        <f t="shared" si="29"/>
        <v>-0.4</v>
      </c>
      <c r="Q313" s="350">
        <f t="shared" si="29"/>
        <v>-1.21</v>
      </c>
      <c r="R313" s="334"/>
      <c r="S313" s="351">
        <v>23.46</v>
      </c>
      <c r="T313" s="351">
        <v>33.04</v>
      </c>
      <c r="U313" s="321"/>
      <c r="V313" s="336" t="s">
        <v>141</v>
      </c>
      <c r="W313" s="336">
        <v>10.02</v>
      </c>
      <c r="X313" s="336">
        <v>22.24</v>
      </c>
      <c r="Y313" s="336"/>
      <c r="Z313" s="390">
        <f t="shared" si="27"/>
        <v>0</v>
      </c>
      <c r="AA313" s="390">
        <f t="shared" si="28"/>
        <v>0</v>
      </c>
      <c r="AB313" s="337" t="s">
        <v>826</v>
      </c>
      <c r="AC313" s="337" t="s">
        <v>826</v>
      </c>
      <c r="AD313" s="338"/>
    </row>
    <row r="314" spans="1:30" x14ac:dyDescent="0.3">
      <c r="A314" s="353">
        <v>2</v>
      </c>
      <c r="B314" s="340" t="s">
        <v>142</v>
      </c>
      <c r="C314" s="341">
        <f t="shared" si="31"/>
        <v>21.73</v>
      </c>
      <c r="D314" s="341">
        <f t="shared" si="31"/>
        <v>33.04</v>
      </c>
      <c r="E314" s="352" t="s">
        <v>142</v>
      </c>
      <c r="F314" s="398" t="str">
        <f t="shared" si="32"/>
        <v/>
      </c>
      <c r="G314" s="397" t="str">
        <f t="shared" si="32"/>
        <v/>
      </c>
      <c r="H314" s="363"/>
      <c r="I314" s="364"/>
      <c r="J314" s="344">
        <v>21.73</v>
      </c>
      <c r="K314" s="344">
        <v>33.04</v>
      </c>
      <c r="L314" s="345"/>
      <c r="M314" s="346"/>
      <c r="N314" s="347">
        <v>10.02</v>
      </c>
      <c r="O314" s="369">
        <v>22.24</v>
      </c>
      <c r="P314" s="370">
        <f t="shared" si="29"/>
        <v>11.71</v>
      </c>
      <c r="Q314" s="350">
        <f t="shared" si="29"/>
        <v>10.8</v>
      </c>
      <c r="R314" s="334"/>
      <c r="S314" s="351">
        <v>14</v>
      </c>
      <c r="T314" s="351">
        <v>21.66</v>
      </c>
      <c r="U314" s="321"/>
      <c r="V314" s="336" t="s">
        <v>142</v>
      </c>
      <c r="W314" s="336">
        <v>21.73</v>
      </c>
      <c r="X314" s="336">
        <v>33.04</v>
      </c>
      <c r="Y314" s="336"/>
      <c r="Z314" s="390">
        <f t="shared" si="27"/>
        <v>0</v>
      </c>
      <c r="AA314" s="390">
        <f t="shared" si="28"/>
        <v>0</v>
      </c>
      <c r="AB314" s="337" t="s">
        <v>826</v>
      </c>
      <c r="AC314" s="337" t="s">
        <v>826</v>
      </c>
      <c r="AD314" s="338"/>
    </row>
    <row r="315" spans="1:30" x14ac:dyDescent="0.3">
      <c r="A315" s="353">
        <v>2</v>
      </c>
      <c r="B315" s="340" t="s">
        <v>143</v>
      </c>
      <c r="C315" s="341">
        <f t="shared" si="31"/>
        <v>12.96</v>
      </c>
      <c r="D315" s="341">
        <f t="shared" si="31"/>
        <v>21.66</v>
      </c>
      <c r="E315" s="352" t="s">
        <v>143</v>
      </c>
      <c r="F315" s="398" t="str">
        <f t="shared" si="32"/>
        <v/>
      </c>
      <c r="G315" s="397" t="str">
        <f t="shared" si="32"/>
        <v/>
      </c>
      <c r="H315" s="363"/>
      <c r="I315" s="364"/>
      <c r="J315" s="344">
        <v>12.96</v>
      </c>
      <c r="K315" s="344">
        <v>21.66</v>
      </c>
      <c r="L315" s="345"/>
      <c r="M315" s="346"/>
      <c r="N315" s="347">
        <v>21.73</v>
      </c>
      <c r="O315" s="369">
        <v>33.04</v>
      </c>
      <c r="P315" s="370">
        <f t="shared" si="29"/>
        <v>-8.77</v>
      </c>
      <c r="Q315" s="350">
        <f t="shared" si="29"/>
        <v>-11.38</v>
      </c>
      <c r="R315" s="334"/>
      <c r="S315" s="351">
        <v>13.988025</v>
      </c>
      <c r="T315" s="351">
        <v>23.368229999999997</v>
      </c>
      <c r="U315" s="321"/>
      <c r="V315" s="336" t="s">
        <v>143</v>
      </c>
      <c r="W315" s="336">
        <v>12.96</v>
      </c>
      <c r="X315" s="336">
        <v>21.66</v>
      </c>
      <c r="Y315" s="336"/>
      <c r="Z315" s="390">
        <f t="shared" si="27"/>
        <v>0</v>
      </c>
      <c r="AA315" s="390">
        <f t="shared" si="28"/>
        <v>0</v>
      </c>
      <c r="AB315" s="337" t="s">
        <v>826</v>
      </c>
      <c r="AC315" s="337" t="s">
        <v>826</v>
      </c>
      <c r="AD315" s="338"/>
    </row>
    <row r="316" spans="1:30" x14ac:dyDescent="0.3">
      <c r="A316" s="353">
        <v>2</v>
      </c>
      <c r="B316" s="340" t="s">
        <v>144</v>
      </c>
      <c r="C316" s="341">
        <f t="shared" si="31"/>
        <v>21.21</v>
      </c>
      <c r="D316" s="341">
        <f t="shared" si="31"/>
        <v>31.15</v>
      </c>
      <c r="E316" s="352" t="s">
        <v>144</v>
      </c>
      <c r="F316" s="398" t="str">
        <f t="shared" si="32"/>
        <v/>
      </c>
      <c r="G316" s="397" t="str">
        <f t="shared" si="32"/>
        <v/>
      </c>
      <c r="H316" s="363"/>
      <c r="I316" s="364"/>
      <c r="J316" s="344">
        <v>21.21</v>
      </c>
      <c r="K316" s="344">
        <v>31.15</v>
      </c>
      <c r="L316" s="345"/>
      <c r="M316" s="346"/>
      <c r="N316" s="347">
        <v>12.96</v>
      </c>
      <c r="O316" s="369">
        <v>21.66</v>
      </c>
      <c r="P316" s="370">
        <f t="shared" si="29"/>
        <v>8.25</v>
      </c>
      <c r="Q316" s="350">
        <f t="shared" si="29"/>
        <v>9.49</v>
      </c>
      <c r="R316" s="334"/>
      <c r="S316" s="351">
        <v>22.885505999999996</v>
      </c>
      <c r="T316" s="351">
        <v>33.615144000000001</v>
      </c>
      <c r="U316" s="321"/>
      <c r="V316" s="336" t="s">
        <v>144</v>
      </c>
      <c r="W316" s="336">
        <v>21.21</v>
      </c>
      <c r="X316" s="336">
        <v>31.15</v>
      </c>
      <c r="Y316" s="336"/>
      <c r="Z316" s="390">
        <f t="shared" si="27"/>
        <v>0</v>
      </c>
      <c r="AA316" s="390">
        <f t="shared" si="28"/>
        <v>0</v>
      </c>
      <c r="AB316" s="337" t="s">
        <v>826</v>
      </c>
      <c r="AC316" s="337" t="s">
        <v>826</v>
      </c>
      <c r="AD316" s="338"/>
    </row>
    <row r="317" spans="1:30" x14ac:dyDescent="0.3">
      <c r="A317" s="353">
        <v>2</v>
      </c>
      <c r="B317" s="340" t="s">
        <v>145</v>
      </c>
      <c r="C317" s="341">
        <f t="shared" si="31"/>
        <v>25.15</v>
      </c>
      <c r="D317" s="341">
        <f t="shared" si="31"/>
        <v>38.520000000000003</v>
      </c>
      <c r="E317" s="352" t="s">
        <v>145</v>
      </c>
      <c r="F317" s="398" t="str">
        <f t="shared" si="32"/>
        <v/>
      </c>
      <c r="G317" s="397" t="str">
        <f t="shared" si="32"/>
        <v/>
      </c>
      <c r="H317" s="363"/>
      <c r="I317" s="364"/>
      <c r="J317" s="344">
        <v>25.15</v>
      </c>
      <c r="K317" s="344">
        <v>38.520000000000003</v>
      </c>
      <c r="L317" s="345"/>
      <c r="M317" s="346"/>
      <c r="N317" s="347">
        <v>21.21</v>
      </c>
      <c r="O317" s="369">
        <v>31.15</v>
      </c>
      <c r="P317" s="370">
        <f t="shared" si="29"/>
        <v>3.94</v>
      </c>
      <c r="Q317" s="350">
        <f t="shared" si="29"/>
        <v>7.37</v>
      </c>
      <c r="R317" s="334"/>
      <c r="S317" s="351">
        <v>16.75</v>
      </c>
      <c r="T317" s="351">
        <v>19.22</v>
      </c>
      <c r="U317" s="321"/>
      <c r="V317" s="336" t="s">
        <v>145</v>
      </c>
      <c r="W317" s="336">
        <v>25.15</v>
      </c>
      <c r="X317" s="336">
        <v>38.520000000000003</v>
      </c>
      <c r="Y317" s="336"/>
      <c r="Z317" s="390">
        <f t="shared" si="27"/>
        <v>0</v>
      </c>
      <c r="AA317" s="390">
        <f t="shared" si="28"/>
        <v>0</v>
      </c>
      <c r="AB317" s="337" t="s">
        <v>826</v>
      </c>
      <c r="AC317" s="337" t="s">
        <v>826</v>
      </c>
      <c r="AD317" s="338"/>
    </row>
    <row r="318" spans="1:30" x14ac:dyDescent="0.3">
      <c r="A318" s="353">
        <v>2</v>
      </c>
      <c r="B318" s="340" t="s">
        <v>146</v>
      </c>
      <c r="C318" s="341">
        <f t="shared" ref="C318:D335" si="33">J318</f>
        <v>14.99</v>
      </c>
      <c r="D318" s="341">
        <f t="shared" si="33"/>
        <v>19.22</v>
      </c>
      <c r="E318" s="352" t="s">
        <v>146</v>
      </c>
      <c r="F318" s="398" t="str">
        <f t="shared" ref="F318:G338" si="34">+IF(H318="","",H318*$S$1)</f>
        <v/>
      </c>
      <c r="G318" s="397" t="str">
        <f t="shared" si="34"/>
        <v/>
      </c>
      <c r="H318" s="363"/>
      <c r="I318" s="364"/>
      <c r="J318" s="344">
        <v>14.99</v>
      </c>
      <c r="K318" s="344">
        <v>19.22</v>
      </c>
      <c r="L318" s="345"/>
      <c r="M318" s="346"/>
      <c r="N318" s="347">
        <v>25.15</v>
      </c>
      <c r="O318" s="369">
        <v>38.520000000000003</v>
      </c>
      <c r="P318" s="370">
        <f t="shared" si="29"/>
        <v>-10.16</v>
      </c>
      <c r="Q318" s="350">
        <f t="shared" si="29"/>
        <v>-19.3</v>
      </c>
      <c r="R318" s="334"/>
      <c r="S318" s="351">
        <v>19.5</v>
      </c>
      <c r="T318" s="351">
        <v>25.16</v>
      </c>
      <c r="U318" s="321"/>
      <c r="V318" s="336" t="s">
        <v>146</v>
      </c>
      <c r="W318" s="336">
        <v>14.99</v>
      </c>
      <c r="X318" s="336">
        <v>19.22</v>
      </c>
      <c r="Y318" s="336"/>
      <c r="Z318" s="390">
        <f t="shared" si="27"/>
        <v>0</v>
      </c>
      <c r="AA318" s="390">
        <f t="shared" si="28"/>
        <v>0</v>
      </c>
      <c r="AB318" s="337" t="s">
        <v>826</v>
      </c>
      <c r="AC318" s="337" t="s">
        <v>826</v>
      </c>
      <c r="AD318" s="338"/>
    </row>
    <row r="319" spans="1:30" x14ac:dyDescent="0.3">
      <c r="A319" s="353">
        <v>2</v>
      </c>
      <c r="B319" s="340" t="s">
        <v>147</v>
      </c>
      <c r="C319" s="341">
        <f t="shared" si="33"/>
        <v>19.25</v>
      </c>
      <c r="D319" s="341">
        <f t="shared" si="33"/>
        <v>25.16</v>
      </c>
      <c r="E319" s="352" t="s">
        <v>147</v>
      </c>
      <c r="F319" s="398" t="str">
        <f t="shared" si="34"/>
        <v/>
      </c>
      <c r="G319" s="397" t="str">
        <f t="shared" si="34"/>
        <v/>
      </c>
      <c r="H319" s="363"/>
      <c r="I319" s="364"/>
      <c r="J319" s="344">
        <v>19.25</v>
      </c>
      <c r="K319" s="344">
        <v>25.16</v>
      </c>
      <c r="L319" s="345"/>
      <c r="M319" s="346"/>
      <c r="N319" s="347">
        <v>14.99</v>
      </c>
      <c r="O319" s="369">
        <v>19.22</v>
      </c>
      <c r="P319" s="370">
        <f t="shared" si="29"/>
        <v>4.26</v>
      </c>
      <c r="Q319" s="350">
        <f t="shared" si="29"/>
        <v>5.94</v>
      </c>
      <c r="R319" s="334"/>
      <c r="S319" s="351">
        <v>14.5</v>
      </c>
      <c r="T319" s="351">
        <v>18.350000000000001</v>
      </c>
      <c r="U319" s="321"/>
      <c r="V319" s="336" t="s">
        <v>147</v>
      </c>
      <c r="W319" s="336">
        <v>19.25</v>
      </c>
      <c r="X319" s="336">
        <v>25.16</v>
      </c>
      <c r="Y319" s="336"/>
      <c r="Z319" s="390">
        <f t="shared" si="27"/>
        <v>0</v>
      </c>
      <c r="AA319" s="390">
        <f t="shared" si="28"/>
        <v>0</v>
      </c>
      <c r="AB319" s="337" t="s">
        <v>826</v>
      </c>
      <c r="AC319" s="337" t="s">
        <v>826</v>
      </c>
      <c r="AD319" s="338"/>
    </row>
    <row r="320" spans="1:30" x14ac:dyDescent="0.3">
      <c r="A320" s="353">
        <v>2</v>
      </c>
      <c r="B320" s="340" t="s">
        <v>148</v>
      </c>
      <c r="C320" s="341">
        <f t="shared" si="33"/>
        <v>14.26</v>
      </c>
      <c r="D320" s="341">
        <f t="shared" si="33"/>
        <v>18.350000000000001</v>
      </c>
      <c r="E320" s="352" t="s">
        <v>148</v>
      </c>
      <c r="F320" s="398" t="str">
        <f t="shared" si="34"/>
        <v/>
      </c>
      <c r="G320" s="397" t="str">
        <f t="shared" si="34"/>
        <v/>
      </c>
      <c r="H320" s="363"/>
      <c r="I320" s="364"/>
      <c r="J320" s="344">
        <v>14.26</v>
      </c>
      <c r="K320" s="344">
        <v>18.350000000000001</v>
      </c>
      <c r="L320" s="345"/>
      <c r="M320" s="346"/>
      <c r="N320" s="347">
        <v>19.25</v>
      </c>
      <c r="O320" s="369">
        <v>25.16</v>
      </c>
      <c r="P320" s="370">
        <f t="shared" si="29"/>
        <v>-4.99</v>
      </c>
      <c r="Q320" s="350">
        <f t="shared" si="29"/>
        <v>-6.81</v>
      </c>
      <c r="R320" s="334"/>
      <c r="S320" s="351">
        <v>10.5</v>
      </c>
      <c r="T320" s="351">
        <v>14.4</v>
      </c>
      <c r="U320" s="321"/>
      <c r="V320" s="336" t="s">
        <v>148</v>
      </c>
      <c r="W320" s="336">
        <v>14.26</v>
      </c>
      <c r="X320" s="336">
        <v>18.350000000000001</v>
      </c>
      <c r="Y320" s="336"/>
      <c r="Z320" s="390">
        <f t="shared" si="27"/>
        <v>0</v>
      </c>
      <c r="AA320" s="390">
        <f t="shared" si="28"/>
        <v>0</v>
      </c>
      <c r="AB320" s="337" t="s">
        <v>826</v>
      </c>
      <c r="AC320" s="337" t="s">
        <v>826</v>
      </c>
      <c r="AD320" s="338"/>
    </row>
    <row r="321" spans="1:30" x14ac:dyDescent="0.3">
      <c r="A321" s="353">
        <v>2</v>
      </c>
      <c r="B321" s="340" t="s">
        <v>149</v>
      </c>
      <c r="C321" s="341">
        <f t="shared" si="33"/>
        <v>10.83</v>
      </c>
      <c r="D321" s="341">
        <f t="shared" si="33"/>
        <v>14.49</v>
      </c>
      <c r="E321" s="352" t="s">
        <v>149</v>
      </c>
      <c r="F321" s="398" t="str">
        <f t="shared" si="34"/>
        <v/>
      </c>
      <c r="G321" s="397" t="str">
        <f t="shared" si="34"/>
        <v/>
      </c>
      <c r="H321" s="363"/>
      <c r="I321" s="364"/>
      <c r="J321" s="344">
        <v>10.83</v>
      </c>
      <c r="K321" s="344">
        <v>14.49</v>
      </c>
      <c r="L321" s="345"/>
      <c r="M321" s="346"/>
      <c r="N321" s="347">
        <v>14.26</v>
      </c>
      <c r="O321" s="369">
        <v>18.350000000000001</v>
      </c>
      <c r="P321" s="370">
        <f t="shared" si="29"/>
        <v>-3.43</v>
      </c>
      <c r="Q321" s="350">
        <f t="shared" si="29"/>
        <v>-3.86</v>
      </c>
      <c r="R321" s="334"/>
      <c r="S321" s="351">
        <v>18.399999999999999</v>
      </c>
      <c r="T321" s="351">
        <v>25.17</v>
      </c>
      <c r="U321" s="321"/>
      <c r="V321" s="336" t="s">
        <v>149</v>
      </c>
      <c r="W321" s="336">
        <v>10.83</v>
      </c>
      <c r="X321" s="336">
        <v>14.49</v>
      </c>
      <c r="Y321" s="336"/>
      <c r="Z321" s="390">
        <f t="shared" si="27"/>
        <v>0</v>
      </c>
      <c r="AA321" s="390">
        <f t="shared" si="28"/>
        <v>0</v>
      </c>
      <c r="AB321" s="337" t="s">
        <v>826</v>
      </c>
      <c r="AC321" s="337" t="s">
        <v>826</v>
      </c>
      <c r="AD321" s="338"/>
    </row>
    <row r="322" spans="1:30" x14ac:dyDescent="0.3">
      <c r="A322" s="353">
        <v>2</v>
      </c>
      <c r="B322" s="340" t="s">
        <v>150</v>
      </c>
      <c r="C322" s="341">
        <f t="shared" si="33"/>
        <v>18.399999999999999</v>
      </c>
      <c r="D322" s="341">
        <f t="shared" si="33"/>
        <v>25.17</v>
      </c>
      <c r="E322" s="352" t="s">
        <v>150</v>
      </c>
      <c r="F322" s="398" t="str">
        <f t="shared" si="34"/>
        <v/>
      </c>
      <c r="G322" s="397" t="str">
        <f t="shared" si="34"/>
        <v/>
      </c>
      <c r="H322" s="363"/>
      <c r="I322" s="364"/>
      <c r="J322" s="344">
        <v>18.399999999999999</v>
      </c>
      <c r="K322" s="344">
        <v>25.17</v>
      </c>
      <c r="L322" s="345"/>
      <c r="M322" s="346"/>
      <c r="N322" s="347">
        <v>10.83</v>
      </c>
      <c r="O322" s="369">
        <v>14.49</v>
      </c>
      <c r="P322" s="370">
        <f t="shared" si="29"/>
        <v>7.57</v>
      </c>
      <c r="Q322" s="350">
        <f t="shared" si="29"/>
        <v>10.68</v>
      </c>
      <c r="R322" s="334"/>
      <c r="S322" s="351">
        <v>19.857509999999998</v>
      </c>
      <c r="T322" s="351">
        <v>27.164196</v>
      </c>
      <c r="U322" s="321"/>
      <c r="V322" s="336" t="s">
        <v>150</v>
      </c>
      <c r="W322" s="336">
        <v>18.399999999999999</v>
      </c>
      <c r="X322" s="336">
        <v>25.17</v>
      </c>
      <c r="Y322" s="336"/>
      <c r="Z322" s="390">
        <f t="shared" si="27"/>
        <v>0</v>
      </c>
      <c r="AA322" s="390">
        <f t="shared" si="28"/>
        <v>0</v>
      </c>
      <c r="AB322" s="337" t="s">
        <v>826</v>
      </c>
      <c r="AC322" s="337" t="s">
        <v>826</v>
      </c>
      <c r="AD322" s="338"/>
    </row>
    <row r="323" spans="1:30" x14ac:dyDescent="0.3">
      <c r="A323" s="353">
        <v>2</v>
      </c>
      <c r="B323" s="340" t="s">
        <v>151</v>
      </c>
      <c r="C323" s="341">
        <f t="shared" si="33"/>
        <v>14.34</v>
      </c>
      <c r="D323" s="341">
        <f t="shared" si="33"/>
        <v>19.66</v>
      </c>
      <c r="E323" s="352" t="s">
        <v>151</v>
      </c>
      <c r="F323" s="398" t="str">
        <f t="shared" si="34"/>
        <v/>
      </c>
      <c r="G323" s="397" t="str">
        <f t="shared" si="34"/>
        <v/>
      </c>
      <c r="H323" s="363"/>
      <c r="I323" s="364"/>
      <c r="J323" s="344">
        <v>14.34</v>
      </c>
      <c r="K323" s="344">
        <v>19.66</v>
      </c>
      <c r="L323" s="345"/>
      <c r="M323" s="346"/>
      <c r="N323" s="347">
        <v>18.399999999999999</v>
      </c>
      <c r="O323" s="369">
        <v>25.17</v>
      </c>
      <c r="P323" s="370">
        <f t="shared" si="29"/>
        <v>-4.0599999999999996</v>
      </c>
      <c r="Q323" s="350">
        <f t="shared" si="29"/>
        <v>-5.51</v>
      </c>
      <c r="R323" s="334"/>
      <c r="S323" s="351">
        <v>10.8675</v>
      </c>
      <c r="T323" s="351">
        <v>11.245274999999999</v>
      </c>
      <c r="U323" s="321"/>
      <c r="V323" s="336" t="s">
        <v>151</v>
      </c>
      <c r="W323" s="336">
        <v>14.34</v>
      </c>
      <c r="X323" s="336">
        <v>19.66</v>
      </c>
      <c r="Y323" s="336"/>
      <c r="Z323" s="390">
        <f t="shared" si="27"/>
        <v>0</v>
      </c>
      <c r="AA323" s="390">
        <f t="shared" si="28"/>
        <v>0</v>
      </c>
      <c r="AB323" s="337" t="s">
        <v>826</v>
      </c>
      <c r="AC323" s="337" t="s">
        <v>826</v>
      </c>
      <c r="AD323" s="338"/>
    </row>
    <row r="324" spans="1:30" x14ac:dyDescent="0.3">
      <c r="A324" s="353">
        <v>2</v>
      </c>
      <c r="B324" s="340" t="s">
        <v>152</v>
      </c>
      <c r="C324" s="341">
        <f t="shared" si="33"/>
        <v>10.66</v>
      </c>
      <c r="D324" s="341">
        <f t="shared" si="33"/>
        <v>15.6</v>
      </c>
      <c r="E324" s="352" t="s">
        <v>152</v>
      </c>
      <c r="F324" s="398" t="str">
        <f t="shared" si="34"/>
        <v/>
      </c>
      <c r="G324" s="397" t="str">
        <f t="shared" si="34"/>
        <v/>
      </c>
      <c r="H324" s="363"/>
      <c r="I324" s="364"/>
      <c r="J324" s="344">
        <v>10.66</v>
      </c>
      <c r="K324" s="344">
        <v>15.6</v>
      </c>
      <c r="L324" s="345"/>
      <c r="M324" s="346"/>
      <c r="N324" s="347">
        <v>14.34</v>
      </c>
      <c r="O324" s="369">
        <v>19.66</v>
      </c>
      <c r="P324" s="370">
        <f t="shared" si="29"/>
        <v>-3.68</v>
      </c>
      <c r="Q324" s="350">
        <f t="shared" si="29"/>
        <v>-4.0599999999999996</v>
      </c>
      <c r="R324" s="334"/>
      <c r="S324" s="351">
        <v>11.300129999999999</v>
      </c>
      <c r="T324" s="351">
        <v>13.713749999999999</v>
      </c>
      <c r="U324" s="321"/>
      <c r="V324" s="336" t="s">
        <v>152</v>
      </c>
      <c r="W324" s="336">
        <v>10.66</v>
      </c>
      <c r="X324" s="336">
        <v>15.6</v>
      </c>
      <c r="Y324" s="336"/>
      <c r="Z324" s="390">
        <f t="shared" si="27"/>
        <v>0</v>
      </c>
      <c r="AA324" s="390">
        <f t="shared" si="28"/>
        <v>0</v>
      </c>
      <c r="AB324" s="337" t="s">
        <v>826</v>
      </c>
      <c r="AC324" s="337" t="s">
        <v>826</v>
      </c>
      <c r="AD324" s="338"/>
    </row>
    <row r="325" spans="1:30" x14ac:dyDescent="0.3">
      <c r="A325" s="353">
        <v>2</v>
      </c>
      <c r="B325" s="340" t="s">
        <v>153</v>
      </c>
      <c r="C325" s="341">
        <f t="shared" si="33"/>
        <v>11.6</v>
      </c>
      <c r="D325" s="341">
        <f t="shared" si="33"/>
        <v>16.77</v>
      </c>
      <c r="E325" s="352" t="s">
        <v>153</v>
      </c>
      <c r="F325" s="398" t="str">
        <f t="shared" si="34"/>
        <v/>
      </c>
      <c r="G325" s="397" t="str">
        <f t="shared" si="34"/>
        <v/>
      </c>
      <c r="H325" s="363"/>
      <c r="I325" s="364"/>
      <c r="J325" s="344">
        <v>11.6</v>
      </c>
      <c r="K325" s="344">
        <v>16.77</v>
      </c>
      <c r="L325" s="345"/>
      <c r="M325" s="346"/>
      <c r="N325" s="347">
        <v>10.66</v>
      </c>
      <c r="O325" s="369">
        <v>15.6</v>
      </c>
      <c r="P325" s="370">
        <f t="shared" si="29"/>
        <v>0.94</v>
      </c>
      <c r="Q325" s="350">
        <f t="shared" si="29"/>
        <v>1.17</v>
      </c>
      <c r="R325" s="334"/>
      <c r="S325" s="351">
        <v>13.768604999999999</v>
      </c>
      <c r="T325" s="351">
        <v>16.840485000000001</v>
      </c>
      <c r="U325" s="321"/>
      <c r="V325" s="336" t="s">
        <v>153</v>
      </c>
      <c r="W325" s="336">
        <v>11.6</v>
      </c>
      <c r="X325" s="336">
        <v>16.77</v>
      </c>
      <c r="Y325" s="336"/>
      <c r="Z325" s="390">
        <f t="shared" si="27"/>
        <v>0</v>
      </c>
      <c r="AA325" s="390">
        <f t="shared" si="28"/>
        <v>0</v>
      </c>
      <c r="AB325" s="337" t="s">
        <v>826</v>
      </c>
      <c r="AC325" s="337" t="s">
        <v>826</v>
      </c>
      <c r="AD325" s="338"/>
    </row>
    <row r="326" spans="1:30" x14ac:dyDescent="0.3">
      <c r="A326" s="353">
        <v>2</v>
      </c>
      <c r="B326" s="340" t="s">
        <v>154</v>
      </c>
      <c r="C326" s="341">
        <f t="shared" si="33"/>
        <v>7.58</v>
      </c>
      <c r="D326" s="341">
        <f t="shared" si="33"/>
        <v>10.42</v>
      </c>
      <c r="E326" s="352" t="s">
        <v>154</v>
      </c>
      <c r="F326" s="398" t="str">
        <f t="shared" si="34"/>
        <v/>
      </c>
      <c r="G326" s="397" t="str">
        <f t="shared" si="34"/>
        <v/>
      </c>
      <c r="H326" s="363"/>
      <c r="I326" s="364"/>
      <c r="J326" s="344">
        <v>7.58</v>
      </c>
      <c r="K326" s="344">
        <v>10.42</v>
      </c>
      <c r="L326" s="345"/>
      <c r="M326" s="346"/>
      <c r="N326" s="347">
        <v>11.6</v>
      </c>
      <c r="O326" s="369">
        <v>16.77</v>
      </c>
      <c r="P326" s="370">
        <f t="shared" si="29"/>
        <v>-4.0199999999999996</v>
      </c>
      <c r="Q326" s="350">
        <f t="shared" si="29"/>
        <v>-6.35</v>
      </c>
      <c r="R326" s="334"/>
      <c r="S326" s="351">
        <v>7.58</v>
      </c>
      <c r="T326" s="351">
        <v>18.091178999999997</v>
      </c>
      <c r="U326" s="321"/>
      <c r="V326" s="336" t="s">
        <v>154</v>
      </c>
      <c r="W326" s="336">
        <v>7.58</v>
      </c>
      <c r="X326" s="336">
        <v>10.42</v>
      </c>
      <c r="Y326" s="336"/>
      <c r="Z326" s="390">
        <f t="shared" si="27"/>
        <v>0</v>
      </c>
      <c r="AA326" s="390">
        <f t="shared" si="28"/>
        <v>0</v>
      </c>
      <c r="AB326" s="337" t="s">
        <v>826</v>
      </c>
      <c r="AC326" s="337" t="s">
        <v>826</v>
      </c>
      <c r="AD326" s="338"/>
    </row>
    <row r="327" spans="1:30" x14ac:dyDescent="0.3">
      <c r="A327" s="353">
        <v>2</v>
      </c>
      <c r="B327" s="340" t="s">
        <v>155</v>
      </c>
      <c r="C327" s="341">
        <f t="shared" si="33"/>
        <v>10.48</v>
      </c>
      <c r="D327" s="341">
        <f t="shared" si="33"/>
        <v>12.71</v>
      </c>
      <c r="E327" s="352" t="s">
        <v>155</v>
      </c>
      <c r="F327" s="398" t="str">
        <f t="shared" si="34"/>
        <v/>
      </c>
      <c r="G327" s="397" t="str">
        <f t="shared" si="34"/>
        <v/>
      </c>
      <c r="H327" s="363"/>
      <c r="I327" s="364"/>
      <c r="J327" s="344">
        <v>10.48</v>
      </c>
      <c r="K327" s="344">
        <v>12.71</v>
      </c>
      <c r="L327" s="345"/>
      <c r="M327" s="346"/>
      <c r="N327" s="347">
        <v>7.58</v>
      </c>
      <c r="O327" s="369">
        <v>10.42</v>
      </c>
      <c r="P327" s="370">
        <f t="shared" si="29"/>
        <v>2.9</v>
      </c>
      <c r="Q327" s="350">
        <f t="shared" si="29"/>
        <v>2.29</v>
      </c>
      <c r="R327" s="334"/>
      <c r="S327" s="351">
        <v>18.11</v>
      </c>
      <c r="T327" s="351">
        <v>20.13</v>
      </c>
      <c r="U327" s="321"/>
      <c r="V327" s="336" t="s">
        <v>155</v>
      </c>
      <c r="W327" s="336">
        <v>10.48</v>
      </c>
      <c r="X327" s="336">
        <v>12.71</v>
      </c>
      <c r="Y327" s="336"/>
      <c r="Z327" s="390">
        <f t="shared" si="27"/>
        <v>0</v>
      </c>
      <c r="AA327" s="390">
        <f t="shared" si="28"/>
        <v>0</v>
      </c>
      <c r="AB327" s="337" t="s">
        <v>826</v>
      </c>
      <c r="AC327" s="337" t="s">
        <v>826</v>
      </c>
      <c r="AD327" s="338"/>
    </row>
    <row r="328" spans="1:30" x14ac:dyDescent="0.3">
      <c r="A328" s="353">
        <v>2</v>
      </c>
      <c r="B328" s="340" t="s">
        <v>156</v>
      </c>
      <c r="C328" s="341">
        <f t="shared" si="33"/>
        <v>12.75</v>
      </c>
      <c r="D328" s="341">
        <f t="shared" si="33"/>
        <v>15.6</v>
      </c>
      <c r="E328" s="352" t="s">
        <v>156</v>
      </c>
      <c r="F328" s="398" t="str">
        <f t="shared" si="34"/>
        <v/>
      </c>
      <c r="G328" s="397" t="str">
        <f t="shared" si="34"/>
        <v/>
      </c>
      <c r="H328" s="363"/>
      <c r="I328" s="364"/>
      <c r="J328" s="344">
        <v>12.75</v>
      </c>
      <c r="K328" s="344">
        <v>15.6</v>
      </c>
      <c r="L328" s="345"/>
      <c r="M328" s="346"/>
      <c r="N328" s="347">
        <v>10.48</v>
      </c>
      <c r="O328" s="369">
        <v>12.71</v>
      </c>
      <c r="P328" s="370">
        <f t="shared" si="29"/>
        <v>2.27</v>
      </c>
      <c r="Q328" s="350">
        <f t="shared" si="29"/>
        <v>2.89</v>
      </c>
      <c r="R328" s="334"/>
      <c r="S328" s="351">
        <v>20.16</v>
      </c>
      <c r="T328" s="351">
        <v>23.11</v>
      </c>
      <c r="U328" s="321"/>
      <c r="V328" s="336" t="s">
        <v>156</v>
      </c>
      <c r="W328" s="336">
        <v>12.75</v>
      </c>
      <c r="X328" s="336">
        <v>15.6</v>
      </c>
      <c r="Y328" s="336"/>
      <c r="Z328" s="390">
        <f t="shared" si="27"/>
        <v>0</v>
      </c>
      <c r="AA328" s="390">
        <f t="shared" si="28"/>
        <v>0</v>
      </c>
      <c r="AB328" s="337" t="s">
        <v>826</v>
      </c>
      <c r="AC328" s="337" t="s">
        <v>826</v>
      </c>
      <c r="AD328" s="338"/>
    </row>
    <row r="329" spans="1:30" x14ac:dyDescent="0.3">
      <c r="A329" s="353">
        <v>2</v>
      </c>
      <c r="B329" s="340" t="s">
        <v>157</v>
      </c>
      <c r="C329" s="341">
        <f t="shared" si="33"/>
        <v>15.62</v>
      </c>
      <c r="D329" s="341">
        <f t="shared" si="33"/>
        <v>18.22</v>
      </c>
      <c r="E329" s="352" t="s">
        <v>157</v>
      </c>
      <c r="F329" s="398" t="str">
        <f t="shared" si="34"/>
        <v/>
      </c>
      <c r="G329" s="397" t="str">
        <f t="shared" si="34"/>
        <v/>
      </c>
      <c r="H329" s="363"/>
      <c r="I329" s="364"/>
      <c r="J329" s="344">
        <v>15.62</v>
      </c>
      <c r="K329" s="344">
        <v>18.22</v>
      </c>
      <c r="L329" s="345"/>
      <c r="M329" s="346"/>
      <c r="N329" s="347">
        <v>12.75</v>
      </c>
      <c r="O329" s="369">
        <v>15.6</v>
      </c>
      <c r="P329" s="370">
        <f t="shared" si="29"/>
        <v>2.87</v>
      </c>
      <c r="Q329" s="350">
        <f t="shared" si="29"/>
        <v>2.62</v>
      </c>
      <c r="R329" s="334"/>
      <c r="S329" s="351">
        <v>10.8675</v>
      </c>
      <c r="T329" s="351">
        <v>13.713749999999999</v>
      </c>
      <c r="U329" s="321"/>
      <c r="V329" s="336" t="s">
        <v>157</v>
      </c>
      <c r="W329" s="336">
        <v>15.62</v>
      </c>
      <c r="X329" s="336">
        <v>18.22</v>
      </c>
      <c r="Y329" s="336"/>
      <c r="Z329" s="390">
        <f t="shared" si="27"/>
        <v>0</v>
      </c>
      <c r="AA329" s="390">
        <f t="shared" si="28"/>
        <v>0</v>
      </c>
      <c r="AB329" s="337" t="s">
        <v>826</v>
      </c>
      <c r="AC329" s="337" t="s">
        <v>826</v>
      </c>
      <c r="AD329" s="338"/>
    </row>
    <row r="330" spans="1:30" x14ac:dyDescent="0.3">
      <c r="A330" s="353">
        <v>2</v>
      </c>
      <c r="B330" s="340" t="s">
        <v>158</v>
      </c>
      <c r="C330" s="341">
        <f t="shared" si="33"/>
        <v>8.39</v>
      </c>
      <c r="D330" s="341">
        <f t="shared" si="33"/>
        <v>12.71</v>
      </c>
      <c r="E330" s="352" t="s">
        <v>158</v>
      </c>
      <c r="F330" s="398" t="str">
        <f t="shared" si="34"/>
        <v/>
      </c>
      <c r="G330" s="397" t="str">
        <f t="shared" si="34"/>
        <v/>
      </c>
      <c r="H330" s="363"/>
      <c r="I330" s="364"/>
      <c r="J330" s="344">
        <v>8.39</v>
      </c>
      <c r="K330" s="344">
        <v>12.71</v>
      </c>
      <c r="L330" s="345"/>
      <c r="M330" s="346"/>
      <c r="N330" s="347">
        <v>15.62</v>
      </c>
      <c r="O330" s="369">
        <v>18.22</v>
      </c>
      <c r="P330" s="370">
        <f t="shared" si="29"/>
        <v>-7.23</v>
      </c>
      <c r="Q330" s="350">
        <f t="shared" si="29"/>
        <v>-5.51</v>
      </c>
      <c r="R330" s="334"/>
      <c r="S330" s="351">
        <v>8.39</v>
      </c>
      <c r="T330" s="351">
        <v>19.671002999999999</v>
      </c>
      <c r="U330" s="321"/>
      <c r="V330" s="336" t="s">
        <v>158</v>
      </c>
      <c r="W330" s="336">
        <v>8.39</v>
      </c>
      <c r="X330" s="336">
        <v>12.71</v>
      </c>
      <c r="Y330" s="336"/>
      <c r="Z330" s="390">
        <f t="shared" si="27"/>
        <v>0</v>
      </c>
      <c r="AA330" s="390">
        <f t="shared" si="28"/>
        <v>0</v>
      </c>
      <c r="AB330" s="337" t="s">
        <v>826</v>
      </c>
      <c r="AC330" s="337" t="s">
        <v>826</v>
      </c>
      <c r="AD330" s="338"/>
    </row>
    <row r="331" spans="1:30" x14ac:dyDescent="0.3">
      <c r="A331" s="353">
        <v>2</v>
      </c>
      <c r="B331" s="340" t="s">
        <v>159</v>
      </c>
      <c r="C331" s="341">
        <f t="shared" si="33"/>
        <v>12.71</v>
      </c>
      <c r="D331" s="341">
        <f t="shared" si="33"/>
        <v>17.739999999999998</v>
      </c>
      <c r="E331" s="371" t="s">
        <v>159</v>
      </c>
      <c r="F331" s="398" t="str">
        <f t="shared" si="34"/>
        <v/>
      </c>
      <c r="G331" s="397" t="str">
        <f t="shared" si="34"/>
        <v/>
      </c>
      <c r="H331" s="363"/>
      <c r="I331" s="364"/>
      <c r="J331" s="344">
        <v>12.71</v>
      </c>
      <c r="K331" s="344">
        <v>17.739999999999998</v>
      </c>
      <c r="L331" s="345"/>
      <c r="M331" s="346"/>
      <c r="N331" s="347">
        <v>8.39</v>
      </c>
      <c r="O331" s="369">
        <v>12.71</v>
      </c>
      <c r="P331" s="370">
        <f t="shared" si="29"/>
        <v>4.32</v>
      </c>
      <c r="Q331" s="350">
        <f t="shared" si="29"/>
        <v>5.03</v>
      </c>
      <c r="R331" s="334"/>
      <c r="S331" s="351">
        <v>13.998995999999998</v>
      </c>
      <c r="T331" s="351">
        <v>20.504799000000002</v>
      </c>
      <c r="U331" s="321"/>
      <c r="V331" s="336" t="s">
        <v>159</v>
      </c>
      <c r="W331" s="336">
        <v>12.71</v>
      </c>
      <c r="X331" s="336">
        <v>17.739999999999998</v>
      </c>
      <c r="Y331" s="336"/>
      <c r="Z331" s="390">
        <f t="shared" si="27"/>
        <v>0</v>
      </c>
      <c r="AA331" s="390">
        <f t="shared" si="28"/>
        <v>0</v>
      </c>
      <c r="AB331" s="337" t="s">
        <v>826</v>
      </c>
      <c r="AC331" s="337" t="s">
        <v>826</v>
      </c>
      <c r="AD331" s="338"/>
    </row>
    <row r="332" spans="1:30" x14ac:dyDescent="0.3">
      <c r="A332" s="353">
        <v>2</v>
      </c>
      <c r="B332" s="340" t="s">
        <v>160</v>
      </c>
      <c r="C332" s="341">
        <f t="shared" si="33"/>
        <v>12.97</v>
      </c>
      <c r="D332" s="341">
        <f t="shared" si="33"/>
        <v>19</v>
      </c>
      <c r="E332" s="371" t="s">
        <v>160</v>
      </c>
      <c r="F332" s="398" t="str">
        <f t="shared" si="34"/>
        <v/>
      </c>
      <c r="G332" s="397" t="str">
        <f t="shared" si="34"/>
        <v/>
      </c>
      <c r="H332" s="363"/>
      <c r="I332" s="364"/>
      <c r="J332" s="344">
        <v>12.97</v>
      </c>
      <c r="K332" s="344">
        <v>19</v>
      </c>
      <c r="L332" s="345"/>
      <c r="M332" s="346"/>
      <c r="N332" s="347">
        <v>12.71</v>
      </c>
      <c r="O332" s="369">
        <v>17.739999999999998</v>
      </c>
      <c r="P332" s="370">
        <f t="shared" si="29"/>
        <v>0.26</v>
      </c>
      <c r="Q332" s="350">
        <f t="shared" si="29"/>
        <v>1.26</v>
      </c>
      <c r="R332" s="334"/>
      <c r="S332" s="351">
        <v>13.713749999999999</v>
      </c>
      <c r="T332" s="351">
        <v>19.144394999999999</v>
      </c>
      <c r="U332" s="321"/>
      <c r="V332" s="336" t="s">
        <v>160</v>
      </c>
      <c r="W332" s="336">
        <v>12.97</v>
      </c>
      <c r="X332" s="336">
        <v>19</v>
      </c>
      <c r="Y332" s="336"/>
      <c r="Z332" s="390">
        <f t="shared" ref="Z332:Z338" si="35">+ROUND(C332,2)-ROUND(W332,2)</f>
        <v>0</v>
      </c>
      <c r="AA332" s="390">
        <f t="shared" ref="AA332:AA338" si="36">+ROUND(D332,2)-ROUND(X332,2)</f>
        <v>0</v>
      </c>
      <c r="AB332" s="337" t="s">
        <v>826</v>
      </c>
      <c r="AC332" s="337" t="s">
        <v>826</v>
      </c>
      <c r="AD332" s="338"/>
    </row>
    <row r="333" spans="1:30" x14ac:dyDescent="0.3">
      <c r="A333" s="353">
        <v>2</v>
      </c>
      <c r="B333" s="340" t="s">
        <v>161</v>
      </c>
      <c r="C333" s="341">
        <f t="shared" si="33"/>
        <v>9.91</v>
      </c>
      <c r="D333" s="341">
        <f t="shared" si="33"/>
        <v>12.92</v>
      </c>
      <c r="E333" s="371" t="s">
        <v>161</v>
      </c>
      <c r="F333" s="398" t="str">
        <f t="shared" si="34"/>
        <v/>
      </c>
      <c r="G333" s="397" t="str">
        <f t="shared" si="34"/>
        <v/>
      </c>
      <c r="H333" s="363"/>
      <c r="I333" s="364"/>
      <c r="J333" s="344">
        <v>9.91</v>
      </c>
      <c r="K333" s="344">
        <v>12.92</v>
      </c>
      <c r="L333" s="345"/>
      <c r="M333" s="346"/>
      <c r="N333" s="347">
        <v>12.97</v>
      </c>
      <c r="O333" s="369">
        <v>19</v>
      </c>
      <c r="P333" s="370">
        <f t="shared" si="29"/>
        <v>-3.06</v>
      </c>
      <c r="Q333" s="350">
        <f t="shared" si="29"/>
        <v>-6.08</v>
      </c>
      <c r="R333" s="334"/>
      <c r="S333" s="351">
        <v>9.91</v>
      </c>
      <c r="T333" s="351">
        <v>15.96</v>
      </c>
      <c r="U333" s="321"/>
      <c r="V333" s="336" t="s">
        <v>161</v>
      </c>
      <c r="W333" s="336">
        <v>9.91</v>
      </c>
      <c r="X333" s="336">
        <v>12.92</v>
      </c>
      <c r="Y333" s="336"/>
      <c r="Z333" s="390">
        <f t="shared" si="35"/>
        <v>0</v>
      </c>
      <c r="AA333" s="390">
        <f t="shared" si="36"/>
        <v>0</v>
      </c>
      <c r="AB333" s="337" t="s">
        <v>826</v>
      </c>
      <c r="AC333" s="337" t="s">
        <v>826</v>
      </c>
      <c r="AD333" s="338"/>
    </row>
    <row r="334" spans="1:30" x14ac:dyDescent="0.3">
      <c r="A334" s="353">
        <v>2</v>
      </c>
      <c r="B334" s="340" t="s">
        <v>162</v>
      </c>
      <c r="C334" s="341">
        <f t="shared" si="33"/>
        <v>9.91</v>
      </c>
      <c r="D334" s="341">
        <f t="shared" si="33"/>
        <v>15.96</v>
      </c>
      <c r="E334" s="371" t="s">
        <v>162</v>
      </c>
      <c r="F334" s="398" t="str">
        <f t="shared" si="34"/>
        <v/>
      </c>
      <c r="G334" s="397" t="str">
        <f t="shared" si="34"/>
        <v/>
      </c>
      <c r="H334" s="363"/>
      <c r="I334" s="364"/>
      <c r="J334" s="344">
        <v>9.91</v>
      </c>
      <c r="K334" s="344">
        <v>15.96</v>
      </c>
      <c r="L334" s="345"/>
      <c r="M334" s="346"/>
      <c r="N334" s="347">
        <v>9.91</v>
      </c>
      <c r="O334" s="369">
        <v>12.92</v>
      </c>
      <c r="P334" s="370">
        <f t="shared" si="29"/>
        <v>0</v>
      </c>
      <c r="Q334" s="350">
        <f t="shared" si="29"/>
        <v>3.04</v>
      </c>
      <c r="R334" s="334"/>
      <c r="S334" s="351">
        <v>9.91</v>
      </c>
      <c r="T334" s="351">
        <v>21.470246999999997</v>
      </c>
      <c r="U334" s="321"/>
      <c r="V334" s="336" t="s">
        <v>162</v>
      </c>
      <c r="W334" s="336">
        <v>9.91</v>
      </c>
      <c r="X334" s="336">
        <v>15.96</v>
      </c>
      <c r="Y334" s="336"/>
      <c r="Z334" s="390">
        <f t="shared" si="35"/>
        <v>0</v>
      </c>
      <c r="AA334" s="390">
        <f t="shared" si="36"/>
        <v>0</v>
      </c>
      <c r="AB334" s="337" t="s">
        <v>826</v>
      </c>
      <c r="AC334" s="337" t="s">
        <v>826</v>
      </c>
      <c r="AD334" s="338"/>
    </row>
    <row r="335" spans="1:30" x14ac:dyDescent="0.3">
      <c r="A335" s="353">
        <v>2</v>
      </c>
      <c r="B335" s="340" t="s">
        <v>163</v>
      </c>
      <c r="C335" s="341">
        <f t="shared" si="33"/>
        <v>15.96</v>
      </c>
      <c r="D335" s="341">
        <f t="shared" si="33"/>
        <v>19.89</v>
      </c>
      <c r="E335" s="371" t="s">
        <v>163</v>
      </c>
      <c r="F335" s="398" t="str">
        <f t="shared" si="34"/>
        <v/>
      </c>
      <c r="G335" s="397" t="str">
        <f t="shared" si="34"/>
        <v/>
      </c>
      <c r="H335" s="363"/>
      <c r="I335" s="364"/>
      <c r="J335" s="344">
        <v>15.96</v>
      </c>
      <c r="K335" s="344">
        <v>19.89</v>
      </c>
      <c r="L335" s="345"/>
      <c r="M335" s="346"/>
      <c r="N335" s="347">
        <v>9.91</v>
      </c>
      <c r="O335" s="369">
        <v>15.96</v>
      </c>
      <c r="P335" s="370">
        <f t="shared" si="29"/>
        <v>6.05</v>
      </c>
      <c r="Q335" s="350">
        <f t="shared" si="29"/>
        <v>3.93</v>
      </c>
      <c r="R335" s="334"/>
      <c r="S335" s="351">
        <v>36.75</v>
      </c>
      <c r="T335" s="351">
        <v>45</v>
      </c>
      <c r="U335" s="321"/>
      <c r="V335" s="336" t="s">
        <v>163</v>
      </c>
      <c r="W335" s="336">
        <v>15.96</v>
      </c>
      <c r="X335" s="336">
        <v>19.89</v>
      </c>
      <c r="Y335" s="336"/>
      <c r="Z335" s="390">
        <f t="shared" si="35"/>
        <v>0</v>
      </c>
      <c r="AA335" s="390">
        <f t="shared" si="36"/>
        <v>0</v>
      </c>
      <c r="AB335" s="337" t="s">
        <v>826</v>
      </c>
      <c r="AC335" s="337" t="s">
        <v>826</v>
      </c>
      <c r="AD335" s="338"/>
    </row>
    <row r="336" spans="1:30" x14ac:dyDescent="0.3">
      <c r="A336" s="337"/>
      <c r="B336" s="340" t="s">
        <v>164</v>
      </c>
      <c r="C336" s="341">
        <f t="shared" ref="C336:D338" si="37">+J336</f>
        <v>10.92</v>
      </c>
      <c r="D336" s="341">
        <f t="shared" si="37"/>
        <v>18.09</v>
      </c>
      <c r="E336" s="371" t="s">
        <v>164</v>
      </c>
      <c r="F336" s="398" t="str">
        <f t="shared" si="34"/>
        <v/>
      </c>
      <c r="G336" s="397" t="str">
        <f t="shared" si="34"/>
        <v/>
      </c>
      <c r="H336" s="363"/>
      <c r="I336" s="364"/>
      <c r="J336" s="344">
        <v>10.92</v>
      </c>
      <c r="K336" s="344">
        <v>18.09</v>
      </c>
      <c r="L336" s="345"/>
      <c r="M336" s="346"/>
      <c r="N336" s="347">
        <v>10.92</v>
      </c>
      <c r="O336" s="369">
        <v>18.09</v>
      </c>
      <c r="P336" s="370" t="str">
        <f t="shared" si="29"/>
        <v/>
      </c>
      <c r="Q336" s="350" t="str">
        <f t="shared" si="29"/>
        <v/>
      </c>
      <c r="R336" s="334"/>
      <c r="S336" s="351">
        <v>11.793824999999998</v>
      </c>
      <c r="T336" s="351">
        <v>19.528380000000002</v>
      </c>
      <c r="U336" s="321"/>
      <c r="V336" s="336" t="s">
        <v>164</v>
      </c>
      <c r="W336" s="336">
        <v>10.92</v>
      </c>
      <c r="X336" s="336">
        <v>18.09</v>
      </c>
      <c r="Y336" s="336"/>
      <c r="Z336" s="390">
        <f t="shared" si="35"/>
        <v>0</v>
      </c>
      <c r="AA336" s="390">
        <f t="shared" si="36"/>
        <v>0</v>
      </c>
      <c r="AB336" s="337" t="s">
        <v>826</v>
      </c>
      <c r="AC336" s="337" t="s">
        <v>826</v>
      </c>
      <c r="AD336" s="338"/>
    </row>
    <row r="337" spans="1:30" x14ac:dyDescent="0.3">
      <c r="A337" s="337"/>
      <c r="B337" s="340" t="s">
        <v>165</v>
      </c>
      <c r="C337" s="341">
        <f t="shared" si="37"/>
        <v>18.14</v>
      </c>
      <c r="D337" s="341">
        <f t="shared" si="37"/>
        <v>21.75</v>
      </c>
      <c r="E337" s="371" t="s">
        <v>165</v>
      </c>
      <c r="F337" s="398" t="str">
        <f t="shared" si="34"/>
        <v/>
      </c>
      <c r="G337" s="397" t="str">
        <f t="shared" si="34"/>
        <v/>
      </c>
      <c r="H337" s="363"/>
      <c r="I337" s="364"/>
      <c r="J337" s="344">
        <v>18.14</v>
      </c>
      <c r="K337" s="344">
        <v>21.75</v>
      </c>
      <c r="L337" s="345"/>
      <c r="M337" s="346"/>
      <c r="N337" s="347">
        <v>18.14</v>
      </c>
      <c r="O337" s="369">
        <v>21.75</v>
      </c>
      <c r="P337" s="370" t="str">
        <f t="shared" si="29"/>
        <v/>
      </c>
      <c r="Q337" s="350" t="str">
        <f t="shared" si="29"/>
        <v/>
      </c>
      <c r="R337" s="334"/>
      <c r="S337" s="351">
        <v>19.572263999999997</v>
      </c>
      <c r="T337" s="351">
        <v>23.477939999999997</v>
      </c>
      <c r="U337" s="321"/>
      <c r="V337" s="336" t="s">
        <v>165</v>
      </c>
      <c r="W337" s="336">
        <v>18.14</v>
      </c>
      <c r="X337" s="336">
        <v>21.75</v>
      </c>
      <c r="Y337" s="336"/>
      <c r="Z337" s="390">
        <f t="shared" si="35"/>
        <v>0</v>
      </c>
      <c r="AA337" s="390">
        <f t="shared" si="36"/>
        <v>0</v>
      </c>
      <c r="AB337" s="337" t="s">
        <v>826</v>
      </c>
      <c r="AC337" s="337" t="s">
        <v>826</v>
      </c>
      <c r="AD337" s="338"/>
    </row>
    <row r="338" spans="1:30" ht="15" thickBot="1" x14ac:dyDescent="0.35">
      <c r="A338" s="337"/>
      <c r="B338" s="372" t="s">
        <v>166</v>
      </c>
      <c r="C338" s="373">
        <f t="shared" si="37"/>
        <v>22.67</v>
      </c>
      <c r="D338" s="373">
        <f t="shared" si="37"/>
        <v>36.65</v>
      </c>
      <c r="E338" s="374" t="s">
        <v>166</v>
      </c>
      <c r="F338" s="400" t="str">
        <f t="shared" si="34"/>
        <v/>
      </c>
      <c r="G338" s="401" t="str">
        <f t="shared" si="34"/>
        <v/>
      </c>
      <c r="H338" s="375"/>
      <c r="I338" s="376"/>
      <c r="J338" s="377">
        <v>22.67</v>
      </c>
      <c r="K338" s="377">
        <v>36.65</v>
      </c>
      <c r="L338" s="378"/>
      <c r="M338" s="379"/>
      <c r="N338" s="380">
        <v>22.67</v>
      </c>
      <c r="O338" s="381">
        <v>36.65</v>
      </c>
      <c r="P338" s="382" t="str">
        <f t="shared" si="29"/>
        <v/>
      </c>
      <c r="Q338" s="383" t="str">
        <f t="shared" si="29"/>
        <v/>
      </c>
      <c r="R338" s="334"/>
      <c r="S338" s="351">
        <v>24.465330000000002</v>
      </c>
      <c r="T338" s="351">
        <v>39.550454999999992</v>
      </c>
      <c r="U338" s="321"/>
      <c r="V338" s="336" t="s">
        <v>166</v>
      </c>
      <c r="W338" s="336">
        <v>22.67</v>
      </c>
      <c r="X338" s="336">
        <v>36.65</v>
      </c>
      <c r="Y338" s="336"/>
      <c r="Z338" s="390">
        <f t="shared" si="35"/>
        <v>0</v>
      </c>
      <c r="AA338" s="390">
        <f t="shared" si="36"/>
        <v>0</v>
      </c>
      <c r="AB338" s="337" t="s">
        <v>826</v>
      </c>
      <c r="AC338" s="337" t="s">
        <v>826</v>
      </c>
      <c r="AD338" s="338"/>
    </row>
    <row r="339" spans="1:30" ht="15" thickTop="1" x14ac:dyDescent="0.3">
      <c r="F339" s="384"/>
      <c r="G339" s="385"/>
      <c r="H339" s="384"/>
      <c r="I339" s="385"/>
      <c r="U339" s="321"/>
      <c r="V339" s="321"/>
      <c r="W339" s="280"/>
      <c r="X339" s="280"/>
      <c r="Y339" s="280"/>
    </row>
    <row r="340" spans="1:30" x14ac:dyDescent="0.3">
      <c r="F340" s="389"/>
      <c r="G340" s="385"/>
      <c r="H340" s="389"/>
      <c r="I340" s="385"/>
      <c r="U340" s="321"/>
      <c r="V340" s="321"/>
      <c r="W340" s="280"/>
      <c r="X340" s="280"/>
      <c r="Y340" s="280"/>
    </row>
    <row r="341" spans="1:30" x14ac:dyDescent="0.3">
      <c r="U341" s="321"/>
      <c r="V341" s="321"/>
      <c r="W341" s="280"/>
      <c r="X341" s="280"/>
      <c r="Y341" s="280"/>
    </row>
    <row r="342" spans="1:30" x14ac:dyDescent="0.3">
      <c r="U342" s="321"/>
      <c r="V342" s="321"/>
      <c r="W342" s="280"/>
      <c r="X342" s="280"/>
      <c r="Y342" s="280"/>
    </row>
    <row r="343" spans="1:30" x14ac:dyDescent="0.3">
      <c r="U343" s="321"/>
      <c r="V343" s="321"/>
      <c r="W343" s="280"/>
      <c r="X343" s="280"/>
      <c r="Y343" s="280"/>
    </row>
    <row r="344" spans="1:30" x14ac:dyDescent="0.3">
      <c r="U344" s="321"/>
      <c r="V344" s="321"/>
      <c r="W344" s="280"/>
      <c r="X344" s="280"/>
      <c r="Y344" s="280"/>
    </row>
    <row r="345" spans="1:30" x14ac:dyDescent="0.3">
      <c r="U345" s="321"/>
      <c r="V345" s="321"/>
      <c r="W345" s="280"/>
      <c r="X345" s="280"/>
      <c r="Y345" s="280"/>
    </row>
    <row r="346" spans="1:30" x14ac:dyDescent="0.3">
      <c r="U346" s="321"/>
      <c r="V346" s="321"/>
      <c r="W346" s="280"/>
      <c r="X346" s="280"/>
      <c r="Y346" s="280"/>
    </row>
    <row r="347" spans="1:30" x14ac:dyDescent="0.3">
      <c r="U347" s="321"/>
      <c r="V347" s="321"/>
      <c r="W347" s="280"/>
      <c r="X347" s="280"/>
      <c r="Y347" s="280"/>
    </row>
    <row r="348" spans="1:30" x14ac:dyDescent="0.3">
      <c r="U348" s="321"/>
      <c r="V348" s="321"/>
      <c r="W348" s="280"/>
      <c r="X348" s="280"/>
      <c r="Y348" s="280"/>
    </row>
    <row r="349" spans="1:30" x14ac:dyDescent="0.3">
      <c r="U349" s="321"/>
      <c r="V349" s="321"/>
      <c r="W349" s="280"/>
      <c r="X349" s="280"/>
      <c r="Y349" s="280"/>
    </row>
    <row r="350" spans="1:30" x14ac:dyDescent="0.3">
      <c r="U350" s="321"/>
      <c r="V350" s="321"/>
      <c r="W350" s="280"/>
      <c r="X350" s="280"/>
      <c r="Y350" s="280"/>
    </row>
    <row r="351" spans="1:30" x14ac:dyDescent="0.3">
      <c r="U351" s="321"/>
      <c r="V351" s="321"/>
      <c r="W351" s="280"/>
      <c r="X351" s="280"/>
      <c r="Y351" s="280"/>
    </row>
    <row r="352" spans="1:30" x14ac:dyDescent="0.3">
      <c r="U352" s="321"/>
      <c r="V352" s="321"/>
      <c r="W352" s="280"/>
      <c r="X352" s="280"/>
      <c r="Y352" s="280"/>
    </row>
  </sheetData>
  <mergeCells count="5">
    <mergeCell ref="F10:G10"/>
    <mergeCell ref="H10:I10"/>
    <mergeCell ref="N10:O10"/>
    <mergeCell ref="P10:Q10"/>
    <mergeCell ref="S10:T10"/>
  </mergeCells>
  <printOptions horizontalCentered="1"/>
  <pageMargins left="0.2" right="0.2" top="0.25" bottom="0.25" header="0.3" footer="0.3"/>
  <pageSetup scale="78" fitToHeight="0"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414"/>
  <sheetViews>
    <sheetView showGridLines="0" tabSelected="1" zoomScaleNormal="100" workbookViewId="0">
      <selection activeCell="M411" sqref="M411"/>
    </sheetView>
  </sheetViews>
  <sheetFormatPr defaultRowHeight="13.2" x14ac:dyDescent="0.25"/>
  <cols>
    <col min="1" max="1" width="26.5546875" customWidth="1"/>
    <col min="2" max="2" width="55.33203125" customWidth="1"/>
    <col min="3" max="4" width="8.44140625" bestFit="1" customWidth="1"/>
    <col min="5" max="5" width="3.33203125" customWidth="1"/>
    <col min="6" max="6" width="8.21875" bestFit="1" customWidth="1"/>
    <col min="7" max="8" width="8.77734375" bestFit="1" customWidth="1"/>
    <col min="9" max="9" width="8.6640625" customWidth="1"/>
    <col min="10" max="10" width="8.77734375" customWidth="1"/>
    <col min="11" max="11" width="9" customWidth="1"/>
    <col min="12" max="12" width="8.109375" style="66" customWidth="1"/>
  </cols>
  <sheetData>
    <row r="1" spans="1:12" ht="15.6" x14ac:dyDescent="0.3">
      <c r="A1" s="550" t="s">
        <v>313</v>
      </c>
      <c r="B1" s="551"/>
      <c r="C1" s="551"/>
      <c r="D1" s="551"/>
      <c r="E1" s="551"/>
      <c r="F1" s="551"/>
      <c r="G1" s="551"/>
      <c r="H1" s="551"/>
      <c r="I1" s="551"/>
      <c r="J1" s="551"/>
      <c r="K1" s="551"/>
      <c r="L1" s="551"/>
    </row>
    <row r="2" spans="1:12" ht="15.6" x14ac:dyDescent="0.3">
      <c r="A2" s="552" t="s">
        <v>715</v>
      </c>
      <c r="B2" s="553"/>
      <c r="C2" s="553"/>
      <c r="D2" s="553"/>
      <c r="E2" s="553"/>
      <c r="F2" s="553"/>
      <c r="G2" s="553"/>
      <c r="H2" s="553"/>
      <c r="I2" s="553"/>
      <c r="J2" s="553"/>
      <c r="K2" s="553"/>
      <c r="L2" s="553"/>
    </row>
    <row r="3" spans="1:12" ht="15.6" x14ac:dyDescent="0.3">
      <c r="A3" s="552" t="s">
        <v>714</v>
      </c>
      <c r="B3" s="553"/>
      <c r="C3" s="553"/>
      <c r="D3" s="553"/>
      <c r="E3" s="553"/>
      <c r="F3" s="553"/>
      <c r="G3" s="553"/>
      <c r="H3" s="553"/>
      <c r="I3" s="553"/>
      <c r="J3" s="553"/>
      <c r="K3" s="553"/>
      <c r="L3" s="553"/>
    </row>
    <row r="4" spans="1:12" x14ac:dyDescent="0.25">
      <c r="A4" s="554" t="s">
        <v>894</v>
      </c>
      <c r="B4" s="555"/>
      <c r="C4" s="555"/>
      <c r="D4" s="555"/>
      <c r="E4" s="555"/>
      <c r="F4" s="555"/>
      <c r="G4" s="555"/>
      <c r="H4" s="555"/>
      <c r="I4" s="555"/>
      <c r="J4" s="555"/>
      <c r="K4" s="555"/>
      <c r="L4" s="555"/>
    </row>
    <row r="5" spans="1:12" x14ac:dyDescent="0.25">
      <c r="A5" s="556" t="s">
        <v>315</v>
      </c>
      <c r="B5" s="557"/>
      <c r="C5" s="557"/>
      <c r="D5" s="557"/>
      <c r="E5" s="557"/>
      <c r="F5" s="557"/>
      <c r="G5" s="557"/>
      <c r="H5" s="557"/>
      <c r="I5" s="557"/>
      <c r="J5" s="557"/>
      <c r="K5" s="557"/>
      <c r="L5" s="557"/>
    </row>
    <row r="6" spans="1:12" ht="33.6" customHeight="1" x14ac:dyDescent="0.25">
      <c r="A6" s="563" t="s">
        <v>309</v>
      </c>
      <c r="B6" s="564"/>
      <c r="C6" s="564"/>
      <c r="D6" s="564"/>
      <c r="E6" s="564"/>
      <c r="F6" s="564"/>
      <c r="G6" s="564"/>
      <c r="H6" s="564"/>
      <c r="I6" s="564"/>
      <c r="J6" s="564"/>
      <c r="K6" s="564"/>
      <c r="L6" s="564"/>
    </row>
    <row r="7" spans="1:12" ht="22.2" customHeight="1" x14ac:dyDescent="0.25">
      <c r="A7" s="563" t="s">
        <v>310</v>
      </c>
      <c r="B7" s="564"/>
      <c r="C7" s="564"/>
      <c r="D7" s="564"/>
      <c r="E7" s="564"/>
      <c r="F7" s="564"/>
      <c r="G7" s="564"/>
      <c r="H7" s="564"/>
      <c r="I7" s="564"/>
      <c r="J7" s="564"/>
      <c r="K7" s="564"/>
      <c r="L7" s="564"/>
    </row>
    <row r="8" spans="1:12" ht="29.4" customHeight="1" thickBot="1" x14ac:dyDescent="0.3">
      <c r="A8" s="565" t="s">
        <v>312</v>
      </c>
      <c r="B8" s="566"/>
      <c r="C8" s="566"/>
      <c r="D8" s="566"/>
      <c r="E8" s="566"/>
      <c r="F8" s="566"/>
      <c r="G8" s="566"/>
      <c r="H8" s="566"/>
      <c r="I8" s="566"/>
      <c r="J8" s="566"/>
      <c r="K8" s="566"/>
      <c r="L8" s="566"/>
    </row>
    <row r="9" spans="1:12" ht="21.6" customHeight="1" thickBot="1" x14ac:dyDescent="0.3">
      <c r="A9" s="558" t="s">
        <v>895</v>
      </c>
      <c r="B9" s="559"/>
      <c r="C9" s="559"/>
      <c r="D9" s="559"/>
      <c r="E9" s="559"/>
      <c r="F9" s="559"/>
      <c r="G9" s="559"/>
      <c r="H9" s="559"/>
      <c r="I9" s="559"/>
      <c r="J9" s="559"/>
      <c r="K9" s="559"/>
      <c r="L9" s="560"/>
    </row>
    <row r="10" spans="1:12" ht="16.2" customHeight="1" thickBot="1" x14ac:dyDescent="0.3">
      <c r="A10" s="567" t="s">
        <v>897</v>
      </c>
      <c r="B10" s="568"/>
      <c r="C10" s="568"/>
      <c r="D10" s="568"/>
      <c r="E10" s="568"/>
      <c r="F10" s="568"/>
      <c r="G10" s="568"/>
      <c r="H10" s="568"/>
      <c r="I10" s="568"/>
      <c r="J10" s="568"/>
      <c r="K10" s="568"/>
      <c r="L10" s="568"/>
    </row>
    <row r="11" spans="1:12" ht="42" customHeight="1" thickBot="1" x14ac:dyDescent="0.3">
      <c r="A11" s="451" t="s">
        <v>308</v>
      </c>
      <c r="B11" s="444" t="s">
        <v>307</v>
      </c>
      <c r="C11" s="445" t="s">
        <v>832</v>
      </c>
      <c r="D11" s="445" t="s">
        <v>833</v>
      </c>
      <c r="E11" s="446"/>
      <c r="F11" s="447" t="s">
        <v>301</v>
      </c>
      <c r="G11" s="448" t="s">
        <v>834</v>
      </c>
      <c r="H11" s="448" t="s">
        <v>835</v>
      </c>
      <c r="I11" s="447" t="s">
        <v>304</v>
      </c>
      <c r="J11" s="448" t="s">
        <v>836</v>
      </c>
      <c r="K11" s="449" t="s">
        <v>837</v>
      </c>
      <c r="L11" s="450" t="s">
        <v>830</v>
      </c>
    </row>
    <row r="12" spans="1:12" x14ac:dyDescent="0.25">
      <c r="A12" s="402" t="s">
        <v>259</v>
      </c>
      <c r="B12" s="403" t="s">
        <v>36</v>
      </c>
      <c r="C12" s="434">
        <v>14.288710257948409</v>
      </c>
      <c r="D12" s="404">
        <v>20.291139772045586</v>
      </c>
      <c r="E12" s="86"/>
      <c r="F12" s="405">
        <v>0.31130000000000002</v>
      </c>
      <c r="G12" s="245">
        <f t="shared" ref="G12:G76" si="0">C12*(1+F12)</f>
        <v>18.736785761247752</v>
      </c>
      <c r="H12" s="245">
        <f t="shared" ref="H12:H76" si="1">D12*(1+F12)</f>
        <v>26.60777158308338</v>
      </c>
      <c r="I12" s="405">
        <v>0.24</v>
      </c>
      <c r="J12" s="245">
        <f t="shared" ref="J12:J76" si="2">(C12*1.5)*(1+I12)</f>
        <v>26.57700107978404</v>
      </c>
      <c r="K12" s="435">
        <f t="shared" ref="K12:K76" si="3">(D12*1.5)*(1+I12)</f>
        <v>37.741519976004788</v>
      </c>
      <c r="L12" s="441"/>
    </row>
    <row r="13" spans="1:12" x14ac:dyDescent="0.25">
      <c r="A13" s="406" t="s">
        <v>259</v>
      </c>
      <c r="B13" s="403" t="s">
        <v>658</v>
      </c>
      <c r="C13" s="407">
        <v>7.25</v>
      </c>
      <c r="D13" s="407">
        <v>13.972499999999998</v>
      </c>
      <c r="E13" s="70"/>
      <c r="F13" s="408">
        <v>0.31130000000000002</v>
      </c>
      <c r="G13" s="409">
        <f t="shared" si="0"/>
        <v>9.5069250000000007</v>
      </c>
      <c r="H13" s="409">
        <f t="shared" si="1"/>
        <v>18.322139249999999</v>
      </c>
      <c r="I13" s="408">
        <v>0.24</v>
      </c>
      <c r="J13" s="409">
        <f t="shared" si="2"/>
        <v>13.484999999999999</v>
      </c>
      <c r="K13" s="436">
        <f t="shared" si="3"/>
        <v>25.988849999999999</v>
      </c>
      <c r="L13" s="437"/>
    </row>
    <row r="14" spans="1:12" x14ac:dyDescent="0.25">
      <c r="A14" s="406" t="s">
        <v>259</v>
      </c>
      <c r="B14" s="403" t="s">
        <v>37</v>
      </c>
      <c r="C14" s="407">
        <v>20.30089982003599</v>
      </c>
      <c r="D14" s="407">
        <v>28.177258548290339</v>
      </c>
      <c r="E14" s="70"/>
      <c r="F14" s="408">
        <v>0.31130000000000002</v>
      </c>
      <c r="G14" s="409">
        <f t="shared" si="0"/>
        <v>26.620569934013197</v>
      </c>
      <c r="H14" s="409">
        <f t="shared" si="1"/>
        <v>36.948839134373124</v>
      </c>
      <c r="I14" s="408">
        <v>0.24</v>
      </c>
      <c r="J14" s="409">
        <f t="shared" si="2"/>
        <v>37.759673665266938</v>
      </c>
      <c r="K14" s="436">
        <f t="shared" si="3"/>
        <v>52.409700899820031</v>
      </c>
      <c r="L14" s="438" t="s">
        <v>831</v>
      </c>
    </row>
    <row r="15" spans="1:12" x14ac:dyDescent="0.25">
      <c r="A15" s="406" t="s">
        <v>259</v>
      </c>
      <c r="B15" s="403" t="s">
        <v>659</v>
      </c>
      <c r="C15" s="407">
        <v>20.7</v>
      </c>
      <c r="D15" s="407">
        <v>25.874999999999996</v>
      </c>
      <c r="E15" s="70"/>
      <c r="F15" s="408">
        <v>0.31130000000000002</v>
      </c>
      <c r="G15" s="409">
        <f t="shared" si="0"/>
        <v>27.143910000000002</v>
      </c>
      <c r="H15" s="409">
        <f t="shared" si="1"/>
        <v>33.9298875</v>
      </c>
      <c r="I15" s="408">
        <v>0.24</v>
      </c>
      <c r="J15" s="409">
        <f t="shared" si="2"/>
        <v>38.501999999999995</v>
      </c>
      <c r="K15" s="436">
        <f t="shared" si="3"/>
        <v>48.127499999999991</v>
      </c>
      <c r="L15" s="438" t="s">
        <v>831</v>
      </c>
    </row>
    <row r="16" spans="1:12" x14ac:dyDescent="0.25">
      <c r="A16" s="406" t="s">
        <v>259</v>
      </c>
      <c r="B16" s="403" t="s">
        <v>660</v>
      </c>
      <c r="C16" s="407">
        <v>15.524999999999999</v>
      </c>
      <c r="D16" s="407">
        <v>19.923749999999998</v>
      </c>
      <c r="E16" s="70"/>
      <c r="F16" s="408">
        <v>0.31130000000000002</v>
      </c>
      <c r="G16" s="409">
        <f t="shared" si="0"/>
        <v>20.3579325</v>
      </c>
      <c r="H16" s="409">
        <f t="shared" si="1"/>
        <v>26.126013374999999</v>
      </c>
      <c r="I16" s="408">
        <v>0.24</v>
      </c>
      <c r="J16" s="409">
        <f t="shared" si="2"/>
        <v>28.876499999999997</v>
      </c>
      <c r="K16" s="436">
        <f t="shared" si="3"/>
        <v>37.058174999999999</v>
      </c>
      <c r="L16" s="437"/>
    </row>
    <row r="17" spans="1:12" x14ac:dyDescent="0.25">
      <c r="A17" s="406" t="s">
        <v>259</v>
      </c>
      <c r="B17" s="403" t="s">
        <v>661</v>
      </c>
      <c r="C17" s="407">
        <v>9.8324999999999996</v>
      </c>
      <c r="D17" s="407">
        <v>12.419999999999998</v>
      </c>
      <c r="E17" s="70"/>
      <c r="F17" s="408">
        <v>0.31130000000000002</v>
      </c>
      <c r="G17" s="409">
        <f t="shared" si="0"/>
        <v>12.893357250000001</v>
      </c>
      <c r="H17" s="409">
        <f t="shared" si="1"/>
        <v>16.286345999999998</v>
      </c>
      <c r="I17" s="408">
        <v>0.24</v>
      </c>
      <c r="J17" s="409">
        <f t="shared" si="2"/>
        <v>18.288449999999997</v>
      </c>
      <c r="K17" s="436">
        <f t="shared" si="3"/>
        <v>23.101199999999995</v>
      </c>
      <c r="L17" s="437"/>
    </row>
    <row r="18" spans="1:12" x14ac:dyDescent="0.25">
      <c r="A18" s="406" t="s">
        <v>259</v>
      </c>
      <c r="B18" s="403" t="s">
        <v>38</v>
      </c>
      <c r="C18" s="407">
        <v>18.602651469706053</v>
      </c>
      <c r="D18" s="407">
        <v>21.286664667066582</v>
      </c>
      <c r="E18" s="70"/>
      <c r="F18" s="408">
        <v>0.31130000000000002</v>
      </c>
      <c r="G18" s="409">
        <f t="shared" si="0"/>
        <v>24.393656872225549</v>
      </c>
      <c r="H18" s="409">
        <f t="shared" si="1"/>
        <v>27.913203377924411</v>
      </c>
      <c r="I18" s="408">
        <v>0.24</v>
      </c>
      <c r="J18" s="409">
        <f t="shared" si="2"/>
        <v>34.600931733653262</v>
      </c>
      <c r="K18" s="436">
        <f t="shared" si="3"/>
        <v>39.59319628074384</v>
      </c>
      <c r="L18" s="438" t="s">
        <v>831</v>
      </c>
    </row>
    <row r="19" spans="1:12" x14ac:dyDescent="0.25">
      <c r="A19" s="406" t="s">
        <v>259</v>
      </c>
      <c r="B19" s="403" t="s">
        <v>39</v>
      </c>
      <c r="C19" s="407">
        <v>21.228104379124172</v>
      </c>
      <c r="D19" s="407">
        <v>26.04956808638272</v>
      </c>
      <c r="E19" s="70"/>
      <c r="F19" s="408">
        <v>0.31130000000000002</v>
      </c>
      <c r="G19" s="409">
        <f t="shared" si="0"/>
        <v>27.836413272345531</v>
      </c>
      <c r="H19" s="409">
        <f t="shared" si="1"/>
        <v>34.158798631673662</v>
      </c>
      <c r="I19" s="408">
        <v>0.24</v>
      </c>
      <c r="J19" s="409">
        <f t="shared" si="2"/>
        <v>39.484274145170957</v>
      </c>
      <c r="K19" s="436">
        <f t="shared" si="3"/>
        <v>48.452196640671858</v>
      </c>
      <c r="L19" s="438" t="s">
        <v>831</v>
      </c>
    </row>
    <row r="20" spans="1:12" x14ac:dyDescent="0.25">
      <c r="A20" s="406" t="s">
        <v>259</v>
      </c>
      <c r="B20" s="403" t="s">
        <v>40</v>
      </c>
      <c r="C20" s="407">
        <v>26.098368326334729</v>
      </c>
      <c r="D20" s="407">
        <v>32.98896220755848</v>
      </c>
      <c r="E20" s="70"/>
      <c r="F20" s="408">
        <v>0.31130000000000002</v>
      </c>
      <c r="G20" s="409">
        <f t="shared" si="0"/>
        <v>34.222790386322735</v>
      </c>
      <c r="H20" s="409">
        <f t="shared" si="1"/>
        <v>43.258426142771441</v>
      </c>
      <c r="I20" s="408">
        <v>0.24</v>
      </c>
      <c r="J20" s="409">
        <f t="shared" si="2"/>
        <v>48.542965086982591</v>
      </c>
      <c r="K20" s="436">
        <f t="shared" si="3"/>
        <v>61.359469706058775</v>
      </c>
      <c r="L20" s="438" t="s">
        <v>831</v>
      </c>
    </row>
    <row r="21" spans="1:12" x14ac:dyDescent="0.25">
      <c r="A21" s="406" t="s">
        <v>259</v>
      </c>
      <c r="B21" s="403" t="s">
        <v>41</v>
      </c>
      <c r="C21" s="407">
        <v>18.358650269946011</v>
      </c>
      <c r="D21" s="407">
        <v>23.219154169166163</v>
      </c>
      <c r="E21" s="70"/>
      <c r="F21" s="408">
        <v>0.31130000000000002</v>
      </c>
      <c r="G21" s="409">
        <f t="shared" si="0"/>
        <v>24.073698098980206</v>
      </c>
      <c r="H21" s="409">
        <f t="shared" si="1"/>
        <v>30.447276862027593</v>
      </c>
      <c r="I21" s="408">
        <v>0.24</v>
      </c>
      <c r="J21" s="409">
        <f t="shared" si="2"/>
        <v>34.147089502099583</v>
      </c>
      <c r="K21" s="436">
        <f t="shared" si="3"/>
        <v>43.187626754649067</v>
      </c>
      <c r="L21" s="438" t="s">
        <v>831</v>
      </c>
    </row>
    <row r="22" spans="1:12" x14ac:dyDescent="0.25">
      <c r="A22" s="406" t="s">
        <v>259</v>
      </c>
      <c r="B22" s="403" t="s">
        <v>42</v>
      </c>
      <c r="C22" s="407">
        <v>23.238674265146965</v>
      </c>
      <c r="D22" s="407">
        <v>32.98896220755848</v>
      </c>
      <c r="E22" s="70"/>
      <c r="F22" s="408">
        <v>0.31130000000000002</v>
      </c>
      <c r="G22" s="409">
        <f t="shared" si="0"/>
        <v>30.472873563887219</v>
      </c>
      <c r="H22" s="409">
        <f t="shared" si="1"/>
        <v>43.258426142771441</v>
      </c>
      <c r="I22" s="408">
        <v>0.24</v>
      </c>
      <c r="J22" s="409">
        <f t="shared" si="2"/>
        <v>43.223934133173351</v>
      </c>
      <c r="K22" s="436">
        <f t="shared" si="3"/>
        <v>61.359469706058775</v>
      </c>
      <c r="L22" s="438" t="s">
        <v>831</v>
      </c>
    </row>
    <row r="23" spans="1:12" x14ac:dyDescent="0.25">
      <c r="A23" s="406" t="s">
        <v>259</v>
      </c>
      <c r="B23" s="403" t="s">
        <v>43</v>
      </c>
      <c r="C23" s="407">
        <v>18.358650269946011</v>
      </c>
      <c r="D23" s="407">
        <v>23.219154169166163</v>
      </c>
      <c r="E23" s="70"/>
      <c r="F23" s="408">
        <v>0.31130000000000002</v>
      </c>
      <c r="G23" s="409">
        <f t="shared" si="0"/>
        <v>24.073698098980206</v>
      </c>
      <c r="H23" s="409">
        <f t="shared" si="1"/>
        <v>30.447276862027593</v>
      </c>
      <c r="I23" s="408">
        <v>0.24</v>
      </c>
      <c r="J23" s="409">
        <f t="shared" si="2"/>
        <v>34.147089502099583</v>
      </c>
      <c r="K23" s="436">
        <f t="shared" si="3"/>
        <v>43.187626754649067</v>
      </c>
      <c r="L23" s="437"/>
    </row>
    <row r="24" spans="1:12" x14ac:dyDescent="0.25">
      <c r="A24" s="406" t="s">
        <v>259</v>
      </c>
      <c r="B24" s="403" t="s">
        <v>44</v>
      </c>
      <c r="C24" s="407">
        <v>23.267954409118172</v>
      </c>
      <c r="D24" s="407">
        <v>32.98896220755848</v>
      </c>
      <c r="E24" s="70"/>
      <c r="F24" s="408">
        <v>0.31130000000000002</v>
      </c>
      <c r="G24" s="409">
        <f t="shared" si="0"/>
        <v>30.511268616676663</v>
      </c>
      <c r="H24" s="409">
        <f t="shared" si="1"/>
        <v>43.258426142771441</v>
      </c>
      <c r="I24" s="408">
        <v>0.24</v>
      </c>
      <c r="J24" s="409">
        <f t="shared" si="2"/>
        <v>43.2783952009598</v>
      </c>
      <c r="K24" s="436">
        <f t="shared" si="3"/>
        <v>61.359469706058775</v>
      </c>
      <c r="L24" s="438" t="s">
        <v>831</v>
      </c>
    </row>
    <row r="25" spans="1:12" x14ac:dyDescent="0.25">
      <c r="A25" s="406" t="s">
        <v>259</v>
      </c>
      <c r="B25" s="403" t="s">
        <v>896</v>
      </c>
      <c r="C25" s="407">
        <v>24</v>
      </c>
      <c r="D25" s="407">
        <v>64</v>
      </c>
      <c r="E25" s="70"/>
      <c r="F25" s="408">
        <v>0.31130000000000002</v>
      </c>
      <c r="G25" s="409">
        <v>31.47</v>
      </c>
      <c r="H25" s="409">
        <v>83.92</v>
      </c>
      <c r="I25" s="408">
        <v>0.24</v>
      </c>
      <c r="J25" s="409">
        <f t="shared" si="2"/>
        <v>44.64</v>
      </c>
      <c r="K25" s="436">
        <f t="shared" si="3"/>
        <v>119.03999999999999</v>
      </c>
      <c r="L25" s="438" t="s">
        <v>831</v>
      </c>
    </row>
    <row r="26" spans="1:12" x14ac:dyDescent="0.25">
      <c r="A26" s="406" t="s">
        <v>259</v>
      </c>
      <c r="B26" s="403" t="s">
        <v>662</v>
      </c>
      <c r="C26" s="407">
        <v>9.6602288020469445</v>
      </c>
      <c r="D26" s="407">
        <v>14.620886835530511</v>
      </c>
      <c r="E26" s="70"/>
      <c r="F26" s="408">
        <v>0.31130000000000002</v>
      </c>
      <c r="G26" s="409">
        <f t="shared" si="0"/>
        <v>12.667458028124159</v>
      </c>
      <c r="H26" s="409">
        <f t="shared" si="1"/>
        <v>19.17236890743116</v>
      </c>
      <c r="I26" s="408">
        <v>0.24</v>
      </c>
      <c r="J26" s="409">
        <f t="shared" si="2"/>
        <v>17.968025571807317</v>
      </c>
      <c r="K26" s="436">
        <f t="shared" si="3"/>
        <v>27.194849514086748</v>
      </c>
      <c r="L26" s="437"/>
    </row>
    <row r="27" spans="1:12" x14ac:dyDescent="0.25">
      <c r="A27" s="406" t="s">
        <v>259</v>
      </c>
      <c r="B27" s="403" t="s">
        <v>45</v>
      </c>
      <c r="C27" s="407">
        <v>18.007288542291537</v>
      </c>
      <c r="D27" s="407">
        <v>23.560755848830237</v>
      </c>
      <c r="E27" s="70"/>
      <c r="F27" s="408">
        <v>0.31130000000000002</v>
      </c>
      <c r="G27" s="409">
        <f t="shared" si="0"/>
        <v>23.612957465506895</v>
      </c>
      <c r="H27" s="409">
        <f t="shared" si="1"/>
        <v>30.895219144571094</v>
      </c>
      <c r="I27" s="408">
        <v>0.24</v>
      </c>
      <c r="J27" s="409">
        <f t="shared" si="2"/>
        <v>33.49355668866226</v>
      </c>
      <c r="K27" s="436">
        <f t="shared" si="3"/>
        <v>43.82300587882424</v>
      </c>
      <c r="L27" s="437"/>
    </row>
    <row r="28" spans="1:12" x14ac:dyDescent="0.25">
      <c r="A28" s="406" t="s">
        <v>259</v>
      </c>
      <c r="B28" s="403" t="s">
        <v>46</v>
      </c>
      <c r="C28" s="407">
        <v>23.570515896820634</v>
      </c>
      <c r="D28" s="407">
        <v>36.580659868026387</v>
      </c>
      <c r="E28" s="70"/>
      <c r="F28" s="408">
        <v>0.31130000000000002</v>
      </c>
      <c r="G28" s="409">
        <f t="shared" si="0"/>
        <v>30.9080174955009</v>
      </c>
      <c r="H28" s="409">
        <f t="shared" si="1"/>
        <v>47.968219284943004</v>
      </c>
      <c r="I28" s="408">
        <v>0.24</v>
      </c>
      <c r="J28" s="409">
        <f t="shared" si="2"/>
        <v>43.841159568086375</v>
      </c>
      <c r="K28" s="436">
        <f t="shared" si="3"/>
        <v>68.040027354529087</v>
      </c>
      <c r="L28" s="438" t="s">
        <v>831</v>
      </c>
    </row>
    <row r="29" spans="1:12" x14ac:dyDescent="0.25">
      <c r="A29" s="406" t="s">
        <v>259</v>
      </c>
      <c r="B29" s="403" t="s">
        <v>663</v>
      </c>
      <c r="C29" s="407">
        <v>30.024347630473905</v>
      </c>
      <c r="D29" s="407">
        <v>33.418404319136172</v>
      </c>
      <c r="E29" s="70"/>
      <c r="F29" s="408">
        <v>0.31130000000000002</v>
      </c>
      <c r="G29" s="409">
        <f t="shared" si="0"/>
        <v>39.370927047840432</v>
      </c>
      <c r="H29" s="409">
        <f t="shared" si="1"/>
        <v>43.821553583683269</v>
      </c>
      <c r="I29" s="408">
        <v>0.24</v>
      </c>
      <c r="J29" s="409">
        <f t="shared" si="2"/>
        <v>55.845286592681468</v>
      </c>
      <c r="K29" s="436">
        <f t="shared" si="3"/>
        <v>62.158232033593279</v>
      </c>
      <c r="L29" s="438" t="s">
        <v>831</v>
      </c>
    </row>
    <row r="30" spans="1:12" x14ac:dyDescent="0.25">
      <c r="A30" s="406" t="s">
        <v>259</v>
      </c>
      <c r="B30" s="403" t="s">
        <v>664</v>
      </c>
      <c r="C30" s="407">
        <v>28.196778644271145</v>
      </c>
      <c r="D30" s="407">
        <v>36.551379724055188</v>
      </c>
      <c r="E30" s="70"/>
      <c r="F30" s="408">
        <v>0.31130000000000002</v>
      </c>
      <c r="G30" s="409">
        <f t="shared" si="0"/>
        <v>36.974435836232757</v>
      </c>
      <c r="H30" s="409">
        <f t="shared" si="1"/>
        <v>47.929824232153571</v>
      </c>
      <c r="I30" s="408">
        <v>0.24</v>
      </c>
      <c r="J30" s="409">
        <f t="shared" si="2"/>
        <v>52.44600827834433</v>
      </c>
      <c r="K30" s="436">
        <f t="shared" si="3"/>
        <v>67.985566286742653</v>
      </c>
      <c r="L30" s="438" t="s">
        <v>831</v>
      </c>
    </row>
    <row r="31" spans="1:12" x14ac:dyDescent="0.25">
      <c r="A31" s="406" t="s">
        <v>259</v>
      </c>
      <c r="B31" s="403" t="s">
        <v>665</v>
      </c>
      <c r="C31" s="407">
        <v>29.241773671061022</v>
      </c>
      <c r="D31" s="407">
        <v>38.640915208187778</v>
      </c>
      <c r="E31" s="70"/>
      <c r="F31" s="408">
        <v>0.31130000000000002</v>
      </c>
      <c r="G31" s="409">
        <f t="shared" si="0"/>
        <v>38.34473781486232</v>
      </c>
      <c r="H31" s="409">
        <f t="shared" si="1"/>
        <v>50.669832112496636</v>
      </c>
      <c r="I31" s="408">
        <v>0.24</v>
      </c>
      <c r="J31" s="409">
        <f t="shared" si="2"/>
        <v>54.389699028173496</v>
      </c>
      <c r="K31" s="436">
        <f t="shared" si="3"/>
        <v>71.872102287229268</v>
      </c>
      <c r="L31" s="438" t="s">
        <v>831</v>
      </c>
    </row>
    <row r="32" spans="1:12" x14ac:dyDescent="0.25">
      <c r="A32" s="406" t="s">
        <v>259</v>
      </c>
      <c r="B32" s="403" t="s">
        <v>47</v>
      </c>
      <c r="C32" s="407">
        <v>10.169970005998801</v>
      </c>
      <c r="D32" s="407">
        <v>15.625836832633475</v>
      </c>
      <c r="E32" s="70"/>
      <c r="F32" s="408">
        <v>0.31130000000000002</v>
      </c>
      <c r="G32" s="409">
        <f t="shared" si="0"/>
        <v>13.335881668866229</v>
      </c>
      <c r="H32" s="409">
        <f t="shared" si="1"/>
        <v>20.490159838632277</v>
      </c>
      <c r="I32" s="408">
        <v>0.24</v>
      </c>
      <c r="J32" s="409">
        <f t="shared" si="2"/>
        <v>18.916144211157771</v>
      </c>
      <c r="K32" s="436">
        <f t="shared" si="3"/>
        <v>29.064056508698261</v>
      </c>
      <c r="L32" s="437"/>
    </row>
    <row r="33" spans="1:12" x14ac:dyDescent="0.25">
      <c r="A33" s="406" t="s">
        <v>259</v>
      </c>
      <c r="B33" s="403" t="s">
        <v>317</v>
      </c>
      <c r="C33" s="407">
        <v>13.625026994601079</v>
      </c>
      <c r="D33" s="407">
        <v>19.432255548890218</v>
      </c>
      <c r="E33" s="70"/>
      <c r="F33" s="408">
        <v>0.31130000000000002</v>
      </c>
      <c r="G33" s="409">
        <f t="shared" si="0"/>
        <v>17.866497898020398</v>
      </c>
      <c r="H33" s="409">
        <f t="shared" si="1"/>
        <v>25.481516701259746</v>
      </c>
      <c r="I33" s="408">
        <v>0.24</v>
      </c>
      <c r="J33" s="409">
        <f t="shared" si="2"/>
        <v>25.342550209958006</v>
      </c>
      <c r="K33" s="436">
        <f t="shared" si="3"/>
        <v>36.143995320935808</v>
      </c>
      <c r="L33" s="437"/>
    </row>
    <row r="34" spans="1:12" x14ac:dyDescent="0.25">
      <c r="A34" s="406" t="s">
        <v>259</v>
      </c>
      <c r="B34" s="403" t="s">
        <v>316</v>
      </c>
      <c r="C34" s="407">
        <v>15.674637072585481</v>
      </c>
      <c r="D34" s="407">
        <v>19.158974205158962</v>
      </c>
      <c r="E34" s="70"/>
      <c r="F34" s="408">
        <v>0.31130000000000002</v>
      </c>
      <c r="G34" s="409">
        <f t="shared" si="0"/>
        <v>20.554151593281343</v>
      </c>
      <c r="H34" s="409">
        <f t="shared" si="1"/>
        <v>25.123162875224949</v>
      </c>
      <c r="I34" s="408">
        <v>0.24</v>
      </c>
      <c r="J34" s="409">
        <f t="shared" si="2"/>
        <v>29.154824955008994</v>
      </c>
      <c r="K34" s="436">
        <f t="shared" si="3"/>
        <v>35.635692021595673</v>
      </c>
      <c r="L34" s="437"/>
    </row>
    <row r="35" spans="1:12" x14ac:dyDescent="0.25">
      <c r="A35" s="406" t="s">
        <v>259</v>
      </c>
      <c r="B35" s="403" t="s">
        <v>666</v>
      </c>
      <c r="C35" s="407">
        <v>14.8819741004507</v>
      </c>
      <c r="D35" s="407">
        <v>18.798283074253515</v>
      </c>
      <c r="E35" s="70"/>
      <c r="F35" s="408">
        <v>0.31130000000000002</v>
      </c>
      <c r="G35" s="409">
        <f t="shared" si="0"/>
        <v>19.514732637921004</v>
      </c>
      <c r="H35" s="409">
        <f t="shared" si="1"/>
        <v>24.650188595268638</v>
      </c>
      <c r="I35" s="408">
        <v>0.24</v>
      </c>
      <c r="J35" s="409">
        <f t="shared" si="2"/>
        <v>27.680471826838303</v>
      </c>
      <c r="K35" s="436">
        <f t="shared" si="3"/>
        <v>34.964806518111537</v>
      </c>
      <c r="L35" s="437"/>
    </row>
    <row r="36" spans="1:12" x14ac:dyDescent="0.25">
      <c r="A36" s="406" t="s">
        <v>259</v>
      </c>
      <c r="B36" s="403" t="s">
        <v>667</v>
      </c>
      <c r="C36" s="407">
        <v>18.798283074253515</v>
      </c>
      <c r="D36" s="407">
        <v>27.936337346460082</v>
      </c>
      <c r="E36" s="70"/>
      <c r="F36" s="408">
        <v>0.31130000000000002</v>
      </c>
      <c r="G36" s="409">
        <f t="shared" si="0"/>
        <v>24.650188595268638</v>
      </c>
      <c r="H36" s="409">
        <f t="shared" si="1"/>
        <v>36.63291916241311</v>
      </c>
      <c r="I36" s="408">
        <v>0.24</v>
      </c>
      <c r="J36" s="409">
        <f t="shared" si="2"/>
        <v>34.964806518111537</v>
      </c>
      <c r="K36" s="436">
        <f t="shared" si="3"/>
        <v>51.961587464415757</v>
      </c>
      <c r="L36" s="437"/>
    </row>
    <row r="37" spans="1:12" x14ac:dyDescent="0.25">
      <c r="A37" s="406" t="s">
        <v>259</v>
      </c>
      <c r="B37" s="403" t="s">
        <v>668</v>
      </c>
      <c r="C37" s="407">
        <v>36.291129823906097</v>
      </c>
      <c r="D37" s="407">
        <v>41.251787857389665</v>
      </c>
      <c r="E37" s="70"/>
      <c r="F37" s="408">
        <v>0.31130000000000002</v>
      </c>
      <c r="G37" s="409">
        <f t="shared" si="0"/>
        <v>47.588558538088073</v>
      </c>
      <c r="H37" s="409">
        <f t="shared" si="1"/>
        <v>54.09346941739507</v>
      </c>
      <c r="I37" s="408">
        <v>0.24</v>
      </c>
      <c r="J37" s="409">
        <f t="shared" si="2"/>
        <v>67.50150147246535</v>
      </c>
      <c r="K37" s="436">
        <f t="shared" si="3"/>
        <v>76.728325414744774</v>
      </c>
      <c r="L37" s="438" t="s">
        <v>831</v>
      </c>
    </row>
    <row r="38" spans="1:12" x14ac:dyDescent="0.25">
      <c r="A38" s="406" t="s">
        <v>259</v>
      </c>
      <c r="B38" s="403" t="s">
        <v>669</v>
      </c>
      <c r="C38" s="407">
        <v>36.291129823906097</v>
      </c>
      <c r="D38" s="407">
        <v>41.773962387230036</v>
      </c>
      <c r="E38" s="70"/>
      <c r="F38" s="408">
        <v>0.31130000000000002</v>
      </c>
      <c r="G38" s="409">
        <f t="shared" si="0"/>
        <v>47.588558538088073</v>
      </c>
      <c r="H38" s="409">
        <f t="shared" si="1"/>
        <v>54.77819687837475</v>
      </c>
      <c r="I38" s="408">
        <v>0.24</v>
      </c>
      <c r="J38" s="409">
        <f t="shared" si="2"/>
        <v>67.50150147246535</v>
      </c>
      <c r="K38" s="436">
        <f t="shared" si="3"/>
        <v>77.699570040247863</v>
      </c>
      <c r="L38" s="438" t="s">
        <v>831</v>
      </c>
    </row>
    <row r="39" spans="1:12" x14ac:dyDescent="0.25">
      <c r="A39" s="406" t="s">
        <v>48</v>
      </c>
      <c r="B39" s="403" t="s">
        <v>49</v>
      </c>
      <c r="C39" s="407">
        <v>9.5746070785842825</v>
      </c>
      <c r="D39" s="407">
        <v>14.083749250149969</v>
      </c>
      <c r="E39" s="70"/>
      <c r="F39" s="408">
        <v>0.31730000000000003</v>
      </c>
      <c r="G39" s="409">
        <f t="shared" si="0"/>
        <v>12.612629904619075</v>
      </c>
      <c r="H39" s="409">
        <f t="shared" si="1"/>
        <v>18.552522887222555</v>
      </c>
      <c r="I39" s="408">
        <v>0.24</v>
      </c>
      <c r="J39" s="409">
        <f t="shared" si="2"/>
        <v>17.808769166166766</v>
      </c>
      <c r="K39" s="436">
        <f t="shared" si="3"/>
        <v>26.195773605278941</v>
      </c>
      <c r="L39" s="437"/>
    </row>
    <row r="40" spans="1:12" x14ac:dyDescent="0.25">
      <c r="A40" s="406" t="s">
        <v>48</v>
      </c>
      <c r="B40" s="403" t="s">
        <v>50</v>
      </c>
      <c r="C40" s="407">
        <v>14.14230953809238</v>
      </c>
      <c r="D40" s="407">
        <v>22.770191961607676</v>
      </c>
      <c r="E40" s="70"/>
      <c r="F40" s="408">
        <v>0.31730000000000003</v>
      </c>
      <c r="G40" s="409">
        <f t="shared" si="0"/>
        <v>18.629664354529091</v>
      </c>
      <c r="H40" s="409">
        <f t="shared" si="1"/>
        <v>29.995173871025788</v>
      </c>
      <c r="I40" s="408">
        <v>0.24</v>
      </c>
      <c r="J40" s="409">
        <f t="shared" si="2"/>
        <v>26.30469574085183</v>
      </c>
      <c r="K40" s="436">
        <f t="shared" si="3"/>
        <v>42.352557048590278</v>
      </c>
      <c r="L40" s="437"/>
    </row>
    <row r="41" spans="1:12" x14ac:dyDescent="0.25">
      <c r="A41" s="406" t="s">
        <v>48</v>
      </c>
      <c r="B41" s="403" t="s">
        <v>51</v>
      </c>
      <c r="C41" s="407">
        <v>9.5746070785842825</v>
      </c>
      <c r="D41" s="407">
        <v>14.083749250149969</v>
      </c>
      <c r="E41" s="70"/>
      <c r="F41" s="408">
        <v>0.31730000000000003</v>
      </c>
      <c r="G41" s="409">
        <f t="shared" si="0"/>
        <v>12.612629904619075</v>
      </c>
      <c r="H41" s="409">
        <f t="shared" si="1"/>
        <v>18.552522887222555</v>
      </c>
      <c r="I41" s="408">
        <v>0.24</v>
      </c>
      <c r="J41" s="409">
        <f t="shared" si="2"/>
        <v>17.808769166166766</v>
      </c>
      <c r="K41" s="436">
        <f t="shared" si="3"/>
        <v>26.195773605278941</v>
      </c>
      <c r="L41" s="437"/>
    </row>
    <row r="42" spans="1:12" x14ac:dyDescent="0.25">
      <c r="A42" s="406" t="s">
        <v>48</v>
      </c>
      <c r="B42" s="403" t="s">
        <v>52</v>
      </c>
      <c r="C42" s="407">
        <v>14.14230953809238</v>
      </c>
      <c r="D42" s="407">
        <v>22.770191961607676</v>
      </c>
      <c r="E42" s="70"/>
      <c r="F42" s="408">
        <v>0.31730000000000003</v>
      </c>
      <c r="G42" s="409">
        <f t="shared" si="0"/>
        <v>18.629664354529091</v>
      </c>
      <c r="H42" s="409">
        <f t="shared" si="1"/>
        <v>29.995173871025788</v>
      </c>
      <c r="I42" s="408">
        <v>0.24</v>
      </c>
      <c r="J42" s="409">
        <f t="shared" si="2"/>
        <v>26.30469574085183</v>
      </c>
      <c r="K42" s="436">
        <f t="shared" si="3"/>
        <v>42.352557048590278</v>
      </c>
      <c r="L42" s="437"/>
    </row>
    <row r="43" spans="1:12" x14ac:dyDescent="0.25">
      <c r="A43" s="406" t="s">
        <v>48</v>
      </c>
      <c r="B43" s="403" t="s">
        <v>670</v>
      </c>
      <c r="C43" s="407">
        <v>9.3991415371267575</v>
      </c>
      <c r="D43" s="407">
        <v>15.926323160131448</v>
      </c>
      <c r="E43" s="70"/>
      <c r="F43" s="408">
        <v>0.31730000000000003</v>
      </c>
      <c r="G43" s="409">
        <f t="shared" si="0"/>
        <v>12.381489146857076</v>
      </c>
      <c r="H43" s="409">
        <f t="shared" si="1"/>
        <v>20.979745498841154</v>
      </c>
      <c r="I43" s="408">
        <v>0.24</v>
      </c>
      <c r="J43" s="409">
        <f t="shared" si="2"/>
        <v>17.482403259055769</v>
      </c>
      <c r="K43" s="436">
        <f t="shared" si="3"/>
        <v>29.622961077844494</v>
      </c>
      <c r="L43" s="437"/>
    </row>
    <row r="44" spans="1:12" x14ac:dyDescent="0.25">
      <c r="A44" s="406" t="s">
        <v>48</v>
      </c>
      <c r="B44" s="403" t="s">
        <v>671</v>
      </c>
      <c r="C44" s="407">
        <v>20.7</v>
      </c>
      <c r="D44" s="407">
        <v>25.874999999999996</v>
      </c>
      <c r="E44" s="70"/>
      <c r="F44" s="408">
        <v>0.31730000000000003</v>
      </c>
      <c r="G44" s="409">
        <f t="shared" si="0"/>
        <v>27.268109999999997</v>
      </c>
      <c r="H44" s="409">
        <f t="shared" si="1"/>
        <v>34.085137499999995</v>
      </c>
      <c r="I44" s="408">
        <v>0.24</v>
      </c>
      <c r="J44" s="409">
        <f t="shared" si="2"/>
        <v>38.501999999999995</v>
      </c>
      <c r="K44" s="436">
        <f t="shared" si="3"/>
        <v>48.127499999999991</v>
      </c>
      <c r="L44" s="438" t="s">
        <v>831</v>
      </c>
    </row>
    <row r="45" spans="1:12" x14ac:dyDescent="0.25">
      <c r="A45" s="406" t="s">
        <v>48</v>
      </c>
      <c r="B45" s="403" t="s">
        <v>59</v>
      </c>
      <c r="C45" s="407">
        <v>9.7600479904019188</v>
      </c>
      <c r="D45" s="407">
        <v>14.932873425314938</v>
      </c>
      <c r="E45" s="70"/>
      <c r="F45" s="408">
        <v>0.31730000000000003</v>
      </c>
      <c r="G45" s="409">
        <f t="shared" si="0"/>
        <v>12.856911217756448</v>
      </c>
      <c r="H45" s="409">
        <f t="shared" si="1"/>
        <v>19.671074163167365</v>
      </c>
      <c r="I45" s="408">
        <v>0.24</v>
      </c>
      <c r="J45" s="409">
        <f t="shared" si="2"/>
        <v>18.153689262147569</v>
      </c>
      <c r="K45" s="436">
        <f t="shared" si="3"/>
        <v>27.775144571085786</v>
      </c>
      <c r="L45" s="437"/>
    </row>
    <row r="46" spans="1:12" x14ac:dyDescent="0.25">
      <c r="A46" s="406" t="s">
        <v>48</v>
      </c>
      <c r="B46" s="403" t="s">
        <v>60</v>
      </c>
      <c r="C46" s="407">
        <v>10.618932213557288</v>
      </c>
      <c r="D46" s="407">
        <v>17.177684463107379</v>
      </c>
      <c r="E46" s="70"/>
      <c r="F46" s="408">
        <v>0.31730000000000003</v>
      </c>
      <c r="G46" s="409">
        <f t="shared" si="0"/>
        <v>13.988319404919014</v>
      </c>
      <c r="H46" s="409">
        <f t="shared" si="1"/>
        <v>22.628163743251349</v>
      </c>
      <c r="I46" s="408">
        <v>0.24</v>
      </c>
      <c r="J46" s="409">
        <f t="shared" si="2"/>
        <v>19.751213917216557</v>
      </c>
      <c r="K46" s="436">
        <f t="shared" si="3"/>
        <v>31.950493101379724</v>
      </c>
      <c r="L46" s="437"/>
    </row>
    <row r="47" spans="1:12" x14ac:dyDescent="0.25">
      <c r="A47" s="406" t="s">
        <v>48</v>
      </c>
      <c r="B47" s="403" t="s">
        <v>58</v>
      </c>
      <c r="C47" s="407">
        <v>12.649022195560887</v>
      </c>
      <c r="D47" s="407">
        <v>28.079658068386319</v>
      </c>
      <c r="E47" s="70"/>
      <c r="F47" s="408">
        <v>0.31730000000000003</v>
      </c>
      <c r="G47" s="409">
        <f t="shared" si="0"/>
        <v>16.662556938212354</v>
      </c>
      <c r="H47" s="409">
        <f t="shared" si="1"/>
        <v>36.989333573485297</v>
      </c>
      <c r="I47" s="408">
        <v>0.24</v>
      </c>
      <c r="J47" s="409">
        <f t="shared" si="2"/>
        <v>23.52718128374325</v>
      </c>
      <c r="K47" s="436">
        <f t="shared" si="3"/>
        <v>52.228164007198551</v>
      </c>
      <c r="L47" s="437"/>
    </row>
    <row r="48" spans="1:12" x14ac:dyDescent="0.25">
      <c r="A48" s="406" t="s">
        <v>48</v>
      </c>
      <c r="B48" s="403" t="s">
        <v>54</v>
      </c>
      <c r="C48" s="407">
        <v>18.553851229754049</v>
      </c>
      <c r="D48" s="407">
        <v>22.282189562087577</v>
      </c>
      <c r="E48" s="70"/>
      <c r="F48" s="408">
        <v>0.31730000000000003</v>
      </c>
      <c r="G48" s="409">
        <f t="shared" si="0"/>
        <v>24.440988224955007</v>
      </c>
      <c r="H48" s="409">
        <f t="shared" si="1"/>
        <v>29.352328310137963</v>
      </c>
      <c r="I48" s="408">
        <v>0.24</v>
      </c>
      <c r="J48" s="409">
        <f t="shared" si="2"/>
        <v>34.510163287342529</v>
      </c>
      <c r="K48" s="436">
        <f t="shared" si="3"/>
        <v>41.444872585482891</v>
      </c>
      <c r="L48" s="437"/>
    </row>
    <row r="49" spans="1:12" x14ac:dyDescent="0.25">
      <c r="A49" s="406" t="s">
        <v>48</v>
      </c>
      <c r="B49" s="403" t="s">
        <v>53</v>
      </c>
      <c r="C49" s="407">
        <v>22.301709658068386</v>
      </c>
      <c r="D49" s="407">
        <v>33.955206958608272</v>
      </c>
      <c r="E49" s="70"/>
      <c r="F49" s="408">
        <v>0.31730000000000003</v>
      </c>
      <c r="G49" s="409">
        <f t="shared" si="0"/>
        <v>29.378042132573484</v>
      </c>
      <c r="H49" s="409">
        <f t="shared" si="1"/>
        <v>44.729194126574676</v>
      </c>
      <c r="I49" s="408">
        <v>0.24</v>
      </c>
      <c r="J49" s="409">
        <f t="shared" si="2"/>
        <v>41.481179964007197</v>
      </c>
      <c r="K49" s="436">
        <f t="shared" si="3"/>
        <v>63.156684943011385</v>
      </c>
      <c r="L49" s="438" t="s">
        <v>831</v>
      </c>
    </row>
    <row r="50" spans="1:12" x14ac:dyDescent="0.25">
      <c r="A50" s="406" t="s">
        <v>48</v>
      </c>
      <c r="B50" s="403" t="s">
        <v>64</v>
      </c>
      <c r="C50" s="407">
        <v>7.25</v>
      </c>
      <c r="D50" s="407">
        <v>12.40502099580084</v>
      </c>
      <c r="E50" s="70"/>
      <c r="F50" s="408">
        <v>0.31730000000000003</v>
      </c>
      <c r="G50" s="409">
        <f t="shared" si="0"/>
        <v>9.5504249999999988</v>
      </c>
      <c r="H50" s="409">
        <f t="shared" si="1"/>
        <v>16.341134157768444</v>
      </c>
      <c r="I50" s="408">
        <v>0.24</v>
      </c>
      <c r="J50" s="409">
        <f t="shared" si="2"/>
        <v>13.484999999999999</v>
      </c>
      <c r="K50" s="436">
        <f t="shared" si="3"/>
        <v>23.07333905218956</v>
      </c>
      <c r="L50" s="437"/>
    </row>
    <row r="51" spans="1:12" x14ac:dyDescent="0.25">
      <c r="A51" s="406" t="s">
        <v>48</v>
      </c>
      <c r="B51" s="403" t="s">
        <v>65</v>
      </c>
      <c r="C51" s="407">
        <v>12.561181763647269</v>
      </c>
      <c r="D51" s="407">
        <v>17.948728254349128</v>
      </c>
      <c r="E51" s="70"/>
      <c r="F51" s="408">
        <v>0.31730000000000003</v>
      </c>
      <c r="G51" s="409">
        <f t="shared" si="0"/>
        <v>16.546844737252545</v>
      </c>
      <c r="H51" s="409">
        <f t="shared" si="1"/>
        <v>23.643859729454103</v>
      </c>
      <c r="I51" s="408">
        <v>0.24</v>
      </c>
      <c r="J51" s="409">
        <f t="shared" si="2"/>
        <v>23.363798080383919</v>
      </c>
      <c r="K51" s="436">
        <f t="shared" si="3"/>
        <v>33.384634553089377</v>
      </c>
      <c r="L51" s="437"/>
    </row>
    <row r="52" spans="1:12" x14ac:dyDescent="0.25">
      <c r="A52" s="406" t="s">
        <v>48</v>
      </c>
      <c r="B52" s="403" t="s">
        <v>62</v>
      </c>
      <c r="C52" s="407">
        <v>7.25</v>
      </c>
      <c r="D52" s="407">
        <v>12.40502099580084</v>
      </c>
      <c r="E52" s="70"/>
      <c r="F52" s="408">
        <v>0.31730000000000003</v>
      </c>
      <c r="G52" s="409">
        <f t="shared" si="0"/>
        <v>9.5504249999999988</v>
      </c>
      <c r="H52" s="409">
        <f t="shared" si="1"/>
        <v>16.341134157768444</v>
      </c>
      <c r="I52" s="408">
        <v>0.24</v>
      </c>
      <c r="J52" s="409">
        <f t="shared" si="2"/>
        <v>13.484999999999999</v>
      </c>
      <c r="K52" s="436">
        <f t="shared" si="3"/>
        <v>23.07333905218956</v>
      </c>
      <c r="L52" s="437"/>
    </row>
    <row r="53" spans="1:12" x14ac:dyDescent="0.25">
      <c r="A53" s="406" t="s">
        <v>48</v>
      </c>
      <c r="B53" s="403" t="s">
        <v>63</v>
      </c>
      <c r="C53" s="407">
        <v>12.561181763647269</v>
      </c>
      <c r="D53" s="407">
        <v>17.948728254349128</v>
      </c>
      <c r="E53" s="70"/>
      <c r="F53" s="408">
        <v>0.31730000000000003</v>
      </c>
      <c r="G53" s="409">
        <f t="shared" si="0"/>
        <v>16.546844737252545</v>
      </c>
      <c r="H53" s="409">
        <f t="shared" si="1"/>
        <v>23.643859729454103</v>
      </c>
      <c r="I53" s="408">
        <v>0.24</v>
      </c>
      <c r="J53" s="409">
        <f t="shared" si="2"/>
        <v>23.363798080383919</v>
      </c>
      <c r="K53" s="436">
        <f t="shared" si="3"/>
        <v>33.384634553089377</v>
      </c>
      <c r="L53" s="437"/>
    </row>
    <row r="54" spans="1:12" x14ac:dyDescent="0.25">
      <c r="A54" s="406" t="s">
        <v>48</v>
      </c>
      <c r="B54" s="403" t="s">
        <v>61</v>
      </c>
      <c r="C54" s="407">
        <v>7.25</v>
      </c>
      <c r="D54" s="407">
        <v>12.161019796040794</v>
      </c>
      <c r="E54" s="70"/>
      <c r="F54" s="408">
        <v>0.31730000000000003</v>
      </c>
      <c r="G54" s="409">
        <f t="shared" si="0"/>
        <v>9.5504249999999988</v>
      </c>
      <c r="H54" s="409">
        <f t="shared" si="1"/>
        <v>16.019711377324537</v>
      </c>
      <c r="I54" s="408">
        <v>0.24</v>
      </c>
      <c r="J54" s="409">
        <f t="shared" si="2"/>
        <v>13.484999999999999</v>
      </c>
      <c r="K54" s="436">
        <f t="shared" si="3"/>
        <v>22.619496820635877</v>
      </c>
      <c r="L54" s="437"/>
    </row>
    <row r="55" spans="1:12" x14ac:dyDescent="0.25">
      <c r="A55" s="406" t="s">
        <v>48</v>
      </c>
      <c r="B55" s="403" t="s">
        <v>55</v>
      </c>
      <c r="C55" s="407">
        <v>7.25</v>
      </c>
      <c r="D55" s="407">
        <v>15.86983803239352</v>
      </c>
      <c r="E55" s="70"/>
      <c r="F55" s="408">
        <v>0.31730000000000003</v>
      </c>
      <c r="G55" s="409">
        <f t="shared" si="0"/>
        <v>9.5504249999999988</v>
      </c>
      <c r="H55" s="409">
        <f t="shared" si="1"/>
        <v>20.905337640071984</v>
      </c>
      <c r="I55" s="408">
        <v>0.24</v>
      </c>
      <c r="J55" s="409">
        <f t="shared" si="2"/>
        <v>13.484999999999999</v>
      </c>
      <c r="K55" s="436">
        <f t="shared" si="3"/>
        <v>29.517898740251951</v>
      </c>
      <c r="L55" s="437"/>
    </row>
    <row r="56" spans="1:12" x14ac:dyDescent="0.25">
      <c r="A56" s="406" t="s">
        <v>48</v>
      </c>
      <c r="B56" s="403" t="s">
        <v>56</v>
      </c>
      <c r="C56" s="407">
        <v>12.561181763647269</v>
      </c>
      <c r="D56" s="407">
        <v>17.948728254349128</v>
      </c>
      <c r="E56" s="70"/>
      <c r="F56" s="408">
        <v>0.31730000000000003</v>
      </c>
      <c r="G56" s="409">
        <f t="shared" si="0"/>
        <v>16.546844737252545</v>
      </c>
      <c r="H56" s="409">
        <f t="shared" si="1"/>
        <v>23.643859729454103</v>
      </c>
      <c r="I56" s="408">
        <v>0.24</v>
      </c>
      <c r="J56" s="409">
        <f t="shared" si="2"/>
        <v>23.363798080383919</v>
      </c>
      <c r="K56" s="436">
        <f t="shared" si="3"/>
        <v>33.384634553089377</v>
      </c>
      <c r="L56" s="437"/>
    </row>
    <row r="57" spans="1:12" x14ac:dyDescent="0.25">
      <c r="A57" s="406" t="s">
        <v>48</v>
      </c>
      <c r="B57" s="403" t="s">
        <v>57</v>
      </c>
      <c r="C57" s="407">
        <v>11.380215956808637</v>
      </c>
      <c r="D57" s="407">
        <v>15.967438512297539</v>
      </c>
      <c r="E57" s="70"/>
      <c r="F57" s="408">
        <v>0.31730000000000003</v>
      </c>
      <c r="G57" s="409">
        <f t="shared" si="0"/>
        <v>14.991158479904017</v>
      </c>
      <c r="H57" s="409">
        <f t="shared" si="1"/>
        <v>21.033906752249546</v>
      </c>
      <c r="I57" s="408">
        <v>0.24</v>
      </c>
      <c r="J57" s="409">
        <f t="shared" si="2"/>
        <v>21.167201679664064</v>
      </c>
      <c r="K57" s="436">
        <f t="shared" si="3"/>
        <v>29.699435632873421</v>
      </c>
      <c r="L57" s="437"/>
    </row>
    <row r="58" spans="1:12" x14ac:dyDescent="0.25">
      <c r="A58" s="406" t="s">
        <v>48</v>
      </c>
      <c r="B58" s="403" t="s">
        <v>318</v>
      </c>
      <c r="C58" s="407">
        <v>12.561181763647269</v>
      </c>
      <c r="D58" s="407">
        <v>17.948728254349128</v>
      </c>
      <c r="E58" s="70"/>
      <c r="F58" s="408">
        <v>0.31730000000000003</v>
      </c>
      <c r="G58" s="409">
        <f t="shared" si="0"/>
        <v>16.546844737252545</v>
      </c>
      <c r="H58" s="409">
        <f t="shared" si="1"/>
        <v>23.643859729454103</v>
      </c>
      <c r="I58" s="408">
        <v>0.24</v>
      </c>
      <c r="J58" s="409">
        <f t="shared" si="2"/>
        <v>23.363798080383919</v>
      </c>
      <c r="K58" s="436">
        <f t="shared" si="3"/>
        <v>33.384634553089377</v>
      </c>
      <c r="L58" s="437"/>
    </row>
    <row r="59" spans="1:12" x14ac:dyDescent="0.25">
      <c r="A59" s="406" t="s">
        <v>48</v>
      </c>
      <c r="B59" s="403" t="s">
        <v>68</v>
      </c>
      <c r="C59" s="407">
        <v>7.25</v>
      </c>
      <c r="D59" s="407">
        <v>12.434301139772044</v>
      </c>
      <c r="E59" s="70"/>
      <c r="F59" s="408">
        <v>0.31730000000000003</v>
      </c>
      <c r="G59" s="409">
        <f t="shared" si="0"/>
        <v>9.5504249999999988</v>
      </c>
      <c r="H59" s="409">
        <f t="shared" si="1"/>
        <v>16.379704891421714</v>
      </c>
      <c r="I59" s="408">
        <v>0.24</v>
      </c>
      <c r="J59" s="409">
        <f t="shared" si="2"/>
        <v>13.484999999999999</v>
      </c>
      <c r="K59" s="436">
        <f t="shared" si="3"/>
        <v>23.127800119976001</v>
      </c>
      <c r="L59" s="437"/>
    </row>
    <row r="60" spans="1:12" x14ac:dyDescent="0.25">
      <c r="A60" s="406" t="s">
        <v>48</v>
      </c>
      <c r="B60" s="403" t="s">
        <v>69</v>
      </c>
      <c r="C60" s="407">
        <v>12.444061187762447</v>
      </c>
      <c r="D60" s="407">
        <v>16.123599280143971</v>
      </c>
      <c r="E60" s="70"/>
      <c r="F60" s="408">
        <v>0.31730000000000003</v>
      </c>
      <c r="G60" s="409">
        <f t="shared" si="0"/>
        <v>16.39256180263947</v>
      </c>
      <c r="H60" s="409">
        <f t="shared" si="1"/>
        <v>21.239617331733651</v>
      </c>
      <c r="I60" s="408">
        <v>0.24</v>
      </c>
      <c r="J60" s="409">
        <f t="shared" si="2"/>
        <v>23.145953809238154</v>
      </c>
      <c r="K60" s="436">
        <f t="shared" si="3"/>
        <v>29.989894661067787</v>
      </c>
      <c r="L60" s="437"/>
    </row>
    <row r="61" spans="1:12" x14ac:dyDescent="0.25">
      <c r="A61" s="406" t="s">
        <v>48</v>
      </c>
      <c r="B61" s="403" t="s">
        <v>66</v>
      </c>
      <c r="C61" s="407">
        <v>7.25</v>
      </c>
      <c r="D61" s="407">
        <v>12.248860227954408</v>
      </c>
      <c r="E61" s="70"/>
      <c r="F61" s="408">
        <v>0.31730000000000003</v>
      </c>
      <c r="G61" s="409">
        <f t="shared" si="0"/>
        <v>9.5504249999999988</v>
      </c>
      <c r="H61" s="409">
        <f t="shared" si="1"/>
        <v>16.135423578284339</v>
      </c>
      <c r="I61" s="408">
        <v>0.24</v>
      </c>
      <c r="J61" s="409">
        <f t="shared" si="2"/>
        <v>13.484999999999999</v>
      </c>
      <c r="K61" s="436">
        <f t="shared" si="3"/>
        <v>22.782880023995197</v>
      </c>
      <c r="L61" s="437"/>
    </row>
    <row r="62" spans="1:12" x14ac:dyDescent="0.25">
      <c r="A62" s="406" t="s">
        <v>48</v>
      </c>
      <c r="B62" s="403" t="s">
        <v>67</v>
      </c>
      <c r="C62" s="407">
        <v>12.297660467906418</v>
      </c>
      <c r="D62" s="407">
        <v>21.647786442711457</v>
      </c>
      <c r="E62" s="70"/>
      <c r="F62" s="408">
        <v>0.31730000000000003</v>
      </c>
      <c r="G62" s="409">
        <f t="shared" si="0"/>
        <v>16.199708134373122</v>
      </c>
      <c r="H62" s="409">
        <f t="shared" si="1"/>
        <v>28.516629080983801</v>
      </c>
      <c r="I62" s="408">
        <v>0.24</v>
      </c>
      <c r="J62" s="409">
        <f t="shared" si="2"/>
        <v>22.873648470305938</v>
      </c>
      <c r="K62" s="436">
        <f t="shared" si="3"/>
        <v>40.264882783443305</v>
      </c>
      <c r="L62" s="437"/>
    </row>
    <row r="63" spans="1:12" x14ac:dyDescent="0.25">
      <c r="A63" s="406" t="s">
        <v>219</v>
      </c>
      <c r="B63" s="403" t="s">
        <v>672</v>
      </c>
      <c r="C63" s="407">
        <v>10.736052789442111</v>
      </c>
      <c r="D63" s="407">
        <v>15.830797840431911</v>
      </c>
      <c r="E63" s="70"/>
      <c r="F63" s="408">
        <v>0.46839999999999998</v>
      </c>
      <c r="G63" s="409">
        <f t="shared" si="0"/>
        <v>15.764819916016794</v>
      </c>
      <c r="H63" s="409">
        <f t="shared" si="1"/>
        <v>23.245943548890217</v>
      </c>
      <c r="I63" s="408">
        <v>0.24</v>
      </c>
      <c r="J63" s="409">
        <f t="shared" si="2"/>
        <v>19.969058188362325</v>
      </c>
      <c r="K63" s="436">
        <f t="shared" si="3"/>
        <v>29.445283983203353</v>
      </c>
      <c r="L63" s="437"/>
    </row>
    <row r="64" spans="1:12" x14ac:dyDescent="0.25">
      <c r="A64" s="406" t="s">
        <v>219</v>
      </c>
      <c r="B64" s="403" t="s">
        <v>631</v>
      </c>
      <c r="C64" s="407">
        <v>10.736052789442111</v>
      </c>
      <c r="D64" s="407">
        <v>15.830797840431911</v>
      </c>
      <c r="E64" s="70"/>
      <c r="F64" s="408">
        <v>0.35620000000000002</v>
      </c>
      <c r="G64" s="409">
        <f t="shared" si="0"/>
        <v>14.560234793041392</v>
      </c>
      <c r="H64" s="409">
        <f t="shared" si="1"/>
        <v>21.46972803119376</v>
      </c>
      <c r="I64" s="408">
        <v>0.24</v>
      </c>
      <c r="J64" s="409">
        <f t="shared" si="2"/>
        <v>19.969058188362325</v>
      </c>
      <c r="K64" s="436">
        <f t="shared" si="3"/>
        <v>29.445283983203353</v>
      </c>
      <c r="L64" s="437"/>
    </row>
    <row r="65" spans="1:12" x14ac:dyDescent="0.25">
      <c r="A65" s="406" t="s">
        <v>219</v>
      </c>
      <c r="B65" s="403" t="s">
        <v>673</v>
      </c>
      <c r="C65" s="407">
        <v>10.736052789442111</v>
      </c>
      <c r="D65" s="407">
        <v>15.830797840431911</v>
      </c>
      <c r="E65" s="70"/>
      <c r="F65" s="408">
        <v>0.35620000000000002</v>
      </c>
      <c r="G65" s="409">
        <f t="shared" si="0"/>
        <v>14.560234793041392</v>
      </c>
      <c r="H65" s="409">
        <f t="shared" si="1"/>
        <v>21.46972803119376</v>
      </c>
      <c r="I65" s="408">
        <v>0.24</v>
      </c>
      <c r="J65" s="409">
        <f t="shared" si="2"/>
        <v>19.969058188362325</v>
      </c>
      <c r="K65" s="436">
        <f t="shared" si="3"/>
        <v>29.445283983203353</v>
      </c>
      <c r="L65" s="437"/>
    </row>
    <row r="66" spans="1:12" x14ac:dyDescent="0.25">
      <c r="A66" s="406" t="s">
        <v>219</v>
      </c>
      <c r="B66" s="403" t="s">
        <v>674</v>
      </c>
      <c r="C66" s="407">
        <v>10.736052789442111</v>
      </c>
      <c r="D66" s="407">
        <v>15.830797840431911</v>
      </c>
      <c r="E66" s="70"/>
      <c r="F66" s="408">
        <v>0.35620000000000002</v>
      </c>
      <c r="G66" s="409">
        <f t="shared" si="0"/>
        <v>14.560234793041392</v>
      </c>
      <c r="H66" s="409">
        <f t="shared" si="1"/>
        <v>21.46972803119376</v>
      </c>
      <c r="I66" s="408">
        <v>0.24</v>
      </c>
      <c r="J66" s="409">
        <f t="shared" si="2"/>
        <v>19.969058188362325</v>
      </c>
      <c r="K66" s="436">
        <f t="shared" si="3"/>
        <v>29.445283983203353</v>
      </c>
      <c r="L66" s="437"/>
    </row>
    <row r="67" spans="1:12" x14ac:dyDescent="0.25">
      <c r="A67" s="406" t="s">
        <v>219</v>
      </c>
      <c r="B67" s="403" t="s">
        <v>675</v>
      </c>
      <c r="C67" s="407">
        <v>9.7600479904019188</v>
      </c>
      <c r="D67" s="407">
        <v>12.688062387522493</v>
      </c>
      <c r="E67" s="70"/>
      <c r="F67" s="408">
        <v>0.35620000000000002</v>
      </c>
      <c r="G67" s="409">
        <f t="shared" si="0"/>
        <v>13.236577084583082</v>
      </c>
      <c r="H67" s="409">
        <f t="shared" si="1"/>
        <v>17.207550209958004</v>
      </c>
      <c r="I67" s="408">
        <v>0.24</v>
      </c>
      <c r="J67" s="409">
        <f t="shared" si="2"/>
        <v>18.153689262147569</v>
      </c>
      <c r="K67" s="436">
        <f t="shared" si="3"/>
        <v>23.599796040791837</v>
      </c>
      <c r="L67" s="437"/>
    </row>
    <row r="68" spans="1:12" x14ac:dyDescent="0.25">
      <c r="A68" s="406" t="s">
        <v>219</v>
      </c>
      <c r="B68" s="403" t="s">
        <v>220</v>
      </c>
      <c r="C68" s="407">
        <v>9.6722075584883029</v>
      </c>
      <c r="D68" s="407">
        <v>14.152069586082783</v>
      </c>
      <c r="E68" s="70"/>
      <c r="F68" s="408">
        <v>0.35620000000000002</v>
      </c>
      <c r="G68" s="409">
        <f t="shared" si="0"/>
        <v>13.117447890821838</v>
      </c>
      <c r="H68" s="409">
        <f t="shared" si="1"/>
        <v>19.19303677264547</v>
      </c>
      <c r="I68" s="408">
        <v>0.24</v>
      </c>
      <c r="J68" s="409">
        <f t="shared" si="2"/>
        <v>17.990306058788242</v>
      </c>
      <c r="K68" s="436">
        <f t="shared" si="3"/>
        <v>26.322849430113976</v>
      </c>
      <c r="L68" s="437"/>
    </row>
    <row r="69" spans="1:12" x14ac:dyDescent="0.25">
      <c r="A69" s="406" t="s">
        <v>219</v>
      </c>
      <c r="B69" s="403" t="s">
        <v>221</v>
      </c>
      <c r="C69" s="407">
        <v>14.191109778044391</v>
      </c>
      <c r="D69" s="407">
        <v>16.611601679664066</v>
      </c>
      <c r="E69" s="70"/>
      <c r="F69" s="408">
        <v>0.35620000000000002</v>
      </c>
      <c r="G69" s="409">
        <f t="shared" si="0"/>
        <v>19.245983080983805</v>
      </c>
      <c r="H69" s="409">
        <f t="shared" si="1"/>
        <v>22.528654197960407</v>
      </c>
      <c r="I69" s="408">
        <v>0.24</v>
      </c>
      <c r="J69" s="409">
        <f t="shared" si="2"/>
        <v>26.395464187162567</v>
      </c>
      <c r="K69" s="436">
        <f t="shared" si="3"/>
        <v>30.897579124175163</v>
      </c>
      <c r="L69" s="437"/>
    </row>
    <row r="70" spans="1:12" x14ac:dyDescent="0.25">
      <c r="A70" s="406" t="s">
        <v>219</v>
      </c>
      <c r="B70" s="403" t="s">
        <v>222</v>
      </c>
      <c r="C70" s="407">
        <v>7.25</v>
      </c>
      <c r="D70" s="407">
        <v>12.746622675464906</v>
      </c>
      <c r="E70" s="70"/>
      <c r="F70" s="408">
        <v>0.35620000000000002</v>
      </c>
      <c r="G70" s="409">
        <f t="shared" si="0"/>
        <v>9.8324499999999997</v>
      </c>
      <c r="H70" s="409">
        <f t="shared" si="1"/>
        <v>17.286969672465506</v>
      </c>
      <c r="I70" s="408">
        <v>0.24</v>
      </c>
      <c r="J70" s="409">
        <f t="shared" si="2"/>
        <v>13.484999999999999</v>
      </c>
      <c r="K70" s="436">
        <f t="shared" si="3"/>
        <v>23.708718176364723</v>
      </c>
      <c r="L70" s="437"/>
    </row>
    <row r="71" spans="1:12" x14ac:dyDescent="0.25">
      <c r="A71" s="406" t="s">
        <v>219</v>
      </c>
      <c r="B71" s="403" t="s">
        <v>632</v>
      </c>
      <c r="C71" s="407">
        <v>13.950000000000001</v>
      </c>
      <c r="D71" s="407">
        <v>17.05</v>
      </c>
      <c r="E71" s="70"/>
      <c r="F71" s="408">
        <v>0.35620000000000002</v>
      </c>
      <c r="G71" s="409">
        <f t="shared" si="0"/>
        <v>18.918990000000001</v>
      </c>
      <c r="H71" s="409">
        <f t="shared" si="1"/>
        <v>23.123210000000004</v>
      </c>
      <c r="I71" s="408">
        <v>0.24</v>
      </c>
      <c r="J71" s="409">
        <f t="shared" si="2"/>
        <v>25.946999999999999</v>
      </c>
      <c r="K71" s="436">
        <f t="shared" si="3"/>
        <v>31.713000000000005</v>
      </c>
      <c r="L71" s="437"/>
    </row>
    <row r="72" spans="1:12" x14ac:dyDescent="0.25">
      <c r="A72" s="406" t="s">
        <v>219</v>
      </c>
      <c r="B72" s="403" t="s">
        <v>633</v>
      </c>
      <c r="C72" s="407">
        <v>10.8</v>
      </c>
      <c r="D72" s="407">
        <v>13.200000000000001</v>
      </c>
      <c r="E72" s="70"/>
      <c r="F72" s="408">
        <v>0.35620000000000002</v>
      </c>
      <c r="G72" s="409">
        <f t="shared" si="0"/>
        <v>14.646960000000002</v>
      </c>
      <c r="H72" s="409">
        <f t="shared" si="1"/>
        <v>17.901840000000004</v>
      </c>
      <c r="I72" s="408">
        <v>0.24</v>
      </c>
      <c r="J72" s="409">
        <f t="shared" si="2"/>
        <v>20.088000000000005</v>
      </c>
      <c r="K72" s="436">
        <f t="shared" si="3"/>
        <v>24.552</v>
      </c>
      <c r="L72" s="437"/>
    </row>
    <row r="73" spans="1:12" x14ac:dyDescent="0.25">
      <c r="A73" s="406" t="s">
        <v>219</v>
      </c>
      <c r="B73" s="403" t="s">
        <v>676</v>
      </c>
      <c r="C73" s="407">
        <v>12.6</v>
      </c>
      <c r="D73" s="407">
        <v>15.400000000000002</v>
      </c>
      <c r="E73" s="70"/>
      <c r="F73" s="408">
        <v>0.35620000000000002</v>
      </c>
      <c r="G73" s="409">
        <f t="shared" si="0"/>
        <v>17.08812</v>
      </c>
      <c r="H73" s="409">
        <f t="shared" si="1"/>
        <v>20.885480000000005</v>
      </c>
      <c r="I73" s="408">
        <v>0.24</v>
      </c>
      <c r="J73" s="409">
        <f t="shared" si="2"/>
        <v>23.435999999999996</v>
      </c>
      <c r="K73" s="436">
        <f t="shared" si="3"/>
        <v>28.644000000000002</v>
      </c>
      <c r="L73" s="437"/>
    </row>
    <row r="74" spans="1:12" x14ac:dyDescent="0.25">
      <c r="A74" s="406" t="s">
        <v>219</v>
      </c>
      <c r="B74" s="403" t="s">
        <v>223</v>
      </c>
      <c r="C74" s="407">
        <v>7.25</v>
      </c>
      <c r="D74" s="407">
        <v>12.50262147570486</v>
      </c>
      <c r="E74" s="70"/>
      <c r="F74" s="408">
        <v>0.35620000000000002</v>
      </c>
      <c r="G74" s="409">
        <f t="shared" si="0"/>
        <v>9.8324499999999997</v>
      </c>
      <c r="H74" s="409">
        <f t="shared" si="1"/>
        <v>16.956055245350932</v>
      </c>
      <c r="I74" s="408">
        <v>0.24</v>
      </c>
      <c r="J74" s="409">
        <f t="shared" si="2"/>
        <v>13.484999999999999</v>
      </c>
      <c r="K74" s="436">
        <f t="shared" si="3"/>
        <v>23.25487594481104</v>
      </c>
      <c r="L74" s="437"/>
    </row>
    <row r="75" spans="1:12" x14ac:dyDescent="0.25">
      <c r="A75" s="406" t="s">
        <v>219</v>
      </c>
      <c r="B75" s="403" t="s">
        <v>224</v>
      </c>
      <c r="C75" s="407">
        <v>12.40502099580084</v>
      </c>
      <c r="D75" s="407">
        <v>16.318800239952008</v>
      </c>
      <c r="E75" s="70"/>
      <c r="F75" s="408">
        <v>0.46839999999999998</v>
      </c>
      <c r="G75" s="409">
        <f t="shared" si="0"/>
        <v>18.215532830233951</v>
      </c>
      <c r="H75" s="409">
        <f t="shared" si="1"/>
        <v>23.962526272345528</v>
      </c>
      <c r="I75" s="408">
        <v>0.24</v>
      </c>
      <c r="J75" s="409">
        <f t="shared" si="2"/>
        <v>23.07333905218956</v>
      </c>
      <c r="K75" s="436">
        <f t="shared" si="3"/>
        <v>30.352968446310733</v>
      </c>
      <c r="L75" s="437"/>
    </row>
    <row r="76" spans="1:12" x14ac:dyDescent="0.25">
      <c r="A76" s="406" t="s">
        <v>219</v>
      </c>
      <c r="B76" s="403" t="s">
        <v>225</v>
      </c>
      <c r="C76" s="407">
        <v>7.25</v>
      </c>
      <c r="D76" s="407">
        <v>10.169970005998801</v>
      </c>
      <c r="E76" s="70"/>
      <c r="F76" s="408">
        <v>0.35620000000000002</v>
      </c>
      <c r="G76" s="409">
        <f t="shared" si="0"/>
        <v>9.8324499999999997</v>
      </c>
      <c r="H76" s="409">
        <f t="shared" si="1"/>
        <v>13.792513322135575</v>
      </c>
      <c r="I76" s="408">
        <v>0.24</v>
      </c>
      <c r="J76" s="409">
        <f t="shared" si="2"/>
        <v>13.484999999999999</v>
      </c>
      <c r="K76" s="436">
        <f t="shared" si="3"/>
        <v>18.916144211157771</v>
      </c>
      <c r="L76" s="437"/>
    </row>
    <row r="77" spans="1:12" x14ac:dyDescent="0.25">
      <c r="A77" s="406" t="s">
        <v>219</v>
      </c>
      <c r="B77" s="403" t="s">
        <v>677</v>
      </c>
      <c r="C77" s="407">
        <v>14.4</v>
      </c>
      <c r="D77" s="407">
        <v>17.600000000000001</v>
      </c>
      <c r="E77" s="70"/>
      <c r="F77" s="408">
        <v>0.35620000000000002</v>
      </c>
      <c r="G77" s="409">
        <f t="shared" ref="G77:G140" si="4">C77*(1+F77)</f>
        <v>19.52928</v>
      </c>
      <c r="H77" s="409">
        <f t="shared" ref="H77:H140" si="5">D77*(1+F77)</f>
        <v>23.869120000000002</v>
      </c>
      <c r="I77" s="408">
        <v>0.24</v>
      </c>
      <c r="J77" s="409">
        <f t="shared" ref="J77:J140" si="6">(C77*1.5)*(1+I77)</f>
        <v>26.784000000000002</v>
      </c>
      <c r="K77" s="436">
        <f t="shared" ref="K77:K140" si="7">(D77*1.5)*(1+I77)</f>
        <v>32.736000000000004</v>
      </c>
      <c r="L77" s="437"/>
    </row>
    <row r="78" spans="1:12" x14ac:dyDescent="0.25">
      <c r="A78" s="406" t="s">
        <v>219</v>
      </c>
      <c r="B78" s="403" t="s">
        <v>628</v>
      </c>
      <c r="C78" s="407">
        <v>9.9</v>
      </c>
      <c r="D78" s="407">
        <v>12.100000000000001</v>
      </c>
      <c r="E78" s="70"/>
      <c r="F78" s="408">
        <v>0.35620000000000002</v>
      </c>
      <c r="G78" s="409">
        <f t="shared" si="4"/>
        <v>13.426380000000002</v>
      </c>
      <c r="H78" s="409">
        <f t="shared" si="5"/>
        <v>16.410020000000003</v>
      </c>
      <c r="I78" s="408">
        <v>0.24</v>
      </c>
      <c r="J78" s="409">
        <f t="shared" si="6"/>
        <v>18.414000000000001</v>
      </c>
      <c r="K78" s="436">
        <f t="shared" si="7"/>
        <v>22.506000000000004</v>
      </c>
      <c r="L78" s="437"/>
    </row>
    <row r="79" spans="1:12" x14ac:dyDescent="0.25">
      <c r="A79" s="406" t="s">
        <v>0</v>
      </c>
      <c r="B79" s="403" t="s">
        <v>260</v>
      </c>
      <c r="C79" s="407">
        <v>10.657972405518894</v>
      </c>
      <c r="D79" s="407">
        <v>14.337510497900418</v>
      </c>
      <c r="E79" s="70"/>
      <c r="F79" s="408">
        <v>0.31730000000000003</v>
      </c>
      <c r="G79" s="409">
        <f t="shared" si="4"/>
        <v>14.039747049790039</v>
      </c>
      <c r="H79" s="409">
        <f t="shared" si="5"/>
        <v>18.886802578884218</v>
      </c>
      <c r="I79" s="408">
        <v>0.24</v>
      </c>
      <c r="J79" s="409">
        <f t="shared" si="6"/>
        <v>19.823828674265144</v>
      </c>
      <c r="K79" s="436">
        <f t="shared" si="7"/>
        <v>26.667769526094776</v>
      </c>
      <c r="L79" s="437"/>
    </row>
    <row r="80" spans="1:12" x14ac:dyDescent="0.25">
      <c r="A80" s="406" t="s">
        <v>0</v>
      </c>
      <c r="B80" s="403" t="s">
        <v>261</v>
      </c>
      <c r="C80" s="407">
        <v>14.347270545890819</v>
      </c>
      <c r="D80" s="407">
        <v>15.518476304739051</v>
      </c>
      <c r="E80" s="70"/>
      <c r="F80" s="408">
        <v>0.31730000000000003</v>
      </c>
      <c r="G80" s="409">
        <f t="shared" si="4"/>
        <v>18.899659490101975</v>
      </c>
      <c r="H80" s="409">
        <f t="shared" si="5"/>
        <v>20.442488836232751</v>
      </c>
      <c r="I80" s="408">
        <v>0.24</v>
      </c>
      <c r="J80" s="409">
        <f t="shared" si="6"/>
        <v>26.685923215356919</v>
      </c>
      <c r="K80" s="436">
        <f t="shared" si="7"/>
        <v>28.864365926814635</v>
      </c>
      <c r="L80" s="437"/>
    </row>
    <row r="81" spans="1:12" x14ac:dyDescent="0.25">
      <c r="A81" s="406" t="s">
        <v>0</v>
      </c>
      <c r="B81" s="403" t="s">
        <v>262</v>
      </c>
      <c r="C81" s="407">
        <v>15.528236352729452</v>
      </c>
      <c r="D81" s="407">
        <v>16.845842831433714</v>
      </c>
      <c r="E81" s="70"/>
      <c r="F81" s="408">
        <v>0.31730000000000003</v>
      </c>
      <c r="G81" s="409">
        <f t="shared" si="4"/>
        <v>20.455345747450508</v>
      </c>
      <c r="H81" s="409">
        <f t="shared" si="5"/>
        <v>22.19102876184763</v>
      </c>
      <c r="I81" s="408">
        <v>0.24</v>
      </c>
      <c r="J81" s="409">
        <f t="shared" si="6"/>
        <v>28.882519616076781</v>
      </c>
      <c r="K81" s="436">
        <f t="shared" si="7"/>
        <v>31.333267666466707</v>
      </c>
      <c r="L81" s="437"/>
    </row>
    <row r="82" spans="1:12" x14ac:dyDescent="0.25">
      <c r="A82" s="406" t="s">
        <v>0</v>
      </c>
      <c r="B82" s="403" t="s">
        <v>263</v>
      </c>
      <c r="C82" s="407">
        <v>16.855602879424112</v>
      </c>
      <c r="D82" s="407">
        <v>18.651451709658065</v>
      </c>
      <c r="E82" s="70"/>
      <c r="F82" s="408">
        <v>0.31730000000000003</v>
      </c>
      <c r="G82" s="409">
        <f t="shared" si="4"/>
        <v>22.203885673065379</v>
      </c>
      <c r="H82" s="409">
        <f t="shared" si="5"/>
        <v>24.569557337132569</v>
      </c>
      <c r="I82" s="408">
        <v>0.24</v>
      </c>
      <c r="J82" s="409">
        <f t="shared" si="6"/>
        <v>31.351421355728846</v>
      </c>
      <c r="K82" s="436">
        <f t="shared" si="7"/>
        <v>34.691700179964002</v>
      </c>
      <c r="L82" s="437"/>
    </row>
    <row r="83" spans="1:12" x14ac:dyDescent="0.25">
      <c r="A83" s="406" t="s">
        <v>0</v>
      </c>
      <c r="B83" s="403" t="s">
        <v>264</v>
      </c>
      <c r="C83" s="407">
        <v>18.670971805638871</v>
      </c>
      <c r="D83" s="407">
        <v>21.032903419316135</v>
      </c>
      <c r="E83" s="70"/>
      <c r="F83" s="408">
        <v>0.31730000000000003</v>
      </c>
      <c r="G83" s="409">
        <f t="shared" si="4"/>
        <v>24.595271159568082</v>
      </c>
      <c r="H83" s="409">
        <f t="shared" si="5"/>
        <v>27.706643674265141</v>
      </c>
      <c r="I83" s="408">
        <v>0.24</v>
      </c>
      <c r="J83" s="409">
        <f t="shared" si="6"/>
        <v>34.728007558488301</v>
      </c>
      <c r="K83" s="436">
        <f t="shared" si="7"/>
        <v>39.121200359928011</v>
      </c>
      <c r="L83" s="437"/>
    </row>
    <row r="84" spans="1:12" x14ac:dyDescent="0.25">
      <c r="A84" s="406" t="s">
        <v>0</v>
      </c>
      <c r="B84" s="403" t="s">
        <v>265</v>
      </c>
      <c r="C84" s="407">
        <v>20.691301739652069</v>
      </c>
      <c r="D84" s="407">
        <v>23.65835632873425</v>
      </c>
      <c r="E84" s="70"/>
      <c r="F84" s="408">
        <v>0.31730000000000003</v>
      </c>
      <c r="G84" s="409">
        <f t="shared" si="4"/>
        <v>27.256651781643669</v>
      </c>
      <c r="H84" s="409">
        <f t="shared" si="5"/>
        <v>31.165152791841624</v>
      </c>
      <c r="I84" s="408">
        <v>0.24</v>
      </c>
      <c r="J84" s="409">
        <f t="shared" si="6"/>
        <v>38.485821235752844</v>
      </c>
      <c r="K84" s="436">
        <f t="shared" si="7"/>
        <v>44.004542771445706</v>
      </c>
      <c r="L84" s="438" t="s">
        <v>831</v>
      </c>
    </row>
    <row r="85" spans="1:12" x14ac:dyDescent="0.25">
      <c r="A85" s="406" t="s">
        <v>0</v>
      </c>
      <c r="B85" s="403" t="s">
        <v>266</v>
      </c>
      <c r="C85" s="407">
        <v>23.668116376724651</v>
      </c>
      <c r="D85" s="407">
        <v>29.260623875224955</v>
      </c>
      <c r="E85" s="70"/>
      <c r="F85" s="408">
        <v>0.31730000000000003</v>
      </c>
      <c r="G85" s="409">
        <f t="shared" si="4"/>
        <v>31.178009703059381</v>
      </c>
      <c r="H85" s="409">
        <f t="shared" si="5"/>
        <v>38.54501983083383</v>
      </c>
      <c r="I85" s="408">
        <v>0.24</v>
      </c>
      <c r="J85" s="409">
        <f t="shared" si="6"/>
        <v>44.022696460707849</v>
      </c>
      <c r="K85" s="436">
        <f t="shared" si="7"/>
        <v>54.42476040791842</v>
      </c>
      <c r="L85" s="438" t="s">
        <v>831</v>
      </c>
    </row>
    <row r="86" spans="1:12" x14ac:dyDescent="0.25">
      <c r="A86" s="406" t="s">
        <v>0</v>
      </c>
      <c r="B86" s="403" t="s">
        <v>267</v>
      </c>
      <c r="C86" s="407">
        <v>29.270383923215352</v>
      </c>
      <c r="D86" s="407">
        <v>32.86</v>
      </c>
      <c r="E86" s="70"/>
      <c r="F86" s="408">
        <v>0.31730000000000003</v>
      </c>
      <c r="G86" s="409">
        <f t="shared" si="4"/>
        <v>38.557876742051583</v>
      </c>
      <c r="H86" s="409">
        <f t="shared" si="5"/>
        <v>43.286477999999995</v>
      </c>
      <c r="I86" s="408">
        <v>0.24</v>
      </c>
      <c r="J86" s="409">
        <f t="shared" si="6"/>
        <v>54.442914097180555</v>
      </c>
      <c r="K86" s="436">
        <f t="shared" si="7"/>
        <v>61.119599999999998</v>
      </c>
      <c r="L86" s="438" t="s">
        <v>831</v>
      </c>
    </row>
    <row r="87" spans="1:12" x14ac:dyDescent="0.25">
      <c r="A87" s="406" t="s">
        <v>0</v>
      </c>
      <c r="B87" s="403" t="s">
        <v>268</v>
      </c>
      <c r="C87" s="407">
        <v>19.090653869226148</v>
      </c>
      <c r="D87" s="407">
        <v>25.054043191361728</v>
      </c>
      <c r="E87" s="70"/>
      <c r="F87" s="408">
        <v>0.31730000000000003</v>
      </c>
      <c r="G87" s="409">
        <f t="shared" si="4"/>
        <v>25.148118341931603</v>
      </c>
      <c r="H87" s="409">
        <f t="shared" si="5"/>
        <v>33.003691095980805</v>
      </c>
      <c r="I87" s="408">
        <v>0.24</v>
      </c>
      <c r="J87" s="409">
        <f t="shared" si="6"/>
        <v>35.508616196760642</v>
      </c>
      <c r="K87" s="436">
        <f t="shared" si="7"/>
        <v>46.600520335932814</v>
      </c>
      <c r="L87" s="438"/>
    </row>
    <row r="88" spans="1:12" x14ac:dyDescent="0.25">
      <c r="A88" s="406" t="s">
        <v>0</v>
      </c>
      <c r="B88" s="403" t="s">
        <v>269</v>
      </c>
      <c r="C88" s="407">
        <v>25.063803239352126</v>
      </c>
      <c r="D88" s="407">
        <v>29.114223155368922</v>
      </c>
      <c r="E88" s="70"/>
      <c r="F88" s="408">
        <v>0.31730000000000003</v>
      </c>
      <c r="G88" s="409">
        <f t="shared" si="4"/>
        <v>33.016548007198551</v>
      </c>
      <c r="H88" s="409">
        <f t="shared" si="5"/>
        <v>38.352166162567478</v>
      </c>
      <c r="I88" s="408">
        <v>0.24</v>
      </c>
      <c r="J88" s="409">
        <f t="shared" si="6"/>
        <v>46.618674025194956</v>
      </c>
      <c r="K88" s="436">
        <f t="shared" si="7"/>
        <v>54.1524550689862</v>
      </c>
      <c r="L88" s="438" t="s">
        <v>831</v>
      </c>
    </row>
    <row r="89" spans="1:12" x14ac:dyDescent="0.25">
      <c r="A89" s="406" t="s">
        <v>0</v>
      </c>
      <c r="B89" s="403" t="s">
        <v>270</v>
      </c>
      <c r="C89" s="407">
        <v>29.172783443311335</v>
      </c>
      <c r="D89" s="407">
        <v>45.393983203359319</v>
      </c>
      <c r="E89" s="70"/>
      <c r="F89" s="408">
        <v>0.31730000000000003</v>
      </c>
      <c r="G89" s="409">
        <f t="shared" si="4"/>
        <v>38.429307629874017</v>
      </c>
      <c r="H89" s="409">
        <f t="shared" si="5"/>
        <v>59.797494073785231</v>
      </c>
      <c r="I89" s="408">
        <v>0.24</v>
      </c>
      <c r="J89" s="409">
        <f t="shared" si="6"/>
        <v>54.261377204559082</v>
      </c>
      <c r="K89" s="436">
        <f t="shared" si="7"/>
        <v>84.432808758248342</v>
      </c>
      <c r="L89" s="438" t="s">
        <v>831</v>
      </c>
    </row>
    <row r="90" spans="1:12" x14ac:dyDescent="0.25">
      <c r="A90" s="406" t="s">
        <v>0</v>
      </c>
      <c r="B90" s="403" t="s">
        <v>678</v>
      </c>
      <c r="C90" s="407">
        <v>10.140909090909091</v>
      </c>
      <c r="D90" s="407">
        <v>11.722018572825023</v>
      </c>
      <c r="E90" s="70"/>
      <c r="F90" s="408">
        <v>0.31730000000000003</v>
      </c>
      <c r="G90" s="409">
        <f t="shared" si="4"/>
        <v>13.358619545454545</v>
      </c>
      <c r="H90" s="409">
        <f t="shared" si="5"/>
        <v>15.441415065982403</v>
      </c>
      <c r="I90" s="408">
        <v>0.24</v>
      </c>
      <c r="J90" s="409">
        <f t="shared" si="6"/>
        <v>18.862090909090909</v>
      </c>
      <c r="K90" s="436">
        <f t="shared" si="7"/>
        <v>21.802954545454543</v>
      </c>
      <c r="L90" s="437"/>
    </row>
    <row r="91" spans="1:12" x14ac:dyDescent="0.25">
      <c r="A91" s="406" t="s">
        <v>0</v>
      </c>
      <c r="B91" s="403" t="s">
        <v>679</v>
      </c>
      <c r="C91" s="407">
        <v>7.25</v>
      </c>
      <c r="D91" s="407">
        <v>10.09090909090909</v>
      </c>
      <c r="E91" s="70"/>
      <c r="F91" s="408">
        <v>0.31730000000000003</v>
      </c>
      <c r="G91" s="409">
        <f t="shared" si="4"/>
        <v>9.5504249999999988</v>
      </c>
      <c r="H91" s="409">
        <f t="shared" si="5"/>
        <v>13.292754545454544</v>
      </c>
      <c r="I91" s="408">
        <v>0.24</v>
      </c>
      <c r="J91" s="409">
        <f t="shared" si="6"/>
        <v>13.484999999999999</v>
      </c>
      <c r="K91" s="436">
        <f t="shared" si="7"/>
        <v>18.769090909090906</v>
      </c>
      <c r="L91" s="437"/>
    </row>
    <row r="92" spans="1:12" x14ac:dyDescent="0.25">
      <c r="A92" s="406" t="s">
        <v>0</v>
      </c>
      <c r="B92" s="403" t="s">
        <v>680</v>
      </c>
      <c r="C92" s="407">
        <v>11.772018572825024</v>
      </c>
      <c r="D92" s="407">
        <v>13.62502149632526</v>
      </c>
      <c r="E92" s="70"/>
      <c r="F92" s="408">
        <v>0.31730000000000003</v>
      </c>
      <c r="G92" s="409">
        <f t="shared" si="4"/>
        <v>15.507280065982403</v>
      </c>
      <c r="H92" s="409">
        <f t="shared" si="5"/>
        <v>17.948240817109266</v>
      </c>
      <c r="I92" s="408">
        <v>0.24</v>
      </c>
      <c r="J92" s="409">
        <f t="shared" si="6"/>
        <v>21.895954545454543</v>
      </c>
      <c r="K92" s="436">
        <f t="shared" si="7"/>
        <v>25.342539983164983</v>
      </c>
      <c r="L92" s="437"/>
    </row>
    <row r="93" spans="1:12" x14ac:dyDescent="0.25">
      <c r="A93" s="406" t="s">
        <v>0</v>
      </c>
      <c r="B93" s="403" t="s">
        <v>271</v>
      </c>
      <c r="C93" s="407">
        <v>7.25</v>
      </c>
      <c r="D93" s="407">
        <v>12.180539892021596</v>
      </c>
      <c r="E93" s="70"/>
      <c r="F93" s="408">
        <v>0.31730000000000003</v>
      </c>
      <c r="G93" s="409">
        <f t="shared" si="4"/>
        <v>9.5504249999999988</v>
      </c>
      <c r="H93" s="409">
        <f t="shared" si="5"/>
        <v>16.045425199760047</v>
      </c>
      <c r="I93" s="408">
        <v>0.24</v>
      </c>
      <c r="J93" s="409">
        <f t="shared" si="6"/>
        <v>13.484999999999999</v>
      </c>
      <c r="K93" s="436">
        <f t="shared" si="7"/>
        <v>22.655804199160166</v>
      </c>
      <c r="L93" s="437"/>
    </row>
    <row r="94" spans="1:12" x14ac:dyDescent="0.25">
      <c r="A94" s="406" t="s">
        <v>0</v>
      </c>
      <c r="B94" s="403" t="s">
        <v>272</v>
      </c>
      <c r="C94" s="407">
        <v>12.2098200359928</v>
      </c>
      <c r="D94" s="407">
        <v>17.529046190761846</v>
      </c>
      <c r="E94" s="70"/>
      <c r="F94" s="408">
        <v>0.31730000000000003</v>
      </c>
      <c r="G94" s="409">
        <f t="shared" si="4"/>
        <v>16.083995933413316</v>
      </c>
      <c r="H94" s="409">
        <f t="shared" si="5"/>
        <v>23.091012547090578</v>
      </c>
      <c r="I94" s="408">
        <v>0.24</v>
      </c>
      <c r="J94" s="409">
        <f t="shared" si="6"/>
        <v>22.71026526694661</v>
      </c>
      <c r="K94" s="436">
        <f t="shared" si="7"/>
        <v>32.604025914817036</v>
      </c>
      <c r="L94" s="437"/>
    </row>
    <row r="95" spans="1:12" x14ac:dyDescent="0.25">
      <c r="A95" s="406" t="s">
        <v>0</v>
      </c>
      <c r="B95" s="403" t="s">
        <v>681</v>
      </c>
      <c r="C95" s="407">
        <v>10.25</v>
      </c>
      <c r="D95" s="407">
        <v>15</v>
      </c>
      <c r="E95" s="70"/>
      <c r="F95" s="408">
        <v>0.31730000000000003</v>
      </c>
      <c r="G95" s="409">
        <f t="shared" si="4"/>
        <v>13.502324999999999</v>
      </c>
      <c r="H95" s="409">
        <f t="shared" si="5"/>
        <v>19.759499999999999</v>
      </c>
      <c r="I95" s="408">
        <v>0.24</v>
      </c>
      <c r="J95" s="409">
        <f t="shared" si="6"/>
        <v>19.065000000000001</v>
      </c>
      <c r="K95" s="436">
        <f t="shared" si="7"/>
        <v>27.9</v>
      </c>
      <c r="L95" s="437"/>
    </row>
    <row r="96" spans="1:12" x14ac:dyDescent="0.25">
      <c r="A96" s="406" t="s">
        <v>0</v>
      </c>
      <c r="B96" s="403" t="s">
        <v>273</v>
      </c>
      <c r="C96" s="407">
        <v>15.381835632873424</v>
      </c>
      <c r="D96" s="407">
        <v>19.119934013197359</v>
      </c>
      <c r="E96" s="70"/>
      <c r="F96" s="408">
        <v>0.31730000000000003</v>
      </c>
      <c r="G96" s="409">
        <f t="shared" si="4"/>
        <v>20.26249207918416</v>
      </c>
      <c r="H96" s="409">
        <f t="shared" si="5"/>
        <v>25.18668907558488</v>
      </c>
      <c r="I96" s="408">
        <v>0.24</v>
      </c>
      <c r="J96" s="409">
        <f t="shared" si="6"/>
        <v>28.610214277144568</v>
      </c>
      <c r="K96" s="436">
        <f t="shared" si="7"/>
        <v>35.56307726454709</v>
      </c>
      <c r="L96" s="437"/>
    </row>
    <row r="97" spans="1:12" x14ac:dyDescent="0.25">
      <c r="A97" s="406" t="s">
        <v>0</v>
      </c>
      <c r="B97" s="403" t="s">
        <v>274</v>
      </c>
      <c r="C97" s="407">
        <v>19.149214157168565</v>
      </c>
      <c r="D97" s="407">
        <v>28.362699460107976</v>
      </c>
      <c r="E97" s="70"/>
      <c r="F97" s="408">
        <v>0.31730000000000003</v>
      </c>
      <c r="G97" s="409">
        <f t="shared" si="4"/>
        <v>25.22525980923815</v>
      </c>
      <c r="H97" s="409">
        <f t="shared" si="5"/>
        <v>37.362183998800234</v>
      </c>
      <c r="I97" s="408">
        <v>0.24</v>
      </c>
      <c r="J97" s="409">
        <f t="shared" si="6"/>
        <v>35.617538332333531</v>
      </c>
      <c r="K97" s="436">
        <f t="shared" si="7"/>
        <v>52.754620995800835</v>
      </c>
      <c r="L97" s="437"/>
    </row>
    <row r="98" spans="1:12" x14ac:dyDescent="0.25">
      <c r="A98" s="406" t="s">
        <v>0</v>
      </c>
      <c r="B98" s="403" t="s">
        <v>682</v>
      </c>
      <c r="C98" s="407">
        <v>17.5</v>
      </c>
      <c r="D98" s="407">
        <v>20.75</v>
      </c>
      <c r="E98" s="70"/>
      <c r="F98" s="408">
        <v>0.31730000000000003</v>
      </c>
      <c r="G98" s="409">
        <f t="shared" si="4"/>
        <v>23.05275</v>
      </c>
      <c r="H98" s="409">
        <f t="shared" si="5"/>
        <v>27.333974999999999</v>
      </c>
      <c r="I98" s="408">
        <v>0.24</v>
      </c>
      <c r="J98" s="409">
        <f t="shared" si="6"/>
        <v>32.549999999999997</v>
      </c>
      <c r="K98" s="436">
        <f t="shared" si="7"/>
        <v>38.594999999999999</v>
      </c>
      <c r="L98" s="437"/>
    </row>
    <row r="99" spans="1:12" x14ac:dyDescent="0.25">
      <c r="A99" s="406" t="s">
        <v>0</v>
      </c>
      <c r="B99" s="403" t="s">
        <v>683</v>
      </c>
      <c r="C99" s="407">
        <v>15</v>
      </c>
      <c r="D99" s="407">
        <v>18</v>
      </c>
      <c r="E99" s="70"/>
      <c r="F99" s="408">
        <v>0.31730000000000003</v>
      </c>
      <c r="G99" s="409">
        <f t="shared" si="4"/>
        <v>19.759499999999999</v>
      </c>
      <c r="H99" s="409">
        <f t="shared" si="5"/>
        <v>23.711399999999998</v>
      </c>
      <c r="I99" s="408">
        <v>0.24</v>
      </c>
      <c r="J99" s="409">
        <f t="shared" si="6"/>
        <v>27.9</v>
      </c>
      <c r="K99" s="436">
        <f t="shared" si="7"/>
        <v>33.479999999999997</v>
      </c>
      <c r="L99" s="437"/>
    </row>
    <row r="100" spans="1:12" x14ac:dyDescent="0.25">
      <c r="A100" s="406" t="s">
        <v>0</v>
      </c>
      <c r="B100" s="403" t="s">
        <v>275</v>
      </c>
      <c r="C100" s="407">
        <v>12.161019796040794</v>
      </c>
      <c r="D100" s="407">
        <v>14.259430113977203</v>
      </c>
      <c r="E100" s="70"/>
      <c r="F100" s="408">
        <v>0.31730000000000003</v>
      </c>
      <c r="G100" s="409">
        <f t="shared" si="4"/>
        <v>16.019711377324537</v>
      </c>
      <c r="H100" s="409">
        <f t="shared" si="5"/>
        <v>18.783947289142169</v>
      </c>
      <c r="I100" s="408">
        <v>0.24</v>
      </c>
      <c r="J100" s="409">
        <f t="shared" si="6"/>
        <v>22.619496820635877</v>
      </c>
      <c r="K100" s="436">
        <f t="shared" si="7"/>
        <v>26.522540011997599</v>
      </c>
      <c r="L100" s="437"/>
    </row>
    <row r="101" spans="1:12" x14ac:dyDescent="0.25">
      <c r="A101" s="406" t="s">
        <v>0</v>
      </c>
      <c r="B101" s="403" t="s">
        <v>1</v>
      </c>
      <c r="C101" s="407">
        <v>14.288710257948409</v>
      </c>
      <c r="D101" s="407">
        <v>36.024337132573478</v>
      </c>
      <c r="E101" s="70"/>
      <c r="F101" s="408">
        <v>0.31730000000000003</v>
      </c>
      <c r="G101" s="409">
        <f t="shared" si="4"/>
        <v>18.822518022795439</v>
      </c>
      <c r="H101" s="409">
        <f t="shared" si="5"/>
        <v>47.454859304739038</v>
      </c>
      <c r="I101" s="408">
        <v>0.24</v>
      </c>
      <c r="J101" s="409">
        <f t="shared" si="6"/>
        <v>26.57700107978404</v>
      </c>
      <c r="K101" s="436">
        <f t="shared" si="7"/>
        <v>67.005267066586669</v>
      </c>
      <c r="L101" s="437"/>
    </row>
    <row r="102" spans="1:12" x14ac:dyDescent="0.25">
      <c r="A102" s="406" t="s">
        <v>0</v>
      </c>
      <c r="B102" s="403" t="s">
        <v>2</v>
      </c>
      <c r="C102" s="407">
        <v>7.25</v>
      </c>
      <c r="D102" s="407">
        <v>17.089844031193763</v>
      </c>
      <c r="E102" s="70"/>
      <c r="F102" s="408">
        <v>0.31730000000000003</v>
      </c>
      <c r="G102" s="409">
        <f t="shared" si="4"/>
        <v>9.5504249999999988</v>
      </c>
      <c r="H102" s="409">
        <f t="shared" si="5"/>
        <v>22.512451542291544</v>
      </c>
      <c r="I102" s="408">
        <v>0.24</v>
      </c>
      <c r="J102" s="409">
        <f t="shared" si="6"/>
        <v>13.484999999999999</v>
      </c>
      <c r="K102" s="436">
        <f t="shared" si="7"/>
        <v>31.7871098980204</v>
      </c>
      <c r="L102" s="437"/>
    </row>
    <row r="103" spans="1:12" x14ac:dyDescent="0.25">
      <c r="A103" s="406" t="s">
        <v>0</v>
      </c>
      <c r="B103" s="403" t="s">
        <v>34</v>
      </c>
      <c r="C103" s="407">
        <v>11.653497300539891</v>
      </c>
      <c r="D103" s="407">
        <v>13.595746850629872</v>
      </c>
      <c r="E103" s="70"/>
      <c r="F103" s="408">
        <v>0.31730000000000003</v>
      </c>
      <c r="G103" s="409">
        <f t="shared" si="4"/>
        <v>15.351151994001198</v>
      </c>
      <c r="H103" s="409">
        <f t="shared" si="5"/>
        <v>17.90967732633473</v>
      </c>
      <c r="I103" s="408">
        <v>0.24</v>
      </c>
      <c r="J103" s="409">
        <f t="shared" si="6"/>
        <v>21.675504979004199</v>
      </c>
      <c r="K103" s="436">
        <f t="shared" si="7"/>
        <v>25.288089142171561</v>
      </c>
      <c r="L103" s="437"/>
    </row>
    <row r="104" spans="1:12" x14ac:dyDescent="0.25">
      <c r="A104" s="406" t="s">
        <v>0</v>
      </c>
      <c r="B104" s="403" t="s">
        <v>35</v>
      </c>
      <c r="C104" s="407">
        <v>13.634787042591482</v>
      </c>
      <c r="D104" s="407">
        <v>19.383455308938213</v>
      </c>
      <c r="E104" s="70"/>
      <c r="F104" s="408">
        <v>0.31730000000000003</v>
      </c>
      <c r="G104" s="409">
        <f t="shared" si="4"/>
        <v>17.961104971205756</v>
      </c>
      <c r="H104" s="409">
        <f t="shared" si="5"/>
        <v>25.533825678464307</v>
      </c>
      <c r="I104" s="408">
        <v>0.24</v>
      </c>
      <c r="J104" s="409">
        <f t="shared" si="6"/>
        <v>25.360703899220155</v>
      </c>
      <c r="K104" s="436">
        <f t="shared" si="7"/>
        <v>36.053226874625082</v>
      </c>
      <c r="L104" s="437"/>
    </row>
    <row r="105" spans="1:12" x14ac:dyDescent="0.25">
      <c r="A105" s="406" t="s">
        <v>0</v>
      </c>
      <c r="B105" s="403" t="s">
        <v>30</v>
      </c>
      <c r="C105" s="407">
        <v>10.160209958008398</v>
      </c>
      <c r="D105" s="407">
        <v>12.473341331733652</v>
      </c>
      <c r="E105" s="70"/>
      <c r="F105" s="408">
        <v>0.31730000000000003</v>
      </c>
      <c r="G105" s="409">
        <f t="shared" si="4"/>
        <v>13.384044577684461</v>
      </c>
      <c r="H105" s="409">
        <f t="shared" si="5"/>
        <v>16.43113253629274</v>
      </c>
      <c r="I105" s="408">
        <v>0.24</v>
      </c>
      <c r="J105" s="409">
        <f t="shared" si="6"/>
        <v>18.897990521895622</v>
      </c>
      <c r="K105" s="436">
        <f t="shared" si="7"/>
        <v>23.200414877024592</v>
      </c>
      <c r="L105" s="437"/>
    </row>
    <row r="106" spans="1:12" x14ac:dyDescent="0.25">
      <c r="A106" s="406" t="s">
        <v>0</v>
      </c>
      <c r="B106" s="403" t="s">
        <v>31</v>
      </c>
      <c r="C106" s="407">
        <v>12.50262147570486</v>
      </c>
      <c r="D106" s="407">
        <v>19.422495500899817</v>
      </c>
      <c r="E106" s="70"/>
      <c r="F106" s="408">
        <v>0.31730000000000003</v>
      </c>
      <c r="G106" s="409">
        <f t="shared" si="4"/>
        <v>16.46970326994601</v>
      </c>
      <c r="H106" s="409">
        <f t="shared" si="5"/>
        <v>25.585253323335326</v>
      </c>
      <c r="I106" s="408">
        <v>0.24</v>
      </c>
      <c r="J106" s="409">
        <f t="shared" si="6"/>
        <v>23.25487594481104</v>
      </c>
      <c r="K106" s="436">
        <f t="shared" si="7"/>
        <v>36.125841631673659</v>
      </c>
      <c r="L106" s="437"/>
    </row>
    <row r="107" spans="1:12" x14ac:dyDescent="0.25">
      <c r="A107" s="406" t="s">
        <v>0</v>
      </c>
      <c r="B107" s="403" t="s">
        <v>32</v>
      </c>
      <c r="C107" s="407">
        <v>12.2098200359928</v>
      </c>
      <c r="D107" s="407">
        <v>17.782807438512293</v>
      </c>
      <c r="E107" s="70"/>
      <c r="F107" s="408">
        <v>0.31730000000000003</v>
      </c>
      <c r="G107" s="409">
        <f t="shared" si="4"/>
        <v>16.083995933413316</v>
      </c>
      <c r="H107" s="409">
        <f t="shared" si="5"/>
        <v>23.425292238752242</v>
      </c>
      <c r="I107" s="408">
        <v>0.24</v>
      </c>
      <c r="J107" s="409">
        <f t="shared" si="6"/>
        <v>22.71026526694661</v>
      </c>
      <c r="K107" s="436">
        <f t="shared" si="7"/>
        <v>33.076021835632865</v>
      </c>
      <c r="L107" s="437"/>
    </row>
    <row r="108" spans="1:12" x14ac:dyDescent="0.25">
      <c r="A108" s="406" t="s">
        <v>0</v>
      </c>
      <c r="B108" s="403" t="s">
        <v>33</v>
      </c>
      <c r="C108" s="407">
        <v>13.185824835032992</v>
      </c>
      <c r="D108" s="407">
        <v>19.07113377324535</v>
      </c>
      <c r="E108" s="70"/>
      <c r="F108" s="408">
        <v>0.31730000000000003</v>
      </c>
      <c r="G108" s="409">
        <f t="shared" si="4"/>
        <v>17.369687055188958</v>
      </c>
      <c r="H108" s="409">
        <f t="shared" si="5"/>
        <v>25.122404519496097</v>
      </c>
      <c r="I108" s="408">
        <v>0.24</v>
      </c>
      <c r="J108" s="409">
        <f t="shared" si="6"/>
        <v>24.525634193161366</v>
      </c>
      <c r="K108" s="436">
        <f t="shared" si="7"/>
        <v>35.47230881823635</v>
      </c>
      <c r="L108" s="437"/>
    </row>
    <row r="109" spans="1:12" x14ac:dyDescent="0.25">
      <c r="A109" s="406" t="s">
        <v>0</v>
      </c>
      <c r="B109" s="403" t="s">
        <v>3</v>
      </c>
      <c r="C109" s="407">
        <v>20.54490101979604</v>
      </c>
      <c r="D109" s="407">
        <v>31.271193761247748</v>
      </c>
      <c r="E109" s="70"/>
      <c r="F109" s="408">
        <v>0.31730000000000003</v>
      </c>
      <c r="G109" s="409">
        <f t="shared" si="4"/>
        <v>27.06379811337732</v>
      </c>
      <c r="H109" s="409">
        <f t="shared" si="5"/>
        <v>41.193543541691653</v>
      </c>
      <c r="I109" s="408">
        <v>0.24</v>
      </c>
      <c r="J109" s="409">
        <f t="shared" si="6"/>
        <v>38.213515896820631</v>
      </c>
      <c r="K109" s="436">
        <f t="shared" si="7"/>
        <v>58.164420395920814</v>
      </c>
      <c r="L109" s="437"/>
    </row>
    <row r="110" spans="1:12" x14ac:dyDescent="0.25">
      <c r="A110" s="406" t="s">
        <v>0</v>
      </c>
      <c r="B110" s="403" t="s">
        <v>4</v>
      </c>
      <c r="C110" s="407">
        <v>11.370455908818235</v>
      </c>
      <c r="D110" s="407">
        <v>15.66487702459508</v>
      </c>
      <c r="E110" s="70"/>
      <c r="F110" s="408">
        <v>0.31730000000000003</v>
      </c>
      <c r="G110" s="409">
        <f t="shared" si="4"/>
        <v>14.978301568686259</v>
      </c>
      <c r="H110" s="409">
        <f t="shared" si="5"/>
        <v>20.635342504499096</v>
      </c>
      <c r="I110" s="408">
        <v>0.24</v>
      </c>
      <c r="J110" s="409">
        <f t="shared" si="6"/>
        <v>21.149047990401915</v>
      </c>
      <c r="K110" s="436">
        <f t="shared" si="7"/>
        <v>29.136671265746852</v>
      </c>
      <c r="L110" s="437"/>
    </row>
    <row r="111" spans="1:12" x14ac:dyDescent="0.25">
      <c r="A111" s="406" t="s">
        <v>0</v>
      </c>
      <c r="B111" s="403" t="s">
        <v>5</v>
      </c>
      <c r="C111" s="407">
        <v>12.190299940011997</v>
      </c>
      <c r="D111" s="407">
        <v>16.543281343731252</v>
      </c>
      <c r="E111" s="70"/>
      <c r="F111" s="408">
        <v>0.31730000000000003</v>
      </c>
      <c r="G111" s="409">
        <f t="shared" si="4"/>
        <v>16.058282110977803</v>
      </c>
      <c r="H111" s="409">
        <f t="shared" si="5"/>
        <v>21.792464514097176</v>
      </c>
      <c r="I111" s="408">
        <v>0.24</v>
      </c>
      <c r="J111" s="409">
        <f t="shared" si="6"/>
        <v>22.673957888422315</v>
      </c>
      <c r="K111" s="436">
        <f t="shared" si="7"/>
        <v>30.770503299340128</v>
      </c>
      <c r="L111" s="437"/>
    </row>
    <row r="112" spans="1:12" x14ac:dyDescent="0.25">
      <c r="A112" s="406" t="s">
        <v>0</v>
      </c>
      <c r="B112" s="403" t="s">
        <v>6</v>
      </c>
      <c r="C112" s="407">
        <v>12.844223155368926</v>
      </c>
      <c r="D112" s="407">
        <v>17.314325134973</v>
      </c>
      <c r="E112" s="70"/>
      <c r="F112" s="408">
        <v>0.31730000000000003</v>
      </c>
      <c r="G112" s="409">
        <f t="shared" si="4"/>
        <v>16.919695162567486</v>
      </c>
      <c r="H112" s="409">
        <f t="shared" si="5"/>
        <v>22.80816050029993</v>
      </c>
      <c r="I112" s="408">
        <v>0.24</v>
      </c>
      <c r="J112" s="409">
        <f t="shared" si="6"/>
        <v>23.890255068986203</v>
      </c>
      <c r="K112" s="436">
        <f t="shared" si="7"/>
        <v>32.204644751049777</v>
      </c>
      <c r="L112" s="437"/>
    </row>
    <row r="113" spans="1:12" x14ac:dyDescent="0.25">
      <c r="A113" s="406" t="s">
        <v>0</v>
      </c>
      <c r="B113" s="403" t="s">
        <v>7</v>
      </c>
      <c r="C113" s="407">
        <v>13.439586082783443</v>
      </c>
      <c r="D113" s="407">
        <v>17.694967006598677</v>
      </c>
      <c r="E113" s="70"/>
      <c r="F113" s="408">
        <v>0.31730000000000003</v>
      </c>
      <c r="G113" s="409">
        <f t="shared" si="4"/>
        <v>17.703966746850629</v>
      </c>
      <c r="H113" s="409">
        <f t="shared" si="5"/>
        <v>23.309580037792436</v>
      </c>
      <c r="I113" s="408">
        <v>0.24</v>
      </c>
      <c r="J113" s="409">
        <f t="shared" si="6"/>
        <v>24.997630113977202</v>
      </c>
      <c r="K113" s="436">
        <f t="shared" si="7"/>
        <v>32.912638632273541</v>
      </c>
      <c r="L113" s="437"/>
    </row>
    <row r="114" spans="1:12" x14ac:dyDescent="0.25">
      <c r="A114" s="406" t="s">
        <v>0</v>
      </c>
      <c r="B114" s="403" t="s">
        <v>8</v>
      </c>
      <c r="C114" s="407">
        <v>15.577036592681463</v>
      </c>
      <c r="D114" s="407">
        <v>19.851937612477503</v>
      </c>
      <c r="E114" s="70"/>
      <c r="F114" s="408">
        <v>0.31730000000000003</v>
      </c>
      <c r="G114" s="409">
        <f t="shared" si="4"/>
        <v>20.519630303539291</v>
      </c>
      <c r="H114" s="409">
        <f t="shared" si="5"/>
        <v>26.150957416916611</v>
      </c>
      <c r="I114" s="408">
        <v>0.24</v>
      </c>
      <c r="J114" s="409">
        <f t="shared" si="6"/>
        <v>28.973288062387518</v>
      </c>
      <c r="K114" s="436">
        <f t="shared" si="7"/>
        <v>36.924603959208156</v>
      </c>
      <c r="L114" s="437"/>
    </row>
    <row r="115" spans="1:12" x14ac:dyDescent="0.25">
      <c r="A115" s="406" t="s">
        <v>0</v>
      </c>
      <c r="B115" s="403" t="s">
        <v>26</v>
      </c>
      <c r="C115" s="407">
        <v>7.25</v>
      </c>
      <c r="D115" s="407">
        <v>12.141499700059986</v>
      </c>
      <c r="E115" s="70"/>
      <c r="F115" s="408">
        <v>0.31730000000000003</v>
      </c>
      <c r="G115" s="409">
        <f t="shared" si="4"/>
        <v>9.5504249999999988</v>
      </c>
      <c r="H115" s="409">
        <f t="shared" si="5"/>
        <v>15.993997554889019</v>
      </c>
      <c r="I115" s="408">
        <v>0.24</v>
      </c>
      <c r="J115" s="409">
        <f t="shared" si="6"/>
        <v>13.484999999999999</v>
      </c>
      <c r="K115" s="436">
        <f t="shared" si="7"/>
        <v>22.583189442111575</v>
      </c>
      <c r="L115" s="437"/>
    </row>
    <row r="116" spans="1:12" x14ac:dyDescent="0.25">
      <c r="A116" s="406" t="s">
        <v>0</v>
      </c>
      <c r="B116" s="403" t="s">
        <v>27</v>
      </c>
      <c r="C116" s="407">
        <v>12.161019796040794</v>
      </c>
      <c r="D116" s="407">
        <v>14.191109778044391</v>
      </c>
      <c r="E116" s="70"/>
      <c r="F116" s="408">
        <v>0.31730000000000003</v>
      </c>
      <c r="G116" s="409">
        <f t="shared" si="4"/>
        <v>16.019711377324537</v>
      </c>
      <c r="H116" s="409">
        <f t="shared" si="5"/>
        <v>18.693948910617873</v>
      </c>
      <c r="I116" s="408">
        <v>0.24</v>
      </c>
      <c r="J116" s="409">
        <f t="shared" si="6"/>
        <v>22.619496820635877</v>
      </c>
      <c r="K116" s="436">
        <f t="shared" si="7"/>
        <v>26.395464187162567</v>
      </c>
      <c r="L116" s="437"/>
    </row>
    <row r="117" spans="1:12" x14ac:dyDescent="0.25">
      <c r="A117" s="406" t="s">
        <v>0</v>
      </c>
      <c r="B117" s="403" t="s">
        <v>28</v>
      </c>
      <c r="C117" s="407">
        <v>14.230149970005998</v>
      </c>
      <c r="D117" s="407">
        <v>16.11383923215357</v>
      </c>
      <c r="E117" s="70"/>
      <c r="F117" s="408">
        <v>0.31730000000000003</v>
      </c>
      <c r="G117" s="409">
        <f t="shared" si="4"/>
        <v>18.7453765554889</v>
      </c>
      <c r="H117" s="409">
        <f t="shared" si="5"/>
        <v>21.226760420515895</v>
      </c>
      <c r="I117" s="408">
        <v>0.24</v>
      </c>
      <c r="J117" s="409">
        <f t="shared" si="6"/>
        <v>26.468078944211157</v>
      </c>
      <c r="K117" s="436">
        <f t="shared" si="7"/>
        <v>29.971740971805641</v>
      </c>
      <c r="L117" s="437"/>
    </row>
    <row r="118" spans="1:12" x14ac:dyDescent="0.25">
      <c r="A118" s="406" t="s">
        <v>0</v>
      </c>
      <c r="B118" s="403" t="s">
        <v>29</v>
      </c>
      <c r="C118" s="407">
        <v>16.123599280143971</v>
      </c>
      <c r="D118" s="407">
        <v>18.680731853629272</v>
      </c>
      <c r="E118" s="70"/>
      <c r="F118" s="408">
        <v>0.31730000000000003</v>
      </c>
      <c r="G118" s="409">
        <f t="shared" si="4"/>
        <v>21.239617331733651</v>
      </c>
      <c r="H118" s="409">
        <f t="shared" si="5"/>
        <v>24.608128070785838</v>
      </c>
      <c r="I118" s="408">
        <v>0.24</v>
      </c>
      <c r="J118" s="409">
        <f t="shared" si="6"/>
        <v>29.989894661067787</v>
      </c>
      <c r="K118" s="436">
        <f t="shared" si="7"/>
        <v>34.74616124775045</v>
      </c>
      <c r="L118" s="437"/>
    </row>
    <row r="119" spans="1:12" x14ac:dyDescent="0.25">
      <c r="A119" s="406" t="s">
        <v>0</v>
      </c>
      <c r="B119" s="403" t="s">
        <v>684</v>
      </c>
      <c r="C119" s="407">
        <v>14</v>
      </c>
      <c r="D119" s="407">
        <v>23.5</v>
      </c>
      <c r="E119" s="70"/>
      <c r="F119" s="408">
        <v>0.31730000000000003</v>
      </c>
      <c r="G119" s="409">
        <f t="shared" si="4"/>
        <v>18.4422</v>
      </c>
      <c r="H119" s="409">
        <f t="shared" si="5"/>
        <v>30.956549999999996</v>
      </c>
      <c r="I119" s="408">
        <v>0.24</v>
      </c>
      <c r="J119" s="409">
        <f t="shared" si="6"/>
        <v>26.04</v>
      </c>
      <c r="K119" s="436">
        <f t="shared" si="7"/>
        <v>43.71</v>
      </c>
      <c r="L119" s="437"/>
    </row>
    <row r="120" spans="1:12" x14ac:dyDescent="0.25">
      <c r="A120" s="406" t="s">
        <v>0</v>
      </c>
      <c r="B120" s="403" t="s">
        <v>9</v>
      </c>
      <c r="C120" s="407">
        <v>10.823893221355728</v>
      </c>
      <c r="D120" s="407">
        <v>14.483911217756448</v>
      </c>
      <c r="E120" s="70"/>
      <c r="F120" s="408">
        <v>0.31730000000000003</v>
      </c>
      <c r="G120" s="409">
        <f t="shared" si="4"/>
        <v>14.258314540491901</v>
      </c>
      <c r="H120" s="409">
        <f t="shared" si="5"/>
        <v>19.079656247150567</v>
      </c>
      <c r="I120" s="408">
        <v>0.24</v>
      </c>
      <c r="J120" s="409">
        <f t="shared" si="6"/>
        <v>20.132441391721652</v>
      </c>
      <c r="K120" s="436">
        <f t="shared" si="7"/>
        <v>26.940074865026993</v>
      </c>
      <c r="L120" s="437"/>
    </row>
    <row r="121" spans="1:12" x14ac:dyDescent="0.25">
      <c r="A121" s="406" t="s">
        <v>0</v>
      </c>
      <c r="B121" s="403" t="s">
        <v>10</v>
      </c>
      <c r="C121" s="407">
        <v>14.493671265746849</v>
      </c>
      <c r="D121" s="407">
        <v>15.450155968806238</v>
      </c>
      <c r="E121" s="70"/>
      <c r="F121" s="408">
        <v>0.31730000000000003</v>
      </c>
      <c r="G121" s="409">
        <f t="shared" si="4"/>
        <v>19.092513158368323</v>
      </c>
      <c r="H121" s="409">
        <f t="shared" si="5"/>
        <v>20.352490457708456</v>
      </c>
      <c r="I121" s="408">
        <v>0.24</v>
      </c>
      <c r="J121" s="409">
        <f t="shared" si="6"/>
        <v>26.958228554289139</v>
      </c>
      <c r="K121" s="436">
        <f t="shared" si="7"/>
        <v>28.737290101979603</v>
      </c>
      <c r="L121" s="437"/>
    </row>
    <row r="122" spans="1:12" x14ac:dyDescent="0.25">
      <c r="A122" s="406" t="s">
        <v>0</v>
      </c>
      <c r="B122" s="403" t="s">
        <v>11</v>
      </c>
      <c r="C122" s="407">
        <v>11.702297540491902</v>
      </c>
      <c r="D122" s="407">
        <v>16.250479904019194</v>
      </c>
      <c r="E122" s="70"/>
      <c r="F122" s="408">
        <v>0.31730000000000003</v>
      </c>
      <c r="G122" s="409">
        <f t="shared" si="4"/>
        <v>15.41543655008998</v>
      </c>
      <c r="H122" s="409">
        <f t="shared" si="5"/>
        <v>21.406757177564483</v>
      </c>
      <c r="I122" s="408">
        <v>0.24</v>
      </c>
      <c r="J122" s="409">
        <f t="shared" si="6"/>
        <v>21.766273425314939</v>
      </c>
      <c r="K122" s="436">
        <f t="shared" si="7"/>
        <v>30.225892621475701</v>
      </c>
      <c r="L122" s="437"/>
    </row>
    <row r="123" spans="1:12" x14ac:dyDescent="0.25">
      <c r="A123" s="406" t="s">
        <v>0</v>
      </c>
      <c r="B123" s="403" t="s">
        <v>12</v>
      </c>
      <c r="C123" s="407">
        <v>10.57013197360528</v>
      </c>
      <c r="D123" s="407">
        <v>14.942633473305337</v>
      </c>
      <c r="E123" s="70"/>
      <c r="F123" s="408">
        <v>0.31730000000000003</v>
      </c>
      <c r="G123" s="409">
        <f t="shared" si="4"/>
        <v>13.924034848830233</v>
      </c>
      <c r="H123" s="409">
        <f t="shared" si="5"/>
        <v>19.683931074385118</v>
      </c>
      <c r="I123" s="408">
        <v>0.24</v>
      </c>
      <c r="J123" s="409">
        <f t="shared" si="6"/>
        <v>19.66044547090582</v>
      </c>
      <c r="K123" s="436">
        <f t="shared" si="7"/>
        <v>27.793298260347928</v>
      </c>
      <c r="L123" s="437"/>
    </row>
    <row r="124" spans="1:12" x14ac:dyDescent="0.25">
      <c r="A124" s="406" t="s">
        <v>0</v>
      </c>
      <c r="B124" s="403" t="s">
        <v>13</v>
      </c>
      <c r="C124" s="407">
        <v>13.761667666466705</v>
      </c>
      <c r="D124" s="407">
        <v>19.812897420515895</v>
      </c>
      <c r="E124" s="70"/>
      <c r="F124" s="408">
        <v>0.31730000000000003</v>
      </c>
      <c r="G124" s="409">
        <f t="shared" si="4"/>
        <v>18.128244817036588</v>
      </c>
      <c r="H124" s="409">
        <f t="shared" si="5"/>
        <v>26.099529772045589</v>
      </c>
      <c r="I124" s="408">
        <v>0.24</v>
      </c>
      <c r="J124" s="409">
        <f t="shared" si="6"/>
        <v>25.59670185962807</v>
      </c>
      <c r="K124" s="436">
        <f t="shared" si="7"/>
        <v>36.851989202159565</v>
      </c>
      <c r="L124" s="437"/>
    </row>
    <row r="125" spans="1:12" x14ac:dyDescent="0.25">
      <c r="A125" s="406" t="s">
        <v>0</v>
      </c>
      <c r="B125" s="403" t="s">
        <v>14</v>
      </c>
      <c r="C125" s="407">
        <v>14.698632273545291</v>
      </c>
      <c r="D125" s="407">
        <v>21.511145770845825</v>
      </c>
      <c r="E125" s="70"/>
      <c r="F125" s="408">
        <v>0.31730000000000003</v>
      </c>
      <c r="G125" s="409">
        <f t="shared" si="4"/>
        <v>19.362508293941211</v>
      </c>
      <c r="H125" s="409">
        <f t="shared" si="5"/>
        <v>28.336632323935206</v>
      </c>
      <c r="I125" s="408">
        <v>0.24</v>
      </c>
      <c r="J125" s="409">
        <f t="shared" si="6"/>
        <v>27.339456028794242</v>
      </c>
      <c r="K125" s="436">
        <f t="shared" si="7"/>
        <v>40.010731133773234</v>
      </c>
      <c r="L125" s="437"/>
    </row>
    <row r="126" spans="1:12" x14ac:dyDescent="0.25">
      <c r="A126" s="406" t="s">
        <v>0</v>
      </c>
      <c r="B126" s="403" t="s">
        <v>15</v>
      </c>
      <c r="C126" s="407">
        <v>7.25</v>
      </c>
      <c r="D126" s="407">
        <v>10.57013197360528</v>
      </c>
      <c r="E126" s="70"/>
      <c r="F126" s="408">
        <v>0.31730000000000003</v>
      </c>
      <c r="G126" s="409">
        <f t="shared" si="4"/>
        <v>9.5504249999999988</v>
      </c>
      <c r="H126" s="409">
        <f t="shared" si="5"/>
        <v>13.924034848830233</v>
      </c>
      <c r="I126" s="408">
        <v>0.24</v>
      </c>
      <c r="J126" s="409">
        <f t="shared" si="6"/>
        <v>13.484999999999999</v>
      </c>
      <c r="K126" s="436">
        <f t="shared" si="7"/>
        <v>19.66044547090582</v>
      </c>
      <c r="L126" s="437"/>
    </row>
    <row r="127" spans="1:12" x14ac:dyDescent="0.25">
      <c r="A127" s="406" t="s">
        <v>0</v>
      </c>
      <c r="B127" s="403" t="s">
        <v>16</v>
      </c>
      <c r="C127" s="407">
        <v>10.618932213557288</v>
      </c>
      <c r="D127" s="407">
        <v>16.709202159568086</v>
      </c>
      <c r="E127" s="70"/>
      <c r="F127" s="408">
        <v>0.31730000000000003</v>
      </c>
      <c r="G127" s="409">
        <f t="shared" si="4"/>
        <v>13.988319404919014</v>
      </c>
      <c r="H127" s="409">
        <f t="shared" si="5"/>
        <v>22.011032004799038</v>
      </c>
      <c r="I127" s="408">
        <v>0.24</v>
      </c>
      <c r="J127" s="409">
        <f t="shared" si="6"/>
        <v>19.751213917216557</v>
      </c>
      <c r="K127" s="436">
        <f t="shared" si="7"/>
        <v>31.07911601679664</v>
      </c>
      <c r="L127" s="437"/>
    </row>
    <row r="128" spans="1:12" x14ac:dyDescent="0.25">
      <c r="A128" s="406" t="s">
        <v>0</v>
      </c>
      <c r="B128" s="403" t="s">
        <v>17</v>
      </c>
      <c r="C128" s="407">
        <v>16.767762447510496</v>
      </c>
      <c r="D128" s="407">
        <v>18.631931613677263</v>
      </c>
      <c r="E128" s="70"/>
      <c r="F128" s="408">
        <v>0.31730000000000003</v>
      </c>
      <c r="G128" s="409">
        <f t="shared" si="4"/>
        <v>22.088173472105574</v>
      </c>
      <c r="H128" s="409">
        <f t="shared" si="5"/>
        <v>24.543843514697059</v>
      </c>
      <c r="I128" s="408">
        <v>0.24</v>
      </c>
      <c r="J128" s="409">
        <f t="shared" si="6"/>
        <v>31.188038152369522</v>
      </c>
      <c r="K128" s="436">
        <f t="shared" si="7"/>
        <v>34.65539280143971</v>
      </c>
      <c r="L128" s="437"/>
    </row>
    <row r="129" spans="1:12" x14ac:dyDescent="0.25">
      <c r="A129" s="406" t="s">
        <v>0</v>
      </c>
      <c r="B129" s="403" t="s">
        <v>685</v>
      </c>
      <c r="C129" s="407">
        <v>30</v>
      </c>
      <c r="D129" s="407">
        <v>45</v>
      </c>
      <c r="E129" s="70"/>
      <c r="F129" s="408">
        <v>0.31730000000000003</v>
      </c>
      <c r="G129" s="409">
        <f t="shared" si="4"/>
        <v>39.518999999999998</v>
      </c>
      <c r="H129" s="409">
        <f t="shared" si="5"/>
        <v>59.278499999999994</v>
      </c>
      <c r="I129" s="408">
        <v>0.24</v>
      </c>
      <c r="J129" s="409">
        <f t="shared" si="6"/>
        <v>55.8</v>
      </c>
      <c r="K129" s="436">
        <f t="shared" si="7"/>
        <v>83.7</v>
      </c>
      <c r="L129" s="438" t="s">
        <v>831</v>
      </c>
    </row>
    <row r="130" spans="1:12" x14ac:dyDescent="0.25">
      <c r="A130" s="406" t="s">
        <v>0</v>
      </c>
      <c r="B130" s="403" t="s">
        <v>686</v>
      </c>
      <c r="C130" s="407">
        <v>20</v>
      </c>
      <c r="D130" s="407">
        <v>25</v>
      </c>
      <c r="E130" s="70"/>
      <c r="F130" s="408">
        <v>0.31730000000000003</v>
      </c>
      <c r="G130" s="409">
        <f t="shared" si="4"/>
        <v>26.345999999999997</v>
      </c>
      <c r="H130" s="409">
        <f t="shared" si="5"/>
        <v>32.932499999999997</v>
      </c>
      <c r="I130" s="408">
        <v>0.24</v>
      </c>
      <c r="J130" s="409">
        <f t="shared" si="6"/>
        <v>37.200000000000003</v>
      </c>
      <c r="K130" s="436">
        <f t="shared" si="7"/>
        <v>46.5</v>
      </c>
      <c r="L130" s="437"/>
    </row>
    <row r="131" spans="1:12" x14ac:dyDescent="0.25">
      <c r="A131" s="406" t="s">
        <v>0</v>
      </c>
      <c r="B131" s="403" t="s">
        <v>18</v>
      </c>
      <c r="C131" s="407">
        <v>12.40502099580084</v>
      </c>
      <c r="D131" s="407">
        <v>16.377360527894421</v>
      </c>
      <c r="E131" s="70"/>
      <c r="F131" s="408">
        <v>0.31730000000000003</v>
      </c>
      <c r="G131" s="409">
        <f t="shared" si="4"/>
        <v>16.341134157768444</v>
      </c>
      <c r="H131" s="409">
        <f t="shared" si="5"/>
        <v>21.573897023395318</v>
      </c>
      <c r="I131" s="408">
        <v>0.24</v>
      </c>
      <c r="J131" s="409">
        <f t="shared" si="6"/>
        <v>23.07333905218956</v>
      </c>
      <c r="K131" s="436">
        <f t="shared" si="7"/>
        <v>30.461890581883619</v>
      </c>
      <c r="L131" s="437"/>
    </row>
    <row r="132" spans="1:12" x14ac:dyDescent="0.25">
      <c r="A132" s="406" t="s">
        <v>0</v>
      </c>
      <c r="B132" s="403" t="s">
        <v>19</v>
      </c>
      <c r="C132" s="407">
        <v>17.236244751049789</v>
      </c>
      <c r="D132" s="407">
        <v>29.475344931013794</v>
      </c>
      <c r="E132" s="70"/>
      <c r="F132" s="408">
        <v>0.31730000000000003</v>
      </c>
      <c r="G132" s="409">
        <f t="shared" si="4"/>
        <v>22.705305210557885</v>
      </c>
      <c r="H132" s="409">
        <f t="shared" si="5"/>
        <v>38.827871877624467</v>
      </c>
      <c r="I132" s="408">
        <v>0.24</v>
      </c>
      <c r="J132" s="409">
        <f t="shared" si="6"/>
        <v>32.05941523695261</v>
      </c>
      <c r="K132" s="436">
        <f t="shared" si="7"/>
        <v>54.824141571685658</v>
      </c>
      <c r="L132" s="437"/>
    </row>
    <row r="133" spans="1:12" x14ac:dyDescent="0.25">
      <c r="A133" s="406" t="s">
        <v>0</v>
      </c>
      <c r="B133" s="403" t="s">
        <v>20</v>
      </c>
      <c r="C133" s="407">
        <v>12.40502099580084</v>
      </c>
      <c r="D133" s="407">
        <v>17.206964607078582</v>
      </c>
      <c r="E133" s="70"/>
      <c r="F133" s="408">
        <v>0.31730000000000003</v>
      </c>
      <c r="G133" s="409">
        <f t="shared" si="4"/>
        <v>16.341134157768444</v>
      </c>
      <c r="H133" s="409">
        <f t="shared" si="5"/>
        <v>22.666734476904615</v>
      </c>
      <c r="I133" s="408">
        <v>0.24</v>
      </c>
      <c r="J133" s="409">
        <f t="shared" si="6"/>
        <v>23.07333905218956</v>
      </c>
      <c r="K133" s="436">
        <f t="shared" si="7"/>
        <v>32.004954169166162</v>
      </c>
      <c r="L133" s="437"/>
    </row>
    <row r="134" spans="1:12" x14ac:dyDescent="0.25">
      <c r="A134" s="406" t="s">
        <v>0</v>
      </c>
      <c r="B134" s="403" t="s">
        <v>21</v>
      </c>
      <c r="C134" s="407">
        <v>7.25</v>
      </c>
      <c r="D134" s="407">
        <v>11.155734853029392</v>
      </c>
      <c r="E134" s="70"/>
      <c r="F134" s="408">
        <v>0.31730000000000003</v>
      </c>
      <c r="G134" s="409">
        <f t="shared" si="4"/>
        <v>9.5504249999999988</v>
      </c>
      <c r="H134" s="409">
        <f t="shared" si="5"/>
        <v>14.695449521895616</v>
      </c>
      <c r="I134" s="408">
        <v>0.24</v>
      </c>
      <c r="J134" s="409">
        <f t="shared" si="6"/>
        <v>13.484999999999999</v>
      </c>
      <c r="K134" s="436">
        <f t="shared" si="7"/>
        <v>20.749666826634666</v>
      </c>
      <c r="L134" s="437"/>
    </row>
    <row r="135" spans="1:12" x14ac:dyDescent="0.25">
      <c r="A135" s="406" t="s">
        <v>0</v>
      </c>
      <c r="B135" s="403" t="s">
        <v>22</v>
      </c>
      <c r="C135" s="407">
        <v>11.165494901019795</v>
      </c>
      <c r="D135" s="407">
        <v>17.607126574685058</v>
      </c>
      <c r="E135" s="70"/>
      <c r="F135" s="408">
        <v>0.31730000000000003</v>
      </c>
      <c r="G135" s="409">
        <f t="shared" si="4"/>
        <v>14.708306433113375</v>
      </c>
      <c r="H135" s="409">
        <f t="shared" si="5"/>
        <v>23.193867836832624</v>
      </c>
      <c r="I135" s="408">
        <v>0.24</v>
      </c>
      <c r="J135" s="409">
        <f t="shared" si="6"/>
        <v>20.767820515896815</v>
      </c>
      <c r="K135" s="436">
        <f t="shared" si="7"/>
        <v>32.749255428914211</v>
      </c>
      <c r="L135" s="437"/>
    </row>
    <row r="136" spans="1:12" x14ac:dyDescent="0.25">
      <c r="A136" s="406" t="s">
        <v>0</v>
      </c>
      <c r="B136" s="403" t="s">
        <v>23</v>
      </c>
      <c r="C136" s="407">
        <v>7.25</v>
      </c>
      <c r="D136" s="407">
        <v>12.248860227954408</v>
      </c>
      <c r="E136" s="70"/>
      <c r="F136" s="408">
        <v>0.31730000000000003</v>
      </c>
      <c r="G136" s="409">
        <f t="shared" si="4"/>
        <v>9.5504249999999988</v>
      </c>
      <c r="H136" s="409">
        <f t="shared" si="5"/>
        <v>16.135423578284339</v>
      </c>
      <c r="I136" s="408">
        <v>0.24</v>
      </c>
      <c r="J136" s="409">
        <f t="shared" si="6"/>
        <v>13.484999999999999</v>
      </c>
      <c r="K136" s="436">
        <f t="shared" si="7"/>
        <v>22.782880023995197</v>
      </c>
      <c r="L136" s="437"/>
    </row>
    <row r="137" spans="1:12" x14ac:dyDescent="0.25">
      <c r="A137" s="406" t="s">
        <v>0</v>
      </c>
      <c r="B137" s="403" t="s">
        <v>24</v>
      </c>
      <c r="C137" s="407">
        <v>12.297660467906418</v>
      </c>
      <c r="D137" s="407">
        <v>21.706346730653866</v>
      </c>
      <c r="E137" s="70"/>
      <c r="F137" s="408">
        <v>0.31730000000000003</v>
      </c>
      <c r="G137" s="409">
        <f t="shared" si="4"/>
        <v>16.199708134373122</v>
      </c>
      <c r="H137" s="409">
        <f t="shared" si="5"/>
        <v>28.593770548290337</v>
      </c>
      <c r="I137" s="408">
        <v>0.24</v>
      </c>
      <c r="J137" s="409">
        <f t="shared" si="6"/>
        <v>22.873648470305938</v>
      </c>
      <c r="K137" s="436">
        <f t="shared" si="7"/>
        <v>40.373804919016195</v>
      </c>
      <c r="L137" s="437"/>
    </row>
    <row r="138" spans="1:12" x14ac:dyDescent="0.25">
      <c r="A138" s="406" t="s">
        <v>0</v>
      </c>
      <c r="B138" s="403" t="s">
        <v>687</v>
      </c>
      <c r="C138" s="407">
        <v>15.25</v>
      </c>
      <c r="D138" s="407">
        <v>18</v>
      </c>
      <c r="E138" s="70"/>
      <c r="F138" s="408">
        <v>0.31730000000000003</v>
      </c>
      <c r="G138" s="409">
        <f t="shared" si="4"/>
        <v>20.088825</v>
      </c>
      <c r="H138" s="409">
        <f t="shared" si="5"/>
        <v>23.711399999999998</v>
      </c>
      <c r="I138" s="408">
        <v>0.24</v>
      </c>
      <c r="J138" s="409">
        <f t="shared" si="6"/>
        <v>28.364999999999998</v>
      </c>
      <c r="K138" s="436">
        <f t="shared" si="7"/>
        <v>33.479999999999997</v>
      </c>
      <c r="L138" s="437"/>
    </row>
    <row r="139" spans="1:12" x14ac:dyDescent="0.25">
      <c r="A139" s="406" t="s">
        <v>0</v>
      </c>
      <c r="B139" s="403" t="s">
        <v>25</v>
      </c>
      <c r="C139" s="407">
        <v>10.657972405518894</v>
      </c>
      <c r="D139" s="407">
        <v>26.039808038392319</v>
      </c>
      <c r="E139" s="70"/>
      <c r="F139" s="408">
        <v>0.31730000000000003</v>
      </c>
      <c r="G139" s="409">
        <f t="shared" si="4"/>
        <v>14.039747049790039</v>
      </c>
      <c r="H139" s="409">
        <f t="shared" si="5"/>
        <v>34.3022391289742</v>
      </c>
      <c r="I139" s="408">
        <v>0.24</v>
      </c>
      <c r="J139" s="409">
        <f t="shared" si="6"/>
        <v>19.823828674265144</v>
      </c>
      <c r="K139" s="436">
        <f t="shared" si="7"/>
        <v>48.434042951409708</v>
      </c>
      <c r="L139" s="437"/>
    </row>
    <row r="140" spans="1:12" x14ac:dyDescent="0.25">
      <c r="A140" s="406" t="s">
        <v>70</v>
      </c>
      <c r="B140" s="403" t="s">
        <v>688</v>
      </c>
      <c r="C140" s="407">
        <v>20</v>
      </c>
      <c r="D140" s="407">
        <v>26.49</v>
      </c>
      <c r="E140" s="70"/>
      <c r="F140" s="408">
        <v>0.31730000000000003</v>
      </c>
      <c r="G140" s="409">
        <f t="shared" si="4"/>
        <v>26.345999999999997</v>
      </c>
      <c r="H140" s="409">
        <f t="shared" si="5"/>
        <v>34.895276999999993</v>
      </c>
      <c r="I140" s="408">
        <v>0.24</v>
      </c>
      <c r="J140" s="409">
        <f t="shared" si="6"/>
        <v>37.200000000000003</v>
      </c>
      <c r="K140" s="436">
        <f t="shared" si="7"/>
        <v>49.2714</v>
      </c>
      <c r="L140" s="437"/>
    </row>
    <row r="141" spans="1:12" x14ac:dyDescent="0.25">
      <c r="A141" s="406" t="s">
        <v>70</v>
      </c>
      <c r="B141" s="403" t="s">
        <v>71</v>
      </c>
      <c r="C141" s="407">
        <v>19.10041391721656</v>
      </c>
      <c r="D141" s="407">
        <v>23.560755848830237</v>
      </c>
      <c r="E141" s="70"/>
      <c r="F141" s="408">
        <v>0.31730000000000003</v>
      </c>
      <c r="G141" s="409">
        <f t="shared" ref="G141:G205" si="8">C141*(1+F141)</f>
        <v>25.160975253149374</v>
      </c>
      <c r="H141" s="409">
        <f t="shared" ref="H141:H205" si="9">D141*(1+F141)</f>
        <v>31.036583679664069</v>
      </c>
      <c r="I141" s="408">
        <v>0.24</v>
      </c>
      <c r="J141" s="409">
        <f t="shared" ref="J141:J205" si="10">(C141*1.5)*(1+I141)</f>
        <v>35.526769886022805</v>
      </c>
      <c r="K141" s="436">
        <f t="shared" ref="K141:K205" si="11">(D141*1.5)*(1+I141)</f>
        <v>43.82300587882424</v>
      </c>
      <c r="L141" s="437"/>
    </row>
    <row r="142" spans="1:12" x14ac:dyDescent="0.25">
      <c r="A142" s="406" t="s">
        <v>70</v>
      </c>
      <c r="B142" s="403" t="s">
        <v>72</v>
      </c>
      <c r="C142" s="407">
        <v>23.609556088782242</v>
      </c>
      <c r="D142" s="407">
        <v>31.271193761247748</v>
      </c>
      <c r="E142" s="70"/>
      <c r="F142" s="408">
        <v>0.31730000000000003</v>
      </c>
      <c r="G142" s="409">
        <f t="shared" si="8"/>
        <v>31.100868235752845</v>
      </c>
      <c r="H142" s="409">
        <f t="shared" si="9"/>
        <v>41.193543541691653</v>
      </c>
      <c r="I142" s="408">
        <v>0.24</v>
      </c>
      <c r="J142" s="409">
        <f t="shared" si="10"/>
        <v>43.913774325134966</v>
      </c>
      <c r="K142" s="436">
        <f t="shared" si="11"/>
        <v>58.164420395920814</v>
      </c>
      <c r="L142" s="438" t="s">
        <v>831</v>
      </c>
    </row>
    <row r="143" spans="1:12" x14ac:dyDescent="0.25">
      <c r="A143" s="406" t="s">
        <v>70</v>
      </c>
      <c r="B143" s="403" t="s">
        <v>73</v>
      </c>
      <c r="C143" s="407">
        <v>31.290713857228557</v>
      </c>
      <c r="D143" s="407">
        <v>41.90964607078584</v>
      </c>
      <c r="E143" s="70"/>
      <c r="F143" s="408">
        <v>0.31730000000000003</v>
      </c>
      <c r="G143" s="409">
        <f t="shared" si="8"/>
        <v>41.219257364127174</v>
      </c>
      <c r="H143" s="409">
        <f t="shared" si="9"/>
        <v>55.207576769046184</v>
      </c>
      <c r="I143" s="408">
        <v>0.24</v>
      </c>
      <c r="J143" s="409">
        <f t="shared" si="10"/>
        <v>58.20072777444512</v>
      </c>
      <c r="K143" s="436">
        <f t="shared" si="11"/>
        <v>77.951941691661659</v>
      </c>
      <c r="L143" s="438" t="s">
        <v>831</v>
      </c>
    </row>
    <row r="144" spans="1:12" x14ac:dyDescent="0.25">
      <c r="A144" s="406" t="s">
        <v>70</v>
      </c>
      <c r="B144" s="403" t="s">
        <v>74</v>
      </c>
      <c r="C144" s="407">
        <v>18.446490701859624</v>
      </c>
      <c r="D144" s="407">
        <v>29.446064787042591</v>
      </c>
      <c r="E144" s="70"/>
      <c r="F144" s="408">
        <v>0.31730000000000003</v>
      </c>
      <c r="G144" s="409">
        <f t="shared" si="8"/>
        <v>24.299562201559681</v>
      </c>
      <c r="H144" s="409">
        <f t="shared" si="9"/>
        <v>38.789301143971201</v>
      </c>
      <c r="I144" s="408">
        <v>0.24</v>
      </c>
      <c r="J144" s="409">
        <f t="shared" si="10"/>
        <v>34.310472705458899</v>
      </c>
      <c r="K144" s="436">
        <f t="shared" si="11"/>
        <v>54.769680503899224</v>
      </c>
      <c r="L144" s="437"/>
    </row>
    <row r="145" spans="1:12" x14ac:dyDescent="0.25">
      <c r="A145" s="406" t="s">
        <v>70</v>
      </c>
      <c r="B145" s="403" t="s">
        <v>75</v>
      </c>
      <c r="C145" s="407">
        <v>20.339940011997601</v>
      </c>
      <c r="D145" s="407">
        <v>32.120317936412711</v>
      </c>
      <c r="E145" s="70"/>
      <c r="F145" s="408">
        <v>0.31730000000000003</v>
      </c>
      <c r="G145" s="409">
        <f t="shared" si="8"/>
        <v>26.79380297780444</v>
      </c>
      <c r="H145" s="409">
        <f t="shared" si="9"/>
        <v>42.312094817636464</v>
      </c>
      <c r="I145" s="408">
        <v>0.24</v>
      </c>
      <c r="J145" s="409">
        <f t="shared" si="10"/>
        <v>37.832288422315543</v>
      </c>
      <c r="K145" s="436">
        <f t="shared" si="11"/>
        <v>59.743791361727645</v>
      </c>
      <c r="L145" s="437"/>
    </row>
    <row r="146" spans="1:12" x14ac:dyDescent="0.25">
      <c r="A146" s="406" t="s">
        <v>70</v>
      </c>
      <c r="B146" s="403" t="s">
        <v>76</v>
      </c>
      <c r="C146" s="407">
        <v>16.611601679664066</v>
      </c>
      <c r="D146" s="407">
        <v>21.032903419316135</v>
      </c>
      <c r="E146" s="70"/>
      <c r="F146" s="408">
        <v>0.31730000000000003</v>
      </c>
      <c r="G146" s="409">
        <f t="shared" si="8"/>
        <v>21.882462892621472</v>
      </c>
      <c r="H146" s="409">
        <f t="shared" si="9"/>
        <v>27.706643674265141</v>
      </c>
      <c r="I146" s="408">
        <v>0.24</v>
      </c>
      <c r="J146" s="409">
        <f t="shared" si="10"/>
        <v>30.897579124175163</v>
      </c>
      <c r="K146" s="436">
        <f t="shared" si="11"/>
        <v>39.121200359928011</v>
      </c>
      <c r="L146" s="437"/>
    </row>
    <row r="147" spans="1:12" x14ac:dyDescent="0.25">
      <c r="A147" s="406" t="s">
        <v>70</v>
      </c>
      <c r="B147" s="403" t="s">
        <v>77</v>
      </c>
      <c r="C147" s="407">
        <v>21.081703659268147</v>
      </c>
      <c r="D147" s="407">
        <v>37.205302939412107</v>
      </c>
      <c r="E147" s="70"/>
      <c r="F147" s="408">
        <v>0.31730000000000003</v>
      </c>
      <c r="G147" s="409">
        <f t="shared" si="8"/>
        <v>27.770928230353928</v>
      </c>
      <c r="H147" s="409">
        <f t="shared" si="9"/>
        <v>49.010545562087565</v>
      </c>
      <c r="I147" s="408">
        <v>0.24</v>
      </c>
      <c r="J147" s="409">
        <f t="shared" si="10"/>
        <v>39.211968806238758</v>
      </c>
      <c r="K147" s="436">
        <f t="shared" si="11"/>
        <v>69.201863467306524</v>
      </c>
      <c r="L147" s="438" t="s">
        <v>831</v>
      </c>
    </row>
    <row r="148" spans="1:12" x14ac:dyDescent="0.25">
      <c r="A148" s="406" t="s">
        <v>70</v>
      </c>
      <c r="B148" s="403" t="s">
        <v>78</v>
      </c>
      <c r="C148" s="407">
        <v>12.746622675464906</v>
      </c>
      <c r="D148" s="407">
        <v>18.358650269946011</v>
      </c>
      <c r="E148" s="70"/>
      <c r="F148" s="408">
        <v>0.31730000000000003</v>
      </c>
      <c r="G148" s="409">
        <f t="shared" si="8"/>
        <v>16.79112605038992</v>
      </c>
      <c r="H148" s="409">
        <f t="shared" si="9"/>
        <v>24.183850000599879</v>
      </c>
      <c r="I148" s="408">
        <v>0.24</v>
      </c>
      <c r="J148" s="409">
        <f t="shared" si="10"/>
        <v>23.708718176364723</v>
      </c>
      <c r="K148" s="436">
        <f t="shared" si="11"/>
        <v>34.147089502099583</v>
      </c>
      <c r="L148" s="437"/>
    </row>
    <row r="149" spans="1:12" x14ac:dyDescent="0.25">
      <c r="A149" s="406" t="s">
        <v>70</v>
      </c>
      <c r="B149" s="403" t="s">
        <v>79</v>
      </c>
      <c r="C149" s="407">
        <v>14.776712657468506</v>
      </c>
      <c r="D149" s="407">
        <v>18.797852429514098</v>
      </c>
      <c r="E149" s="70"/>
      <c r="F149" s="408">
        <v>0.31730000000000003</v>
      </c>
      <c r="G149" s="409">
        <f t="shared" si="8"/>
        <v>19.465363583683263</v>
      </c>
      <c r="H149" s="409">
        <f t="shared" si="9"/>
        <v>24.762411005398921</v>
      </c>
      <c r="I149" s="408">
        <v>0.24</v>
      </c>
      <c r="J149" s="409">
        <f t="shared" si="10"/>
        <v>27.48468554289142</v>
      </c>
      <c r="K149" s="436">
        <f t="shared" si="11"/>
        <v>34.964005518896222</v>
      </c>
      <c r="L149" s="437"/>
    </row>
    <row r="150" spans="1:12" x14ac:dyDescent="0.25">
      <c r="A150" s="406" t="s">
        <v>70</v>
      </c>
      <c r="B150" s="403" t="s">
        <v>80</v>
      </c>
      <c r="C150" s="407">
        <v>18.905212957408519</v>
      </c>
      <c r="D150" s="407">
        <v>33.018242351529686</v>
      </c>
      <c r="E150" s="70"/>
      <c r="F150" s="408">
        <v>0.31730000000000003</v>
      </c>
      <c r="G150" s="409">
        <f t="shared" si="8"/>
        <v>24.903837028794239</v>
      </c>
      <c r="H150" s="409">
        <f t="shared" si="9"/>
        <v>43.494930649670053</v>
      </c>
      <c r="I150" s="408">
        <v>0.24</v>
      </c>
      <c r="J150" s="409">
        <f t="shared" si="10"/>
        <v>35.163696100779845</v>
      </c>
      <c r="K150" s="436">
        <f t="shared" si="11"/>
        <v>61.413930773845209</v>
      </c>
      <c r="L150" s="437"/>
    </row>
    <row r="151" spans="1:12" x14ac:dyDescent="0.25">
      <c r="A151" s="406" t="s">
        <v>70</v>
      </c>
      <c r="B151" s="403" t="s">
        <v>81</v>
      </c>
      <c r="C151" s="407">
        <v>14.630311937612477</v>
      </c>
      <c r="D151" s="407">
        <v>18.602651469706053</v>
      </c>
      <c r="E151" s="70"/>
      <c r="F151" s="408">
        <v>0.31730000000000003</v>
      </c>
      <c r="G151" s="409">
        <f t="shared" si="8"/>
        <v>19.272509915416915</v>
      </c>
      <c r="H151" s="409">
        <f t="shared" si="9"/>
        <v>24.505272781043782</v>
      </c>
      <c r="I151" s="408">
        <v>0.24</v>
      </c>
      <c r="J151" s="409">
        <f t="shared" si="10"/>
        <v>27.21238020395921</v>
      </c>
      <c r="K151" s="436">
        <f t="shared" si="11"/>
        <v>34.600931733653262</v>
      </c>
      <c r="L151" s="437"/>
    </row>
    <row r="152" spans="1:12" x14ac:dyDescent="0.25">
      <c r="A152" s="406" t="s">
        <v>70</v>
      </c>
      <c r="B152" s="403" t="s">
        <v>82</v>
      </c>
      <c r="C152" s="407">
        <v>18.651451709658065</v>
      </c>
      <c r="D152" s="407">
        <v>22.565230953809241</v>
      </c>
      <c r="E152" s="70"/>
      <c r="F152" s="408">
        <v>0.31730000000000003</v>
      </c>
      <c r="G152" s="409">
        <f t="shared" si="8"/>
        <v>24.569557337132569</v>
      </c>
      <c r="H152" s="409">
        <f t="shared" si="9"/>
        <v>29.725178735452911</v>
      </c>
      <c r="I152" s="408">
        <v>0.24</v>
      </c>
      <c r="J152" s="409">
        <f t="shared" si="10"/>
        <v>34.691700179964002</v>
      </c>
      <c r="K152" s="436">
        <f t="shared" si="11"/>
        <v>41.971329574085182</v>
      </c>
      <c r="L152" s="437"/>
    </row>
    <row r="153" spans="1:12" x14ac:dyDescent="0.25">
      <c r="A153" s="406" t="s">
        <v>70</v>
      </c>
      <c r="B153" s="403" t="s">
        <v>83</v>
      </c>
      <c r="C153" s="407">
        <v>22.62379124175165</v>
      </c>
      <c r="D153" s="407">
        <v>26.64493101379724</v>
      </c>
      <c r="E153" s="70"/>
      <c r="F153" s="408">
        <v>0.31730000000000003</v>
      </c>
      <c r="G153" s="409">
        <f t="shared" si="8"/>
        <v>29.802320202759446</v>
      </c>
      <c r="H153" s="409">
        <f t="shared" si="9"/>
        <v>35.0993676244751</v>
      </c>
      <c r="I153" s="408">
        <v>0.24</v>
      </c>
      <c r="J153" s="409">
        <f t="shared" si="10"/>
        <v>42.080251709658071</v>
      </c>
      <c r="K153" s="436">
        <f t="shared" si="11"/>
        <v>49.55957168566286</v>
      </c>
      <c r="L153" s="438" t="s">
        <v>831</v>
      </c>
    </row>
    <row r="154" spans="1:12" x14ac:dyDescent="0.25">
      <c r="A154" s="406" t="s">
        <v>70</v>
      </c>
      <c r="B154" s="403" t="s">
        <v>84</v>
      </c>
      <c r="C154" s="407">
        <v>26.693731253749249</v>
      </c>
      <c r="D154" s="407">
        <v>33.984487102579479</v>
      </c>
      <c r="E154" s="70"/>
      <c r="F154" s="408">
        <v>0.31730000000000003</v>
      </c>
      <c r="G154" s="409">
        <f t="shared" si="8"/>
        <v>35.163652180563886</v>
      </c>
      <c r="H154" s="409">
        <f t="shared" si="9"/>
        <v>44.767764860227942</v>
      </c>
      <c r="I154" s="408">
        <v>0.24</v>
      </c>
      <c r="J154" s="409">
        <f t="shared" si="10"/>
        <v>49.6503401319736</v>
      </c>
      <c r="K154" s="436">
        <f t="shared" si="11"/>
        <v>63.211146010797833</v>
      </c>
      <c r="L154" s="438" t="s">
        <v>831</v>
      </c>
    </row>
    <row r="155" spans="1:12" x14ac:dyDescent="0.25">
      <c r="A155" s="406" t="s">
        <v>70</v>
      </c>
      <c r="B155" s="403" t="s">
        <v>85</v>
      </c>
      <c r="C155" s="407">
        <v>33.437924415116974</v>
      </c>
      <c r="D155" s="407">
        <v>41.597324535092973</v>
      </c>
      <c r="E155" s="70"/>
      <c r="F155" s="408">
        <v>0.31730000000000003</v>
      </c>
      <c r="G155" s="409">
        <f t="shared" si="8"/>
        <v>44.047777832033589</v>
      </c>
      <c r="H155" s="409">
        <f t="shared" si="9"/>
        <v>54.796155610077967</v>
      </c>
      <c r="I155" s="408">
        <v>0.24</v>
      </c>
      <c r="J155" s="409">
        <f t="shared" si="10"/>
        <v>62.194539412117564</v>
      </c>
      <c r="K155" s="436">
        <f t="shared" si="11"/>
        <v>77.37102363527292</v>
      </c>
      <c r="L155" s="438" t="s">
        <v>831</v>
      </c>
    </row>
    <row r="156" spans="1:12" x14ac:dyDescent="0.25">
      <c r="A156" s="406" t="s">
        <v>226</v>
      </c>
      <c r="B156" s="403" t="s">
        <v>227</v>
      </c>
      <c r="C156" s="407">
        <v>16.289520095980805</v>
      </c>
      <c r="D156" s="407">
        <v>27.591655668866224</v>
      </c>
      <c r="E156" s="70"/>
      <c r="F156" s="408">
        <v>0.31159999999999999</v>
      </c>
      <c r="G156" s="409">
        <f t="shared" si="8"/>
        <v>21.365334557888421</v>
      </c>
      <c r="H156" s="409">
        <f t="shared" si="9"/>
        <v>36.189215575284933</v>
      </c>
      <c r="I156" s="408">
        <v>0.24</v>
      </c>
      <c r="J156" s="409">
        <f t="shared" si="10"/>
        <v>30.298507378524299</v>
      </c>
      <c r="K156" s="436">
        <f t="shared" si="11"/>
        <v>51.320479544091178</v>
      </c>
      <c r="L156" s="438" t="s">
        <v>831</v>
      </c>
    </row>
    <row r="157" spans="1:12" x14ac:dyDescent="0.25">
      <c r="A157" s="406" t="s">
        <v>226</v>
      </c>
      <c r="B157" s="403" t="s">
        <v>689</v>
      </c>
      <c r="C157" s="407">
        <v>22.5</v>
      </c>
      <c r="D157" s="407">
        <v>31</v>
      </c>
      <c r="E157" s="70"/>
      <c r="F157" s="408">
        <v>0.31159999999999999</v>
      </c>
      <c r="G157" s="409">
        <f t="shared" si="8"/>
        <v>29.510999999999996</v>
      </c>
      <c r="H157" s="409">
        <f t="shared" si="9"/>
        <v>40.659599999999998</v>
      </c>
      <c r="I157" s="408">
        <v>0.24</v>
      </c>
      <c r="J157" s="409">
        <f t="shared" si="10"/>
        <v>41.85</v>
      </c>
      <c r="K157" s="436">
        <f t="shared" si="11"/>
        <v>57.66</v>
      </c>
      <c r="L157" s="438" t="s">
        <v>831</v>
      </c>
    </row>
    <row r="158" spans="1:12" x14ac:dyDescent="0.25">
      <c r="A158" s="406" t="s">
        <v>226</v>
      </c>
      <c r="B158" s="403" t="s">
        <v>228</v>
      </c>
      <c r="C158" s="407">
        <v>12.356220755848829</v>
      </c>
      <c r="D158" s="407">
        <v>17.060563887222557</v>
      </c>
      <c r="E158" s="70"/>
      <c r="F158" s="408">
        <v>0.31159999999999999</v>
      </c>
      <c r="G158" s="409">
        <f t="shared" si="8"/>
        <v>16.206419143371324</v>
      </c>
      <c r="H158" s="409">
        <f t="shared" si="9"/>
        <v>22.376635594481105</v>
      </c>
      <c r="I158" s="408">
        <v>0.24</v>
      </c>
      <c r="J158" s="409">
        <f t="shared" si="10"/>
        <v>22.98257060587882</v>
      </c>
      <c r="K158" s="436">
        <f t="shared" si="11"/>
        <v>31.732648830233956</v>
      </c>
      <c r="L158" s="437"/>
    </row>
    <row r="159" spans="1:12" x14ac:dyDescent="0.25">
      <c r="A159" s="406" t="s">
        <v>226</v>
      </c>
      <c r="B159" s="403" t="s">
        <v>229</v>
      </c>
      <c r="C159" s="407">
        <v>17.119124175164966</v>
      </c>
      <c r="D159" s="407">
        <v>20.193539292141573</v>
      </c>
      <c r="E159" s="70"/>
      <c r="F159" s="408">
        <v>0.31159999999999999</v>
      </c>
      <c r="G159" s="409">
        <f t="shared" si="8"/>
        <v>22.453443268146369</v>
      </c>
      <c r="H159" s="409">
        <f t="shared" si="9"/>
        <v>26.485846135572885</v>
      </c>
      <c r="I159" s="408">
        <v>0.24</v>
      </c>
      <c r="J159" s="409">
        <f t="shared" si="10"/>
        <v>31.841570965806834</v>
      </c>
      <c r="K159" s="436">
        <f t="shared" si="11"/>
        <v>37.559983083383322</v>
      </c>
      <c r="L159" s="437"/>
    </row>
    <row r="160" spans="1:12" x14ac:dyDescent="0.25">
      <c r="A160" s="406" t="s">
        <v>226</v>
      </c>
      <c r="B160" s="403" t="s">
        <v>230</v>
      </c>
      <c r="C160" s="407">
        <v>17.119124175164966</v>
      </c>
      <c r="D160" s="407">
        <v>24.556280743851229</v>
      </c>
      <c r="E160" s="70"/>
      <c r="F160" s="408">
        <v>0.31159999999999999</v>
      </c>
      <c r="G160" s="409">
        <f t="shared" si="8"/>
        <v>22.453443268146369</v>
      </c>
      <c r="H160" s="409">
        <f t="shared" si="9"/>
        <v>32.208017823635267</v>
      </c>
      <c r="I160" s="408">
        <v>0.24</v>
      </c>
      <c r="J160" s="409">
        <f t="shared" si="10"/>
        <v>31.841570965806834</v>
      </c>
      <c r="K160" s="436">
        <f t="shared" si="11"/>
        <v>45.674682183563284</v>
      </c>
      <c r="L160" s="437"/>
    </row>
    <row r="161" spans="1:12" x14ac:dyDescent="0.25">
      <c r="A161" s="406" t="s">
        <v>226</v>
      </c>
      <c r="B161" s="403" t="s">
        <v>231</v>
      </c>
      <c r="C161" s="407">
        <v>24.605080983803241</v>
      </c>
      <c r="D161" s="407">
        <v>39.469634073185354</v>
      </c>
      <c r="E161" s="70"/>
      <c r="F161" s="408">
        <v>0.31159999999999999</v>
      </c>
      <c r="G161" s="409">
        <f t="shared" si="8"/>
        <v>32.272024218356329</v>
      </c>
      <c r="H161" s="409">
        <f t="shared" si="9"/>
        <v>51.768372050389907</v>
      </c>
      <c r="I161" s="408">
        <v>0.24</v>
      </c>
      <c r="J161" s="409">
        <f t="shared" si="10"/>
        <v>45.765450629874024</v>
      </c>
      <c r="K161" s="436">
        <f t="shared" si="11"/>
        <v>73.413519376124768</v>
      </c>
      <c r="L161" s="438" t="s">
        <v>831</v>
      </c>
    </row>
    <row r="162" spans="1:12" x14ac:dyDescent="0.25">
      <c r="A162" s="406" t="s">
        <v>252</v>
      </c>
      <c r="B162" s="403" t="s">
        <v>248</v>
      </c>
      <c r="C162" s="407">
        <v>14.14230953809238</v>
      </c>
      <c r="D162" s="407">
        <v>17.119124175164966</v>
      </c>
      <c r="E162" s="70"/>
      <c r="F162" s="408">
        <v>0.31159999999999999</v>
      </c>
      <c r="G162" s="409">
        <f t="shared" si="8"/>
        <v>18.549053190161963</v>
      </c>
      <c r="H162" s="409">
        <f t="shared" si="9"/>
        <v>22.453443268146369</v>
      </c>
      <c r="I162" s="408">
        <v>0.24</v>
      </c>
      <c r="J162" s="409">
        <f t="shared" si="10"/>
        <v>26.30469574085183</v>
      </c>
      <c r="K162" s="436">
        <f t="shared" si="11"/>
        <v>31.841570965806834</v>
      </c>
      <c r="L162" s="437"/>
    </row>
    <row r="163" spans="1:12" x14ac:dyDescent="0.25">
      <c r="A163" s="406" t="s">
        <v>252</v>
      </c>
      <c r="B163" s="403" t="s">
        <v>249</v>
      </c>
      <c r="C163" s="407">
        <v>17.167924415116975</v>
      </c>
      <c r="D163" s="407">
        <v>24.556280743851229</v>
      </c>
      <c r="E163" s="70"/>
      <c r="F163" s="408">
        <v>0.31159999999999999</v>
      </c>
      <c r="G163" s="409">
        <f t="shared" si="8"/>
        <v>22.517449662867421</v>
      </c>
      <c r="H163" s="409">
        <f t="shared" si="9"/>
        <v>32.208017823635267</v>
      </c>
      <c r="I163" s="408">
        <v>0.24</v>
      </c>
      <c r="J163" s="409">
        <f t="shared" si="10"/>
        <v>31.932339412117575</v>
      </c>
      <c r="K163" s="436">
        <f t="shared" si="11"/>
        <v>45.674682183563284</v>
      </c>
      <c r="L163" s="437"/>
    </row>
    <row r="164" spans="1:12" x14ac:dyDescent="0.25">
      <c r="A164" s="406" t="s">
        <v>252</v>
      </c>
      <c r="B164" s="403" t="s">
        <v>250</v>
      </c>
      <c r="C164" s="407">
        <v>24.605080983803241</v>
      </c>
      <c r="D164" s="407">
        <v>31.0076724655069</v>
      </c>
      <c r="E164" s="70"/>
      <c r="F164" s="408">
        <v>0.31159999999999999</v>
      </c>
      <c r="G164" s="409">
        <f t="shared" si="8"/>
        <v>32.272024218356329</v>
      </c>
      <c r="H164" s="409">
        <f t="shared" si="9"/>
        <v>40.669663205758845</v>
      </c>
      <c r="I164" s="408">
        <v>0.24</v>
      </c>
      <c r="J164" s="409">
        <f t="shared" si="10"/>
        <v>45.765450629874024</v>
      </c>
      <c r="K164" s="436">
        <f t="shared" si="11"/>
        <v>57.674270785842836</v>
      </c>
      <c r="L164" s="438" t="s">
        <v>831</v>
      </c>
    </row>
    <row r="165" spans="1:12" x14ac:dyDescent="0.25">
      <c r="A165" s="406" t="s">
        <v>252</v>
      </c>
      <c r="B165" s="403" t="s">
        <v>251</v>
      </c>
      <c r="C165" s="407">
        <v>23.248434313137373</v>
      </c>
      <c r="D165" s="407">
        <v>34.77505098980204</v>
      </c>
      <c r="E165" s="70"/>
      <c r="F165" s="408">
        <v>0.31159999999999999</v>
      </c>
      <c r="G165" s="409">
        <f t="shared" si="8"/>
        <v>30.492646445110974</v>
      </c>
      <c r="H165" s="409">
        <f t="shared" si="9"/>
        <v>45.61095687822435</v>
      </c>
      <c r="I165" s="408">
        <v>0.24</v>
      </c>
      <c r="J165" s="409">
        <f t="shared" si="10"/>
        <v>43.242087822435508</v>
      </c>
      <c r="K165" s="436">
        <f t="shared" si="11"/>
        <v>64.681594841031796</v>
      </c>
      <c r="L165" s="438" t="s">
        <v>831</v>
      </c>
    </row>
    <row r="166" spans="1:12" x14ac:dyDescent="0.25">
      <c r="A166" s="406" t="s">
        <v>629</v>
      </c>
      <c r="B166" s="403" t="s">
        <v>108</v>
      </c>
      <c r="C166" s="407">
        <v>12.40502099580084</v>
      </c>
      <c r="D166" s="407">
        <v>17.802327534493099</v>
      </c>
      <c r="E166" s="70"/>
      <c r="F166" s="408">
        <v>0.35620000000000002</v>
      </c>
      <c r="G166" s="409">
        <f t="shared" si="8"/>
        <v>16.823689474505098</v>
      </c>
      <c r="H166" s="409">
        <f t="shared" si="9"/>
        <v>24.14351660227954</v>
      </c>
      <c r="I166" s="408">
        <v>0.24</v>
      </c>
      <c r="J166" s="409">
        <f t="shared" si="10"/>
        <v>23.07333905218956</v>
      </c>
      <c r="K166" s="436">
        <f t="shared" si="11"/>
        <v>33.112329214157164</v>
      </c>
      <c r="L166" s="437"/>
    </row>
    <row r="167" spans="1:12" x14ac:dyDescent="0.25">
      <c r="A167" s="406" t="s">
        <v>629</v>
      </c>
      <c r="B167" s="403" t="s">
        <v>693</v>
      </c>
      <c r="C167" s="407">
        <v>21.5</v>
      </c>
      <c r="D167" s="407">
        <v>28.22</v>
      </c>
      <c r="E167" s="70"/>
      <c r="F167" s="408">
        <v>0.35620000000000002</v>
      </c>
      <c r="G167" s="409">
        <f t="shared" si="8"/>
        <v>29.158300000000001</v>
      </c>
      <c r="H167" s="409">
        <f t="shared" si="9"/>
        <v>38.271963999999997</v>
      </c>
      <c r="I167" s="408">
        <v>0.24</v>
      </c>
      <c r="J167" s="409">
        <f t="shared" si="10"/>
        <v>39.99</v>
      </c>
      <c r="K167" s="436">
        <f t="shared" si="11"/>
        <v>52.489199999999997</v>
      </c>
      <c r="L167" s="438" t="s">
        <v>831</v>
      </c>
    </row>
    <row r="168" spans="1:12" x14ac:dyDescent="0.25">
      <c r="A168" s="406" t="s">
        <v>629</v>
      </c>
      <c r="B168" s="403" t="s">
        <v>694</v>
      </c>
      <c r="C168" s="407">
        <v>27.95</v>
      </c>
      <c r="D168" s="407">
        <v>33.21</v>
      </c>
      <c r="E168" s="70"/>
      <c r="F168" s="408">
        <v>0.35620000000000002</v>
      </c>
      <c r="G168" s="409">
        <f t="shared" si="8"/>
        <v>37.905790000000003</v>
      </c>
      <c r="H168" s="409">
        <f t="shared" si="9"/>
        <v>45.039402000000003</v>
      </c>
      <c r="I168" s="408">
        <v>0.24</v>
      </c>
      <c r="J168" s="409">
        <f t="shared" si="10"/>
        <v>51.986999999999995</v>
      </c>
      <c r="K168" s="436">
        <f t="shared" si="11"/>
        <v>61.770599999999995</v>
      </c>
      <c r="L168" s="438" t="s">
        <v>831</v>
      </c>
    </row>
    <row r="169" spans="1:12" x14ac:dyDescent="0.25">
      <c r="A169" s="406" t="s">
        <v>629</v>
      </c>
      <c r="B169" s="403" t="s">
        <v>695</v>
      </c>
      <c r="C169" s="407">
        <v>30.25</v>
      </c>
      <c r="D169" s="407">
        <v>35</v>
      </c>
      <c r="E169" s="70"/>
      <c r="F169" s="408">
        <v>0.35620000000000002</v>
      </c>
      <c r="G169" s="409">
        <f t="shared" si="8"/>
        <v>41.02505</v>
      </c>
      <c r="H169" s="409">
        <f t="shared" si="9"/>
        <v>47.467000000000006</v>
      </c>
      <c r="I169" s="408">
        <v>0.24</v>
      </c>
      <c r="J169" s="409">
        <f t="shared" si="10"/>
        <v>56.265000000000001</v>
      </c>
      <c r="K169" s="436">
        <f t="shared" si="11"/>
        <v>65.099999999999994</v>
      </c>
      <c r="L169" s="438" t="s">
        <v>831</v>
      </c>
    </row>
    <row r="170" spans="1:12" x14ac:dyDescent="0.25">
      <c r="A170" s="406" t="s">
        <v>629</v>
      </c>
      <c r="B170" s="403" t="s">
        <v>696</v>
      </c>
      <c r="C170" s="407">
        <v>24.75</v>
      </c>
      <c r="D170" s="407">
        <v>30</v>
      </c>
      <c r="E170" s="70"/>
      <c r="F170" s="408">
        <v>0.35620000000000002</v>
      </c>
      <c r="G170" s="409">
        <f t="shared" si="8"/>
        <v>33.565950000000001</v>
      </c>
      <c r="H170" s="409">
        <f t="shared" si="9"/>
        <v>40.686</v>
      </c>
      <c r="I170" s="408">
        <v>0.24</v>
      </c>
      <c r="J170" s="409">
        <f t="shared" si="10"/>
        <v>46.034999999999997</v>
      </c>
      <c r="K170" s="436">
        <f t="shared" si="11"/>
        <v>55.8</v>
      </c>
      <c r="L170" s="438" t="s">
        <v>831</v>
      </c>
    </row>
    <row r="171" spans="1:12" x14ac:dyDescent="0.25">
      <c r="A171" s="406" t="s">
        <v>629</v>
      </c>
      <c r="B171" s="403" t="s">
        <v>697</v>
      </c>
      <c r="C171" s="407">
        <v>24.75</v>
      </c>
      <c r="D171" s="407">
        <v>29.5</v>
      </c>
      <c r="E171" s="70"/>
      <c r="F171" s="408">
        <v>0.35620000000000002</v>
      </c>
      <c r="G171" s="409">
        <f t="shared" si="8"/>
        <v>33.565950000000001</v>
      </c>
      <c r="H171" s="409">
        <f t="shared" si="9"/>
        <v>40.007899999999999</v>
      </c>
      <c r="I171" s="408">
        <v>0.24</v>
      </c>
      <c r="J171" s="409">
        <f t="shared" si="10"/>
        <v>46.034999999999997</v>
      </c>
      <c r="K171" s="436">
        <f t="shared" si="11"/>
        <v>54.87</v>
      </c>
      <c r="L171" s="438" t="s">
        <v>831</v>
      </c>
    </row>
    <row r="172" spans="1:12" x14ac:dyDescent="0.25">
      <c r="A172" s="406" t="s">
        <v>629</v>
      </c>
      <c r="B172" s="403" t="s">
        <v>698</v>
      </c>
      <c r="C172" s="407">
        <v>31.5</v>
      </c>
      <c r="D172" s="407">
        <v>37.75</v>
      </c>
      <c r="E172" s="70"/>
      <c r="F172" s="408">
        <v>0.35620000000000002</v>
      </c>
      <c r="G172" s="409">
        <f t="shared" si="8"/>
        <v>42.720300000000002</v>
      </c>
      <c r="H172" s="409">
        <f t="shared" si="9"/>
        <v>51.196550000000002</v>
      </c>
      <c r="I172" s="408">
        <v>0.24</v>
      </c>
      <c r="J172" s="409">
        <f t="shared" si="10"/>
        <v>58.589999999999996</v>
      </c>
      <c r="K172" s="436">
        <f t="shared" si="11"/>
        <v>70.215000000000003</v>
      </c>
      <c r="L172" s="438" t="s">
        <v>831</v>
      </c>
    </row>
    <row r="173" spans="1:12" x14ac:dyDescent="0.25">
      <c r="A173" s="406" t="s">
        <v>629</v>
      </c>
      <c r="B173" s="403" t="s">
        <v>699</v>
      </c>
      <c r="C173" s="407">
        <v>26.5</v>
      </c>
      <c r="D173" s="407">
        <v>33.549999999999997</v>
      </c>
      <c r="E173" s="70"/>
      <c r="F173" s="408">
        <v>0.35620000000000002</v>
      </c>
      <c r="G173" s="409">
        <f t="shared" si="8"/>
        <v>35.939300000000003</v>
      </c>
      <c r="H173" s="409">
        <f t="shared" si="9"/>
        <v>45.500509999999998</v>
      </c>
      <c r="I173" s="408">
        <v>0.24</v>
      </c>
      <c r="J173" s="409">
        <f t="shared" si="10"/>
        <v>49.29</v>
      </c>
      <c r="K173" s="436">
        <f t="shared" si="11"/>
        <v>62.402999999999992</v>
      </c>
      <c r="L173" s="438" t="s">
        <v>831</v>
      </c>
    </row>
    <row r="174" spans="1:12" x14ac:dyDescent="0.25">
      <c r="A174" s="406" t="s">
        <v>629</v>
      </c>
      <c r="B174" s="403" t="s">
        <v>87</v>
      </c>
      <c r="C174" s="407">
        <v>13.312705458908217</v>
      </c>
      <c r="D174" s="407">
        <v>19.080893821235751</v>
      </c>
      <c r="E174" s="70"/>
      <c r="F174" s="408">
        <v>0.35620000000000002</v>
      </c>
      <c r="G174" s="409">
        <f t="shared" si="8"/>
        <v>18.054691143371326</v>
      </c>
      <c r="H174" s="409">
        <f t="shared" si="9"/>
        <v>25.877508200359927</v>
      </c>
      <c r="I174" s="408">
        <v>0.24</v>
      </c>
      <c r="J174" s="409">
        <f t="shared" si="10"/>
        <v>24.761632153569284</v>
      </c>
      <c r="K174" s="436">
        <f t="shared" si="11"/>
        <v>35.490462507498499</v>
      </c>
      <c r="L174" s="437"/>
    </row>
    <row r="175" spans="1:12" x14ac:dyDescent="0.25">
      <c r="A175" s="406" t="s">
        <v>629</v>
      </c>
      <c r="B175" s="403" t="s">
        <v>109</v>
      </c>
      <c r="C175" s="407">
        <v>10.374931013797241</v>
      </c>
      <c r="D175" s="407">
        <v>14.454631073785244</v>
      </c>
      <c r="E175" s="70"/>
      <c r="F175" s="408">
        <v>0.35620000000000002</v>
      </c>
      <c r="G175" s="409">
        <f t="shared" si="8"/>
        <v>14.070481440911818</v>
      </c>
      <c r="H175" s="409">
        <f t="shared" si="9"/>
        <v>19.603370662267547</v>
      </c>
      <c r="I175" s="408">
        <v>0.24</v>
      </c>
      <c r="J175" s="409">
        <f t="shared" si="10"/>
        <v>19.297371685662867</v>
      </c>
      <c r="K175" s="436">
        <f t="shared" si="11"/>
        <v>26.885613797240552</v>
      </c>
      <c r="L175" s="437"/>
    </row>
    <row r="176" spans="1:12" x14ac:dyDescent="0.25">
      <c r="A176" s="406" t="s">
        <v>629</v>
      </c>
      <c r="B176" s="403" t="s">
        <v>110</v>
      </c>
      <c r="C176" s="407">
        <v>14.483911217756448</v>
      </c>
      <c r="D176" s="407">
        <v>21.081703659268147</v>
      </c>
      <c r="E176" s="70"/>
      <c r="F176" s="408">
        <v>0.35620000000000002</v>
      </c>
      <c r="G176" s="409">
        <f t="shared" si="8"/>
        <v>19.643080393521295</v>
      </c>
      <c r="H176" s="409">
        <f t="shared" si="9"/>
        <v>28.591006502699461</v>
      </c>
      <c r="I176" s="408">
        <v>0.24</v>
      </c>
      <c r="J176" s="409">
        <f t="shared" si="10"/>
        <v>26.940074865026993</v>
      </c>
      <c r="K176" s="436">
        <f t="shared" si="11"/>
        <v>39.211968806238758</v>
      </c>
      <c r="L176" s="437"/>
    </row>
    <row r="177" spans="1:12" x14ac:dyDescent="0.25">
      <c r="A177" s="406" t="s">
        <v>629</v>
      </c>
      <c r="B177" s="403" t="s">
        <v>88</v>
      </c>
      <c r="C177" s="407">
        <v>7.25</v>
      </c>
      <c r="D177" s="407">
        <v>11.653497300539891</v>
      </c>
      <c r="E177" s="70"/>
      <c r="F177" s="408">
        <v>0.35620000000000002</v>
      </c>
      <c r="G177" s="409">
        <f t="shared" si="8"/>
        <v>9.8324499999999997</v>
      </c>
      <c r="H177" s="409">
        <f t="shared" si="9"/>
        <v>15.804473038992201</v>
      </c>
      <c r="I177" s="408">
        <v>0.24</v>
      </c>
      <c r="J177" s="409">
        <f t="shared" si="10"/>
        <v>13.484999999999999</v>
      </c>
      <c r="K177" s="436">
        <f t="shared" si="11"/>
        <v>21.675504979004199</v>
      </c>
      <c r="L177" s="437"/>
    </row>
    <row r="178" spans="1:12" x14ac:dyDescent="0.25">
      <c r="A178" s="406" t="s">
        <v>629</v>
      </c>
      <c r="B178" s="403" t="s">
        <v>89</v>
      </c>
      <c r="C178" s="407">
        <v>11.702297540491902</v>
      </c>
      <c r="D178" s="407">
        <v>15.625836832633475</v>
      </c>
      <c r="E178" s="70"/>
      <c r="F178" s="408">
        <v>0.35620000000000002</v>
      </c>
      <c r="G178" s="409">
        <f t="shared" si="8"/>
        <v>15.870655924415118</v>
      </c>
      <c r="H178" s="409">
        <f t="shared" si="9"/>
        <v>21.19175991241752</v>
      </c>
      <c r="I178" s="408">
        <v>0.24</v>
      </c>
      <c r="J178" s="409">
        <f t="shared" si="10"/>
        <v>21.766273425314939</v>
      </c>
      <c r="K178" s="436">
        <f t="shared" si="11"/>
        <v>29.064056508698261</v>
      </c>
      <c r="L178" s="437"/>
    </row>
    <row r="179" spans="1:12" x14ac:dyDescent="0.25">
      <c r="A179" s="406" t="s">
        <v>629</v>
      </c>
      <c r="B179" s="403" t="s">
        <v>90</v>
      </c>
      <c r="C179" s="407">
        <v>12.492861427714457</v>
      </c>
      <c r="D179" s="407">
        <v>15.528236352729452</v>
      </c>
      <c r="E179" s="70"/>
      <c r="F179" s="408">
        <v>0.35620000000000002</v>
      </c>
      <c r="G179" s="409">
        <f t="shared" si="8"/>
        <v>16.942818668266348</v>
      </c>
      <c r="H179" s="409">
        <f t="shared" si="9"/>
        <v>21.059394141571683</v>
      </c>
      <c r="I179" s="408">
        <v>0.24</v>
      </c>
      <c r="J179" s="409">
        <f t="shared" si="10"/>
        <v>23.236722255548891</v>
      </c>
      <c r="K179" s="436">
        <f t="shared" si="11"/>
        <v>28.882519616076781</v>
      </c>
      <c r="L179" s="437"/>
    </row>
    <row r="180" spans="1:12" x14ac:dyDescent="0.25">
      <c r="A180" s="406" t="s">
        <v>629</v>
      </c>
      <c r="B180" s="403" t="s">
        <v>91</v>
      </c>
      <c r="C180" s="407">
        <v>7.25</v>
      </c>
      <c r="D180" s="407">
        <v>12.161019796040794</v>
      </c>
      <c r="E180" s="70"/>
      <c r="F180" s="408">
        <v>0.35620000000000002</v>
      </c>
      <c r="G180" s="409">
        <f t="shared" si="8"/>
        <v>9.8324499999999997</v>
      </c>
      <c r="H180" s="409">
        <f t="shared" si="9"/>
        <v>16.492775047390527</v>
      </c>
      <c r="I180" s="408">
        <v>0.24</v>
      </c>
      <c r="J180" s="409">
        <f t="shared" si="10"/>
        <v>13.484999999999999</v>
      </c>
      <c r="K180" s="436">
        <f t="shared" si="11"/>
        <v>22.619496820635877</v>
      </c>
      <c r="L180" s="437"/>
    </row>
    <row r="181" spans="1:12" x14ac:dyDescent="0.25">
      <c r="A181" s="406" t="s">
        <v>629</v>
      </c>
      <c r="B181" s="403" t="s">
        <v>92</v>
      </c>
      <c r="C181" s="407">
        <v>12.170779844031193</v>
      </c>
      <c r="D181" s="407">
        <v>15.528236352729452</v>
      </c>
      <c r="E181" s="70"/>
      <c r="F181" s="408">
        <v>0.35620000000000002</v>
      </c>
      <c r="G181" s="409">
        <f t="shared" si="8"/>
        <v>16.506011624475104</v>
      </c>
      <c r="H181" s="409">
        <f t="shared" si="9"/>
        <v>21.059394141571683</v>
      </c>
      <c r="I181" s="408">
        <v>0.24</v>
      </c>
      <c r="J181" s="409">
        <f t="shared" si="10"/>
        <v>22.637650509898016</v>
      </c>
      <c r="K181" s="436">
        <f t="shared" si="11"/>
        <v>28.882519616076781</v>
      </c>
      <c r="L181" s="437"/>
    </row>
    <row r="182" spans="1:12" x14ac:dyDescent="0.25">
      <c r="A182" s="406" t="s">
        <v>629</v>
      </c>
      <c r="B182" s="403" t="s">
        <v>93</v>
      </c>
      <c r="C182" s="407">
        <v>7.25</v>
      </c>
      <c r="D182" s="407">
        <v>11.6827774445111</v>
      </c>
      <c r="E182" s="70"/>
      <c r="F182" s="408">
        <v>0.35620000000000002</v>
      </c>
      <c r="G182" s="409">
        <f t="shared" si="8"/>
        <v>9.8324499999999997</v>
      </c>
      <c r="H182" s="409">
        <f t="shared" si="9"/>
        <v>15.844182770245954</v>
      </c>
      <c r="I182" s="408">
        <v>0.24</v>
      </c>
      <c r="J182" s="409">
        <f t="shared" si="10"/>
        <v>13.484999999999999</v>
      </c>
      <c r="K182" s="436">
        <f t="shared" si="11"/>
        <v>21.729966046790643</v>
      </c>
      <c r="L182" s="437"/>
    </row>
    <row r="183" spans="1:12" x14ac:dyDescent="0.25">
      <c r="A183" s="406" t="s">
        <v>629</v>
      </c>
      <c r="B183" s="403" t="s">
        <v>94</v>
      </c>
      <c r="C183" s="407">
        <v>7.25</v>
      </c>
      <c r="D183" s="407">
        <v>11.6827774445111</v>
      </c>
      <c r="E183" s="70"/>
      <c r="F183" s="408">
        <v>0.35620000000000002</v>
      </c>
      <c r="G183" s="409">
        <f t="shared" si="8"/>
        <v>9.8324499999999997</v>
      </c>
      <c r="H183" s="409">
        <f t="shared" si="9"/>
        <v>15.844182770245954</v>
      </c>
      <c r="I183" s="408">
        <v>0.24</v>
      </c>
      <c r="J183" s="409">
        <f t="shared" si="10"/>
        <v>13.484999999999999</v>
      </c>
      <c r="K183" s="436">
        <f t="shared" si="11"/>
        <v>21.729966046790643</v>
      </c>
      <c r="L183" s="437"/>
    </row>
    <row r="184" spans="1:12" x14ac:dyDescent="0.25">
      <c r="A184" s="406" t="s">
        <v>629</v>
      </c>
      <c r="B184" s="403" t="s">
        <v>95</v>
      </c>
      <c r="C184" s="407">
        <v>7.25</v>
      </c>
      <c r="D184" s="407">
        <v>11.6827774445111</v>
      </c>
      <c r="E184" s="70"/>
      <c r="F184" s="408">
        <v>0.35620000000000002</v>
      </c>
      <c r="G184" s="409">
        <f t="shared" si="8"/>
        <v>9.8324499999999997</v>
      </c>
      <c r="H184" s="409">
        <f t="shared" si="9"/>
        <v>15.844182770245954</v>
      </c>
      <c r="I184" s="408">
        <v>0.24</v>
      </c>
      <c r="J184" s="409">
        <f t="shared" si="10"/>
        <v>13.484999999999999</v>
      </c>
      <c r="K184" s="436">
        <f t="shared" si="11"/>
        <v>21.729966046790643</v>
      </c>
      <c r="L184" s="437"/>
    </row>
    <row r="185" spans="1:12" x14ac:dyDescent="0.25">
      <c r="A185" s="406" t="s">
        <v>629</v>
      </c>
      <c r="B185" s="403" t="s">
        <v>96</v>
      </c>
      <c r="C185" s="407">
        <v>10.374931013797241</v>
      </c>
      <c r="D185" s="407">
        <v>14.405830833833232</v>
      </c>
      <c r="E185" s="70"/>
      <c r="F185" s="408">
        <v>0.35620000000000002</v>
      </c>
      <c r="G185" s="409">
        <f t="shared" si="8"/>
        <v>14.070481440911818</v>
      </c>
      <c r="H185" s="409">
        <f t="shared" si="9"/>
        <v>19.537187776844629</v>
      </c>
      <c r="I185" s="408">
        <v>0.24</v>
      </c>
      <c r="J185" s="409">
        <f t="shared" si="10"/>
        <v>19.297371685662867</v>
      </c>
      <c r="K185" s="436">
        <f t="shared" si="11"/>
        <v>26.794845350929808</v>
      </c>
      <c r="L185" s="437"/>
    </row>
    <row r="186" spans="1:12" x14ac:dyDescent="0.25">
      <c r="A186" s="406" t="s">
        <v>629</v>
      </c>
      <c r="B186" s="403" t="s">
        <v>97</v>
      </c>
      <c r="C186" s="407">
        <v>14.435110977804436</v>
      </c>
      <c r="D186" s="407">
        <v>22.330989802039589</v>
      </c>
      <c r="E186" s="70"/>
      <c r="F186" s="408">
        <v>0.35620000000000002</v>
      </c>
      <c r="G186" s="409">
        <f t="shared" si="8"/>
        <v>19.576897508098376</v>
      </c>
      <c r="H186" s="409">
        <f t="shared" si="9"/>
        <v>30.285288369526093</v>
      </c>
      <c r="I186" s="408">
        <v>0.24</v>
      </c>
      <c r="J186" s="409">
        <f t="shared" si="10"/>
        <v>26.849306418716253</v>
      </c>
      <c r="K186" s="436">
        <f t="shared" si="11"/>
        <v>41.535641031793631</v>
      </c>
      <c r="L186" s="437"/>
    </row>
    <row r="187" spans="1:12" x14ac:dyDescent="0.25">
      <c r="A187" s="406" t="s">
        <v>629</v>
      </c>
      <c r="B187" s="403" t="s">
        <v>98</v>
      </c>
      <c r="C187" s="407">
        <v>7.25</v>
      </c>
      <c r="D187" s="407">
        <v>11.760857828434315</v>
      </c>
      <c r="E187" s="70"/>
      <c r="F187" s="408">
        <v>0.35620000000000002</v>
      </c>
      <c r="G187" s="409">
        <f t="shared" si="8"/>
        <v>9.8324499999999997</v>
      </c>
      <c r="H187" s="409">
        <f t="shared" si="9"/>
        <v>15.950075386922618</v>
      </c>
      <c r="I187" s="408">
        <v>0.24</v>
      </c>
      <c r="J187" s="409">
        <f t="shared" si="10"/>
        <v>13.484999999999999</v>
      </c>
      <c r="K187" s="436">
        <f t="shared" si="11"/>
        <v>21.875195560887828</v>
      </c>
      <c r="L187" s="437"/>
    </row>
    <row r="188" spans="1:12" x14ac:dyDescent="0.25">
      <c r="A188" s="406" t="s">
        <v>629</v>
      </c>
      <c r="B188" s="403" t="s">
        <v>99</v>
      </c>
      <c r="C188" s="407">
        <v>11.809658068386321</v>
      </c>
      <c r="D188" s="407">
        <v>15.079274145170963</v>
      </c>
      <c r="E188" s="70"/>
      <c r="F188" s="408">
        <v>0.35620000000000002</v>
      </c>
      <c r="G188" s="409">
        <f t="shared" si="8"/>
        <v>16.016258272345528</v>
      </c>
      <c r="H188" s="409">
        <f t="shared" si="9"/>
        <v>20.450511595680862</v>
      </c>
      <c r="I188" s="408">
        <v>0.24</v>
      </c>
      <c r="J188" s="409">
        <f t="shared" si="10"/>
        <v>21.965964007198558</v>
      </c>
      <c r="K188" s="436">
        <f t="shared" si="11"/>
        <v>28.047449910017992</v>
      </c>
      <c r="L188" s="437"/>
    </row>
    <row r="189" spans="1:12" x14ac:dyDescent="0.25">
      <c r="A189" s="406" t="s">
        <v>629</v>
      </c>
      <c r="B189" s="403" t="s">
        <v>100</v>
      </c>
      <c r="C189" s="407">
        <v>9.1842051589682061</v>
      </c>
      <c r="D189" s="407">
        <v>14.386310737852428</v>
      </c>
      <c r="E189" s="70"/>
      <c r="F189" s="408">
        <v>0.35620000000000002</v>
      </c>
      <c r="G189" s="409">
        <f t="shared" si="8"/>
        <v>12.455619036592681</v>
      </c>
      <c r="H189" s="409">
        <f t="shared" si="9"/>
        <v>19.510714622675465</v>
      </c>
      <c r="I189" s="408">
        <v>0.24</v>
      </c>
      <c r="J189" s="409">
        <f t="shared" si="10"/>
        <v>17.082621595680866</v>
      </c>
      <c r="K189" s="436">
        <f t="shared" si="11"/>
        <v>26.758537972405517</v>
      </c>
      <c r="L189" s="437"/>
    </row>
    <row r="190" spans="1:12" x14ac:dyDescent="0.25">
      <c r="A190" s="406" t="s">
        <v>629</v>
      </c>
      <c r="B190" s="403" t="s">
        <v>101</v>
      </c>
      <c r="C190" s="407">
        <v>7.25</v>
      </c>
      <c r="D190" s="407">
        <v>16.143119376124773</v>
      </c>
      <c r="E190" s="70"/>
      <c r="F190" s="408">
        <v>0.35620000000000002</v>
      </c>
      <c r="G190" s="409">
        <f t="shared" si="8"/>
        <v>9.8324499999999997</v>
      </c>
      <c r="H190" s="409">
        <f t="shared" si="9"/>
        <v>21.893298497900417</v>
      </c>
      <c r="I190" s="408">
        <v>0.24</v>
      </c>
      <c r="J190" s="409">
        <f t="shared" si="10"/>
        <v>13.484999999999999</v>
      </c>
      <c r="K190" s="436">
        <f t="shared" si="11"/>
        <v>30.026202039592079</v>
      </c>
      <c r="L190" s="437"/>
    </row>
    <row r="191" spans="1:12" x14ac:dyDescent="0.25">
      <c r="A191" s="406" t="s">
        <v>629</v>
      </c>
      <c r="B191" s="403" t="s">
        <v>111</v>
      </c>
      <c r="C191" s="407">
        <v>7.25</v>
      </c>
      <c r="D191" s="407">
        <v>11.165494901019795</v>
      </c>
      <c r="E191" s="70"/>
      <c r="F191" s="408">
        <v>0.35620000000000002</v>
      </c>
      <c r="G191" s="409">
        <f t="shared" si="8"/>
        <v>9.8324499999999997</v>
      </c>
      <c r="H191" s="409">
        <f t="shared" si="9"/>
        <v>15.142644184763046</v>
      </c>
      <c r="I191" s="408">
        <v>0.24</v>
      </c>
      <c r="J191" s="409">
        <f t="shared" si="10"/>
        <v>13.484999999999999</v>
      </c>
      <c r="K191" s="436">
        <f t="shared" si="11"/>
        <v>20.767820515896815</v>
      </c>
      <c r="L191" s="437"/>
    </row>
    <row r="192" spans="1:12" x14ac:dyDescent="0.25">
      <c r="A192" s="406" t="s">
        <v>629</v>
      </c>
      <c r="B192" s="403" t="s">
        <v>112</v>
      </c>
      <c r="C192" s="407">
        <v>11.214295140971805</v>
      </c>
      <c r="D192" s="407">
        <v>18.104889022195561</v>
      </c>
      <c r="E192" s="70"/>
      <c r="F192" s="408">
        <v>0.35620000000000002</v>
      </c>
      <c r="G192" s="409">
        <f t="shared" si="8"/>
        <v>15.208827070185963</v>
      </c>
      <c r="H192" s="409">
        <f t="shared" si="9"/>
        <v>24.553850491901621</v>
      </c>
      <c r="I192" s="408">
        <v>0.24</v>
      </c>
      <c r="J192" s="409">
        <f t="shared" si="10"/>
        <v>20.858588962207556</v>
      </c>
      <c r="K192" s="436">
        <f t="shared" si="11"/>
        <v>33.67509358128374</v>
      </c>
      <c r="L192" s="437"/>
    </row>
    <row r="193" spans="1:12" x14ac:dyDescent="0.25">
      <c r="A193" s="406" t="s">
        <v>629</v>
      </c>
      <c r="B193" s="403" t="s">
        <v>102</v>
      </c>
      <c r="C193" s="407">
        <v>7.25</v>
      </c>
      <c r="D193" s="407">
        <v>11.6827774445111</v>
      </c>
      <c r="E193" s="70"/>
      <c r="F193" s="408">
        <v>0.35620000000000002</v>
      </c>
      <c r="G193" s="409">
        <f t="shared" si="8"/>
        <v>9.8324499999999997</v>
      </c>
      <c r="H193" s="409">
        <f t="shared" si="9"/>
        <v>15.844182770245954</v>
      </c>
      <c r="I193" s="408">
        <v>0.24</v>
      </c>
      <c r="J193" s="409">
        <f t="shared" si="10"/>
        <v>13.484999999999999</v>
      </c>
      <c r="K193" s="436">
        <f t="shared" si="11"/>
        <v>21.729966046790643</v>
      </c>
      <c r="L193" s="437"/>
    </row>
    <row r="194" spans="1:12" x14ac:dyDescent="0.25">
      <c r="A194" s="406" t="s">
        <v>629</v>
      </c>
      <c r="B194" s="403" t="s">
        <v>103</v>
      </c>
      <c r="C194" s="407">
        <v>7.25</v>
      </c>
      <c r="D194" s="407">
        <v>11.6827774445111</v>
      </c>
      <c r="E194" s="70"/>
      <c r="F194" s="408">
        <v>0.35620000000000002</v>
      </c>
      <c r="G194" s="409">
        <f t="shared" si="8"/>
        <v>9.8324499999999997</v>
      </c>
      <c r="H194" s="409">
        <f t="shared" si="9"/>
        <v>15.844182770245954</v>
      </c>
      <c r="I194" s="408">
        <v>0.24</v>
      </c>
      <c r="J194" s="409">
        <f t="shared" si="10"/>
        <v>13.484999999999999</v>
      </c>
      <c r="K194" s="436">
        <f t="shared" si="11"/>
        <v>21.729966046790643</v>
      </c>
      <c r="L194" s="437"/>
    </row>
    <row r="195" spans="1:12" x14ac:dyDescent="0.25">
      <c r="A195" s="406" t="s">
        <v>629</v>
      </c>
      <c r="B195" s="403" t="s">
        <v>104</v>
      </c>
      <c r="C195" s="407">
        <v>11.702297540491902</v>
      </c>
      <c r="D195" s="407">
        <v>14.630311937612477</v>
      </c>
      <c r="E195" s="70"/>
      <c r="F195" s="408">
        <v>0.35620000000000002</v>
      </c>
      <c r="G195" s="409">
        <f t="shared" si="8"/>
        <v>15.870655924415118</v>
      </c>
      <c r="H195" s="409">
        <f t="shared" si="9"/>
        <v>19.841629049790043</v>
      </c>
      <c r="I195" s="408">
        <v>0.24</v>
      </c>
      <c r="J195" s="409">
        <f t="shared" si="10"/>
        <v>21.766273425314939</v>
      </c>
      <c r="K195" s="436">
        <f t="shared" si="11"/>
        <v>27.21238020395921</v>
      </c>
      <c r="L195" s="437"/>
    </row>
    <row r="196" spans="1:12" x14ac:dyDescent="0.25">
      <c r="A196" s="406" t="s">
        <v>629</v>
      </c>
      <c r="B196" s="403" t="s">
        <v>105</v>
      </c>
      <c r="C196" s="407">
        <v>14.679112177564484</v>
      </c>
      <c r="D196" s="407">
        <v>18.700251949610077</v>
      </c>
      <c r="E196" s="70"/>
      <c r="F196" s="408">
        <v>0.35620000000000002</v>
      </c>
      <c r="G196" s="409">
        <f t="shared" si="8"/>
        <v>19.907811935212955</v>
      </c>
      <c r="H196" s="409">
        <f t="shared" si="9"/>
        <v>25.361281694061187</v>
      </c>
      <c r="I196" s="408">
        <v>0.24</v>
      </c>
      <c r="J196" s="409">
        <f t="shared" si="10"/>
        <v>27.303148650269939</v>
      </c>
      <c r="K196" s="436">
        <f t="shared" si="11"/>
        <v>34.782468626274742</v>
      </c>
      <c r="L196" s="437"/>
    </row>
    <row r="197" spans="1:12" x14ac:dyDescent="0.25">
      <c r="A197" s="406" t="s">
        <v>629</v>
      </c>
      <c r="B197" s="403" t="s">
        <v>630</v>
      </c>
      <c r="C197" s="407">
        <v>7.25</v>
      </c>
      <c r="D197" s="407">
        <v>11</v>
      </c>
      <c r="E197" s="70"/>
      <c r="F197" s="408">
        <v>0.35620000000000002</v>
      </c>
      <c r="G197" s="409">
        <f t="shared" si="8"/>
        <v>9.8324499999999997</v>
      </c>
      <c r="H197" s="409">
        <f t="shared" si="9"/>
        <v>14.918200000000001</v>
      </c>
      <c r="I197" s="408">
        <v>0.24</v>
      </c>
      <c r="J197" s="409">
        <f t="shared" si="10"/>
        <v>13.484999999999999</v>
      </c>
      <c r="K197" s="436">
        <f t="shared" si="11"/>
        <v>20.46</v>
      </c>
      <c r="L197" s="437"/>
    </row>
    <row r="198" spans="1:12" x14ac:dyDescent="0.25">
      <c r="A198" s="406" t="s">
        <v>629</v>
      </c>
      <c r="B198" s="403" t="s">
        <v>106</v>
      </c>
      <c r="C198" s="407">
        <v>7.25</v>
      </c>
      <c r="D198" s="407">
        <v>11.6827774445111</v>
      </c>
      <c r="E198" s="70"/>
      <c r="F198" s="408">
        <v>0.35620000000000002</v>
      </c>
      <c r="G198" s="409">
        <f t="shared" si="8"/>
        <v>9.8324499999999997</v>
      </c>
      <c r="H198" s="409">
        <f t="shared" si="9"/>
        <v>15.844182770245954</v>
      </c>
      <c r="I198" s="408">
        <v>0.24</v>
      </c>
      <c r="J198" s="409">
        <f t="shared" si="10"/>
        <v>13.484999999999999</v>
      </c>
      <c r="K198" s="436">
        <f t="shared" si="11"/>
        <v>21.729966046790643</v>
      </c>
      <c r="L198" s="437"/>
    </row>
    <row r="199" spans="1:12" x14ac:dyDescent="0.25">
      <c r="A199" s="406" t="s">
        <v>629</v>
      </c>
      <c r="B199" s="403" t="s">
        <v>107</v>
      </c>
      <c r="C199" s="407">
        <v>11.702297540491902</v>
      </c>
      <c r="D199" s="407">
        <v>14.630311937612477</v>
      </c>
      <c r="E199" s="70"/>
      <c r="F199" s="408">
        <v>0.35620000000000002</v>
      </c>
      <c r="G199" s="409">
        <f t="shared" si="8"/>
        <v>15.870655924415118</v>
      </c>
      <c r="H199" s="409">
        <f t="shared" si="9"/>
        <v>19.841629049790043</v>
      </c>
      <c r="I199" s="408">
        <v>0.24</v>
      </c>
      <c r="J199" s="409">
        <f t="shared" si="10"/>
        <v>21.766273425314939</v>
      </c>
      <c r="K199" s="436">
        <f t="shared" si="11"/>
        <v>27.21238020395921</v>
      </c>
      <c r="L199" s="437"/>
    </row>
    <row r="200" spans="1:12" x14ac:dyDescent="0.25">
      <c r="A200" s="406" t="s">
        <v>86</v>
      </c>
      <c r="B200" s="403" t="s">
        <v>690</v>
      </c>
      <c r="C200" s="407">
        <v>24.45</v>
      </c>
      <c r="D200" s="407">
        <v>32</v>
      </c>
      <c r="E200" s="70"/>
      <c r="F200" s="408">
        <v>0.35620000000000002</v>
      </c>
      <c r="G200" s="409">
        <f t="shared" si="8"/>
        <v>33.159089999999999</v>
      </c>
      <c r="H200" s="409">
        <f t="shared" si="9"/>
        <v>43.398400000000002</v>
      </c>
      <c r="I200" s="408">
        <v>0.24</v>
      </c>
      <c r="J200" s="409">
        <f t="shared" si="10"/>
        <v>45.476999999999997</v>
      </c>
      <c r="K200" s="436">
        <f t="shared" si="11"/>
        <v>59.519999999999996</v>
      </c>
      <c r="L200" s="438" t="s">
        <v>831</v>
      </c>
    </row>
    <row r="201" spans="1:12" x14ac:dyDescent="0.25">
      <c r="A201" s="406" t="s">
        <v>86</v>
      </c>
      <c r="B201" s="403" t="s">
        <v>691</v>
      </c>
      <c r="C201" s="407">
        <v>24.45</v>
      </c>
      <c r="D201" s="407">
        <v>29.5</v>
      </c>
      <c r="E201" s="70"/>
      <c r="F201" s="408">
        <v>0.35620000000000002</v>
      </c>
      <c r="G201" s="409">
        <f t="shared" si="8"/>
        <v>33.159089999999999</v>
      </c>
      <c r="H201" s="409">
        <f t="shared" si="9"/>
        <v>40.007899999999999</v>
      </c>
      <c r="I201" s="408">
        <v>0.24</v>
      </c>
      <c r="J201" s="409">
        <f t="shared" si="10"/>
        <v>45.476999999999997</v>
      </c>
      <c r="K201" s="436">
        <f t="shared" si="11"/>
        <v>54.87</v>
      </c>
      <c r="L201" s="438" t="s">
        <v>831</v>
      </c>
    </row>
    <row r="202" spans="1:12" x14ac:dyDescent="0.25">
      <c r="A202" s="406" t="s">
        <v>86</v>
      </c>
      <c r="B202" s="403" t="s">
        <v>692</v>
      </c>
      <c r="C202" s="407">
        <v>24.45</v>
      </c>
      <c r="D202" s="407">
        <v>29.5</v>
      </c>
      <c r="E202" s="70"/>
      <c r="F202" s="408">
        <v>0.35620000000000002</v>
      </c>
      <c r="G202" s="409">
        <f t="shared" si="8"/>
        <v>33.159089999999999</v>
      </c>
      <c r="H202" s="409">
        <f t="shared" si="9"/>
        <v>40.007899999999999</v>
      </c>
      <c r="I202" s="408">
        <v>0.24</v>
      </c>
      <c r="J202" s="409">
        <f t="shared" si="10"/>
        <v>45.476999999999997</v>
      </c>
      <c r="K202" s="436">
        <f t="shared" si="11"/>
        <v>54.87</v>
      </c>
      <c r="L202" s="438" t="s">
        <v>831</v>
      </c>
    </row>
    <row r="203" spans="1:12" x14ac:dyDescent="0.25">
      <c r="A203" s="406" t="s">
        <v>898</v>
      </c>
      <c r="B203" s="403" t="s">
        <v>899</v>
      </c>
      <c r="C203" s="407">
        <v>10</v>
      </c>
      <c r="D203" s="407">
        <v>11.08</v>
      </c>
      <c r="E203" s="70"/>
      <c r="F203" s="408">
        <v>0.3543</v>
      </c>
      <c r="G203" s="409">
        <f t="shared" si="8"/>
        <v>13.543000000000001</v>
      </c>
      <c r="H203" s="409">
        <f t="shared" si="9"/>
        <v>15.005644</v>
      </c>
      <c r="I203" s="408">
        <v>0.24</v>
      </c>
      <c r="J203" s="409">
        <f t="shared" si="10"/>
        <v>18.600000000000001</v>
      </c>
      <c r="K203" s="436">
        <f t="shared" si="11"/>
        <v>20.608800000000002</v>
      </c>
      <c r="L203" s="438"/>
    </row>
    <row r="204" spans="1:12" x14ac:dyDescent="0.25">
      <c r="A204" s="406" t="s">
        <v>232</v>
      </c>
      <c r="B204" s="403" t="s">
        <v>233</v>
      </c>
      <c r="C204" s="407">
        <v>11.165494901019795</v>
      </c>
      <c r="D204" s="407">
        <v>14.405830833833232</v>
      </c>
      <c r="E204" s="70"/>
      <c r="F204" s="408">
        <v>0.31159999999999999</v>
      </c>
      <c r="G204" s="409">
        <f t="shared" si="8"/>
        <v>14.644663112177561</v>
      </c>
      <c r="H204" s="409">
        <f t="shared" si="9"/>
        <v>18.894687721655664</v>
      </c>
      <c r="I204" s="408">
        <v>0.24</v>
      </c>
      <c r="J204" s="409">
        <f t="shared" si="10"/>
        <v>20.767820515896815</v>
      </c>
      <c r="K204" s="436">
        <f t="shared" si="11"/>
        <v>26.794845350929808</v>
      </c>
      <c r="L204" s="437"/>
    </row>
    <row r="205" spans="1:12" x14ac:dyDescent="0.25">
      <c r="A205" s="406" t="s">
        <v>232</v>
      </c>
      <c r="B205" s="403" t="s">
        <v>234</v>
      </c>
      <c r="C205" s="407">
        <v>14.435110977804436</v>
      </c>
      <c r="D205" s="407">
        <v>23.921877624475108</v>
      </c>
      <c r="E205" s="70"/>
      <c r="F205" s="408">
        <v>0.31159999999999999</v>
      </c>
      <c r="G205" s="409">
        <f t="shared" si="8"/>
        <v>18.933091558488297</v>
      </c>
      <c r="H205" s="409">
        <f t="shared" si="9"/>
        <v>31.375934692261549</v>
      </c>
      <c r="I205" s="408">
        <v>0.24</v>
      </c>
      <c r="J205" s="409">
        <f t="shared" si="10"/>
        <v>26.849306418716253</v>
      </c>
      <c r="K205" s="436">
        <f t="shared" si="11"/>
        <v>44.494692381523699</v>
      </c>
      <c r="L205" s="437"/>
    </row>
    <row r="206" spans="1:12" x14ac:dyDescent="0.25">
      <c r="A206" s="406" t="s">
        <v>232</v>
      </c>
      <c r="B206" s="403" t="s">
        <v>235</v>
      </c>
      <c r="C206" s="407">
        <v>13.146784643071385</v>
      </c>
      <c r="D206" s="407">
        <v>15.694157168566283</v>
      </c>
      <c r="E206" s="70"/>
      <c r="F206" s="408">
        <v>0.31159999999999999</v>
      </c>
      <c r="G206" s="409">
        <f t="shared" ref="G206:G323" si="12">C206*(1+F206)</f>
        <v>17.243322737852427</v>
      </c>
      <c r="H206" s="409">
        <f t="shared" ref="H206:H323" si="13">D206*(1+F206)</f>
        <v>20.584456542291534</v>
      </c>
      <c r="I206" s="408">
        <v>0.24</v>
      </c>
      <c r="J206" s="409">
        <f t="shared" ref="J206:J323" si="14">(C206*1.5)*(1+I206)</f>
        <v>24.453019436112776</v>
      </c>
      <c r="K206" s="436">
        <f t="shared" ref="K206:K323" si="15">(D206*1.5)*(1+I206)</f>
        <v>29.191132333533286</v>
      </c>
      <c r="L206" s="437"/>
    </row>
    <row r="207" spans="1:12" x14ac:dyDescent="0.25">
      <c r="A207" s="406" t="s">
        <v>232</v>
      </c>
      <c r="B207" s="403" t="s">
        <v>236</v>
      </c>
      <c r="C207" s="407">
        <v>15.694157168566283</v>
      </c>
      <c r="D207" s="407">
        <v>22.077228554289142</v>
      </c>
      <c r="E207" s="70"/>
      <c r="F207" s="408">
        <v>0.31159999999999999</v>
      </c>
      <c r="G207" s="409">
        <f t="shared" si="12"/>
        <v>20.584456542291534</v>
      </c>
      <c r="H207" s="409">
        <f t="shared" si="13"/>
        <v>28.956492971805638</v>
      </c>
      <c r="I207" s="408">
        <v>0.24</v>
      </c>
      <c r="J207" s="409">
        <f t="shared" si="14"/>
        <v>29.191132333533286</v>
      </c>
      <c r="K207" s="436">
        <f t="shared" si="15"/>
        <v>41.063645110977802</v>
      </c>
      <c r="L207" s="437"/>
    </row>
    <row r="208" spans="1:12" x14ac:dyDescent="0.25">
      <c r="A208" s="406" t="s">
        <v>232</v>
      </c>
      <c r="B208" s="403" t="s">
        <v>237</v>
      </c>
      <c r="C208" s="407">
        <v>13.146784643071385</v>
      </c>
      <c r="D208" s="407">
        <v>15.694157168566283</v>
      </c>
      <c r="E208" s="70"/>
      <c r="F208" s="408">
        <v>0.31159999999999999</v>
      </c>
      <c r="G208" s="409">
        <f t="shared" si="12"/>
        <v>17.243322737852427</v>
      </c>
      <c r="H208" s="409">
        <f t="shared" si="13"/>
        <v>20.584456542291534</v>
      </c>
      <c r="I208" s="408">
        <v>0.24</v>
      </c>
      <c r="J208" s="409">
        <f t="shared" si="14"/>
        <v>24.453019436112776</v>
      </c>
      <c r="K208" s="436">
        <f t="shared" si="15"/>
        <v>29.191132333533286</v>
      </c>
      <c r="L208" s="437"/>
    </row>
    <row r="209" spans="1:107" x14ac:dyDescent="0.25">
      <c r="A209" s="406" t="s">
        <v>232</v>
      </c>
      <c r="B209" s="403" t="s">
        <v>238</v>
      </c>
      <c r="C209" s="407">
        <v>15.723437312537492</v>
      </c>
      <c r="D209" s="407">
        <v>22.077228554289142</v>
      </c>
      <c r="E209" s="70"/>
      <c r="F209" s="408">
        <v>0.31159999999999999</v>
      </c>
      <c r="G209" s="409">
        <f t="shared" si="12"/>
        <v>20.622860379124173</v>
      </c>
      <c r="H209" s="409">
        <f t="shared" si="13"/>
        <v>28.956492971805638</v>
      </c>
      <c r="I209" s="408">
        <v>0.24</v>
      </c>
      <c r="J209" s="409">
        <f t="shared" si="14"/>
        <v>29.245593401319734</v>
      </c>
      <c r="K209" s="436">
        <f t="shared" si="15"/>
        <v>41.063645110977802</v>
      </c>
      <c r="L209" s="437"/>
    </row>
    <row r="210" spans="1:107" x14ac:dyDescent="0.25">
      <c r="A210" s="406" t="s">
        <v>232</v>
      </c>
      <c r="B210" s="403" t="s">
        <v>239</v>
      </c>
      <c r="C210" s="407">
        <v>7.25</v>
      </c>
      <c r="D210" s="407">
        <v>11.487576484703059</v>
      </c>
      <c r="E210" s="70"/>
      <c r="F210" s="408">
        <v>0.31159999999999999</v>
      </c>
      <c r="G210" s="409">
        <f t="shared" si="12"/>
        <v>9.5090999999999983</v>
      </c>
      <c r="H210" s="409">
        <f t="shared" si="13"/>
        <v>15.06710531733653</v>
      </c>
      <c r="I210" s="408">
        <v>0.24</v>
      </c>
      <c r="J210" s="409">
        <f t="shared" si="14"/>
        <v>13.484999999999999</v>
      </c>
      <c r="K210" s="436">
        <f t="shared" si="15"/>
        <v>21.36689226154769</v>
      </c>
      <c r="L210" s="437"/>
    </row>
    <row r="211" spans="1:107" x14ac:dyDescent="0.25">
      <c r="A211" s="406" t="s">
        <v>232</v>
      </c>
      <c r="B211" s="403" t="s">
        <v>240</v>
      </c>
      <c r="C211" s="407">
        <v>11.507096580683861</v>
      </c>
      <c r="D211" s="407">
        <v>18.407450509898016</v>
      </c>
      <c r="E211" s="70"/>
      <c r="F211" s="408">
        <v>0.31159999999999999</v>
      </c>
      <c r="G211" s="409">
        <f t="shared" si="12"/>
        <v>15.092707875224951</v>
      </c>
      <c r="H211" s="409">
        <f t="shared" si="13"/>
        <v>24.143212088782235</v>
      </c>
      <c r="I211" s="408">
        <v>0.24</v>
      </c>
      <c r="J211" s="409">
        <f t="shared" si="14"/>
        <v>21.403199640071978</v>
      </c>
      <c r="K211" s="436">
        <f t="shared" si="15"/>
        <v>34.237857948410308</v>
      </c>
      <c r="L211" s="437"/>
    </row>
    <row r="212" spans="1:107" x14ac:dyDescent="0.25">
      <c r="A212" s="406" t="s">
        <v>232</v>
      </c>
      <c r="B212" s="403" t="s">
        <v>241</v>
      </c>
      <c r="C212" s="407">
        <v>17.363125374925012</v>
      </c>
      <c r="D212" s="407">
        <v>22.34074985002999</v>
      </c>
      <c r="E212" s="70"/>
      <c r="F212" s="408">
        <v>0.31159999999999999</v>
      </c>
      <c r="G212" s="409">
        <f t="shared" si="12"/>
        <v>22.773475241751644</v>
      </c>
      <c r="H212" s="409">
        <f t="shared" si="13"/>
        <v>29.302127503299332</v>
      </c>
      <c r="I212" s="408">
        <v>0.24</v>
      </c>
      <c r="J212" s="409">
        <f t="shared" si="14"/>
        <v>32.295413197360524</v>
      </c>
      <c r="K212" s="436">
        <f t="shared" si="15"/>
        <v>41.55379472105578</v>
      </c>
      <c r="L212" s="437"/>
    </row>
    <row r="213" spans="1:107" x14ac:dyDescent="0.25">
      <c r="A213" s="406" t="s">
        <v>232</v>
      </c>
      <c r="B213" s="403" t="s">
        <v>242</v>
      </c>
      <c r="C213" s="407">
        <v>22.3700299940012</v>
      </c>
      <c r="D213" s="407">
        <v>30.265908818236355</v>
      </c>
      <c r="E213" s="70"/>
      <c r="F213" s="408">
        <v>0.31159999999999999</v>
      </c>
      <c r="G213" s="409">
        <f t="shared" si="12"/>
        <v>29.340531340131971</v>
      </c>
      <c r="H213" s="409">
        <f t="shared" si="13"/>
        <v>39.696766005998796</v>
      </c>
      <c r="I213" s="408">
        <v>0.24</v>
      </c>
      <c r="J213" s="409">
        <f t="shared" si="14"/>
        <v>41.608255788842229</v>
      </c>
      <c r="K213" s="436">
        <f t="shared" si="15"/>
        <v>56.294590401919621</v>
      </c>
      <c r="L213" s="438" t="s">
        <v>831</v>
      </c>
    </row>
    <row r="214" spans="1:107" ht="13.2" customHeight="1" x14ac:dyDescent="0.25">
      <c r="A214" s="456" t="s">
        <v>717</v>
      </c>
      <c r="B214" s="453" t="s">
        <v>848</v>
      </c>
      <c r="C214" s="457" t="s">
        <v>893</v>
      </c>
      <c r="D214" s="457" t="s">
        <v>893</v>
      </c>
      <c r="E214" s="135"/>
      <c r="F214" s="457" t="s">
        <v>893</v>
      </c>
      <c r="G214" s="454">
        <v>12.613702327291037</v>
      </c>
      <c r="H214" s="454">
        <v>19.628465356243705</v>
      </c>
      <c r="I214" s="466">
        <v>0.24</v>
      </c>
      <c r="J214" s="454">
        <v>15.889933172205438</v>
      </c>
      <c r="K214" s="454">
        <v>24.72668172205438</v>
      </c>
      <c r="L214" s="467" t="s">
        <v>831</v>
      </c>
      <c r="DC214" s="452">
        <v>0</v>
      </c>
    </row>
    <row r="215" spans="1:107" ht="13.2" customHeight="1" x14ac:dyDescent="0.25">
      <c r="A215" s="456" t="s">
        <v>717</v>
      </c>
      <c r="B215" s="453" t="s">
        <v>849</v>
      </c>
      <c r="C215" s="457" t="s">
        <v>893</v>
      </c>
      <c r="D215" s="457" t="s">
        <v>893</v>
      </c>
      <c r="E215" s="135"/>
      <c r="F215" s="457" t="s">
        <v>893</v>
      </c>
      <c r="G215" s="454">
        <v>19.306687235649544</v>
      </c>
      <c r="H215" s="454">
        <v>22.846246562185293</v>
      </c>
      <c r="I215" s="466">
        <v>0.24</v>
      </c>
      <c r="J215" s="454">
        <v>24.321326283987911</v>
      </c>
      <c r="K215" s="454">
        <v>28.78023610271903</v>
      </c>
      <c r="L215" s="467" t="s">
        <v>831</v>
      </c>
      <c r="DC215" s="452">
        <v>0</v>
      </c>
    </row>
    <row r="216" spans="1:107" ht="13.2" customHeight="1" x14ac:dyDescent="0.25">
      <c r="A216" s="456" t="s">
        <v>717</v>
      </c>
      <c r="B216" s="453" t="s">
        <v>850</v>
      </c>
      <c r="C216" s="457" t="s">
        <v>893</v>
      </c>
      <c r="D216" s="457" t="s">
        <v>893</v>
      </c>
      <c r="E216" s="135"/>
      <c r="F216" s="457" t="s">
        <v>893</v>
      </c>
      <c r="G216" s="409">
        <v>14.932897624475101</v>
      </c>
      <c r="H216" s="409">
        <v>22.943924277144568</v>
      </c>
      <c r="I216" s="466">
        <v>0.24</v>
      </c>
      <c r="J216" s="409">
        <v>18.811506658668264</v>
      </c>
      <c r="K216" s="409">
        <v>28.903284223155367</v>
      </c>
      <c r="L216" s="467" t="s">
        <v>831</v>
      </c>
      <c r="DC216" s="452">
        <v>0</v>
      </c>
    </row>
    <row r="217" spans="1:107" ht="13.2" customHeight="1" x14ac:dyDescent="0.25">
      <c r="A217" s="456" t="s">
        <v>717</v>
      </c>
      <c r="B217" s="453" t="s">
        <v>851</v>
      </c>
      <c r="C217" s="457" t="s">
        <v>893</v>
      </c>
      <c r="D217" s="457" t="s">
        <v>893</v>
      </c>
      <c r="E217" s="135"/>
      <c r="F217" s="457" t="s">
        <v>893</v>
      </c>
      <c r="G217" s="409">
        <v>23.015579256148765</v>
      </c>
      <c r="H217" s="409">
        <v>28.131744757048583</v>
      </c>
      <c r="I217" s="466">
        <v>0.24</v>
      </c>
      <c r="J217" s="409">
        <v>28.993550569886018</v>
      </c>
      <c r="K217" s="409">
        <v>35.4385677264547</v>
      </c>
      <c r="L217" s="467" t="s">
        <v>831</v>
      </c>
      <c r="DC217" s="452">
        <v>0</v>
      </c>
    </row>
    <row r="218" spans="1:107" ht="13.2" customHeight="1" x14ac:dyDescent="0.25">
      <c r="A218" s="456" t="s">
        <v>717</v>
      </c>
      <c r="B218" s="453" t="s">
        <v>852</v>
      </c>
      <c r="C218" s="457" t="s">
        <v>893</v>
      </c>
      <c r="D218" s="457" t="s">
        <v>893</v>
      </c>
      <c r="E218" s="135"/>
      <c r="F218" s="457" t="s">
        <v>893</v>
      </c>
      <c r="G218" s="409">
        <v>32.134250699999996</v>
      </c>
      <c r="H218" s="409">
        <v>40.523280749999998</v>
      </c>
      <c r="I218" s="466">
        <v>0.24</v>
      </c>
      <c r="J218" s="409">
        <v>40.480667999999994</v>
      </c>
      <c r="K218" s="409">
        <v>51.048630000000003</v>
      </c>
      <c r="L218" s="467" t="s">
        <v>831</v>
      </c>
      <c r="DC218" s="452">
        <v>0</v>
      </c>
    </row>
    <row r="219" spans="1:107" ht="13.2" customHeight="1" x14ac:dyDescent="0.25">
      <c r="A219" s="456" t="s">
        <v>717</v>
      </c>
      <c r="B219" s="453" t="s">
        <v>853</v>
      </c>
      <c r="C219" s="457" t="s">
        <v>893</v>
      </c>
      <c r="D219" s="457" t="s">
        <v>893</v>
      </c>
      <c r="E219" s="135"/>
      <c r="F219" s="457" t="s">
        <v>893</v>
      </c>
      <c r="G219" s="409">
        <v>40.594374225000003</v>
      </c>
      <c r="H219" s="409">
        <v>56.590406100000003</v>
      </c>
      <c r="I219" s="466">
        <v>0.24</v>
      </c>
      <c r="J219" s="409">
        <v>51.138189000000004</v>
      </c>
      <c r="K219" s="409">
        <v>71.288964000000007</v>
      </c>
      <c r="L219" s="467" t="s">
        <v>831</v>
      </c>
      <c r="DC219" s="452">
        <v>0</v>
      </c>
    </row>
    <row r="220" spans="1:107" ht="13.2" customHeight="1" x14ac:dyDescent="0.25">
      <c r="A220" s="456" t="s">
        <v>717</v>
      </c>
      <c r="B220" s="453" t="s">
        <v>888</v>
      </c>
      <c r="C220" s="457" t="s">
        <v>893</v>
      </c>
      <c r="D220" s="457" t="s">
        <v>893</v>
      </c>
      <c r="E220" s="135"/>
      <c r="F220" s="457" t="s">
        <v>893</v>
      </c>
      <c r="G220" s="409">
        <v>17.928075746850627</v>
      </c>
      <c r="H220" s="409">
        <v>25.738468458308333</v>
      </c>
      <c r="I220" s="466">
        <v>0.24</v>
      </c>
      <c r="J220" s="409">
        <v>22.584639952009592</v>
      </c>
      <c r="K220" s="409">
        <v>32.423671745650864</v>
      </c>
      <c r="L220" s="467" t="s">
        <v>831</v>
      </c>
      <c r="DC220" s="452">
        <v>0</v>
      </c>
    </row>
    <row r="221" spans="1:107" ht="13.2" customHeight="1" x14ac:dyDescent="0.25">
      <c r="A221" s="456" t="s">
        <v>717</v>
      </c>
      <c r="B221" s="453" t="s">
        <v>887</v>
      </c>
      <c r="C221" s="457" t="s">
        <v>893</v>
      </c>
      <c r="D221" s="457" t="s">
        <v>893</v>
      </c>
      <c r="E221" s="135"/>
      <c r="F221" s="457" t="s">
        <v>893</v>
      </c>
      <c r="G221" s="409">
        <v>31.494409424999997</v>
      </c>
      <c r="H221" s="409">
        <v>54.201665340000005</v>
      </c>
      <c r="I221" s="466">
        <v>0.24</v>
      </c>
      <c r="J221" s="409">
        <v>39.674636999999997</v>
      </c>
      <c r="K221" s="409">
        <v>68.279781600000007</v>
      </c>
      <c r="L221" s="467" t="s">
        <v>831</v>
      </c>
      <c r="DC221" s="452">
        <v>0</v>
      </c>
    </row>
    <row r="222" spans="1:107" ht="13.2" customHeight="1" x14ac:dyDescent="0.25">
      <c r="A222" s="456" t="s">
        <v>717</v>
      </c>
      <c r="B222" s="453" t="s">
        <v>886</v>
      </c>
      <c r="C222" s="457" t="s">
        <v>893</v>
      </c>
      <c r="D222" s="457" t="s">
        <v>893</v>
      </c>
      <c r="E222" s="135"/>
      <c r="F222" s="457" t="s">
        <v>893</v>
      </c>
      <c r="G222" s="409">
        <v>66.116931750000006</v>
      </c>
      <c r="H222" s="409">
        <v>106.6402125</v>
      </c>
      <c r="I222" s="466">
        <v>0.24</v>
      </c>
      <c r="J222" s="409">
        <v>83.289870000000008</v>
      </c>
      <c r="K222" s="409">
        <v>134.33850000000001</v>
      </c>
      <c r="L222" s="467" t="s">
        <v>831</v>
      </c>
      <c r="DC222" s="452">
        <v>0</v>
      </c>
    </row>
    <row r="223" spans="1:107" ht="13.2" customHeight="1" x14ac:dyDescent="0.25">
      <c r="A223" s="456" t="s">
        <v>717</v>
      </c>
      <c r="B223" s="453" t="s">
        <v>854</v>
      </c>
      <c r="C223" s="457" t="s">
        <v>893</v>
      </c>
      <c r="D223" s="457" t="s">
        <v>893</v>
      </c>
      <c r="E223" s="135"/>
      <c r="F223" s="457" t="s">
        <v>893</v>
      </c>
      <c r="G223" s="409">
        <v>20.765612915416913</v>
      </c>
      <c r="H223" s="409">
        <v>33.43421320335932</v>
      </c>
      <c r="I223" s="466">
        <v>0.24</v>
      </c>
      <c r="J223" s="409">
        <v>26.159187282543492</v>
      </c>
      <c r="K223" s="409">
        <v>42.118277384523083</v>
      </c>
      <c r="L223" s="467" t="s">
        <v>831</v>
      </c>
      <c r="DC223" s="452">
        <v>0</v>
      </c>
    </row>
    <row r="224" spans="1:107" ht="13.2" customHeight="1" x14ac:dyDescent="0.25">
      <c r="A224" s="456" t="s">
        <v>717</v>
      </c>
      <c r="B224" s="453" t="s">
        <v>855</v>
      </c>
      <c r="C224" s="457" t="s">
        <v>893</v>
      </c>
      <c r="D224" s="457" t="s">
        <v>893</v>
      </c>
      <c r="E224" s="135"/>
      <c r="F224" s="457" t="s">
        <v>893</v>
      </c>
      <c r="G224" s="409">
        <v>14.058706880623873</v>
      </c>
      <c r="H224" s="409">
        <v>20.679626940611872</v>
      </c>
      <c r="I224" s="466">
        <v>0.24</v>
      </c>
      <c r="J224" s="409">
        <v>17.710257228554287</v>
      </c>
      <c r="K224" s="409">
        <v>26.050867666466701</v>
      </c>
      <c r="L224" s="467" t="s">
        <v>831</v>
      </c>
      <c r="DC224" s="452">
        <v>0</v>
      </c>
    </row>
    <row r="225" spans="1:107" ht="13.2" customHeight="1" x14ac:dyDescent="0.25">
      <c r="A225" s="456" t="s">
        <v>717</v>
      </c>
      <c r="B225" s="453" t="s">
        <v>856</v>
      </c>
      <c r="C225" s="457" t="s">
        <v>893</v>
      </c>
      <c r="D225" s="457" t="s">
        <v>893</v>
      </c>
      <c r="E225" s="135"/>
      <c r="F225" s="457" t="s">
        <v>893</v>
      </c>
      <c r="G225" s="409">
        <v>20.765612915416913</v>
      </c>
      <c r="H225" s="409">
        <v>33.43421320335932</v>
      </c>
      <c r="I225" s="466">
        <v>0.24</v>
      </c>
      <c r="J225" s="409">
        <v>26.159187282543492</v>
      </c>
      <c r="K225" s="409">
        <v>42.118277384523083</v>
      </c>
      <c r="L225" s="467" t="s">
        <v>831</v>
      </c>
      <c r="DC225" s="452">
        <v>0</v>
      </c>
    </row>
    <row r="226" spans="1:107" ht="13.2" customHeight="1" x14ac:dyDescent="0.25">
      <c r="A226" s="456" t="s">
        <v>717</v>
      </c>
      <c r="B226" s="453" t="s">
        <v>857</v>
      </c>
      <c r="C226" s="457" t="s">
        <v>893</v>
      </c>
      <c r="D226" s="457" t="s">
        <v>893</v>
      </c>
      <c r="E226" s="135"/>
      <c r="F226" s="457" t="s">
        <v>893</v>
      </c>
      <c r="G226" s="409">
        <v>14.33099580083983</v>
      </c>
      <c r="H226" s="409">
        <v>21.926423575284939</v>
      </c>
      <c r="I226" s="466">
        <v>0.24</v>
      </c>
      <c r="J226" s="409">
        <v>18.053269346130769</v>
      </c>
      <c r="K226" s="409">
        <v>27.621502099580081</v>
      </c>
      <c r="L226" s="467" t="s">
        <v>831</v>
      </c>
      <c r="DC226" s="452">
        <v>0</v>
      </c>
    </row>
    <row r="227" spans="1:107" ht="13.2" customHeight="1" x14ac:dyDescent="0.25">
      <c r="A227" s="456" t="s">
        <v>717</v>
      </c>
      <c r="B227" s="453" t="s">
        <v>858</v>
      </c>
      <c r="C227" s="457" t="s">
        <v>893</v>
      </c>
      <c r="D227" s="457" t="s">
        <v>893</v>
      </c>
      <c r="E227" s="135"/>
      <c r="F227" s="457" t="s">
        <v>893</v>
      </c>
      <c r="G227" s="409">
        <v>15.592123431313734</v>
      </c>
      <c r="H227" s="409">
        <v>25.222552609478104</v>
      </c>
      <c r="I227" s="466">
        <v>0.24</v>
      </c>
      <c r="J227" s="409">
        <v>19.641957048590278</v>
      </c>
      <c r="K227" s="409">
        <v>31.77375404919016</v>
      </c>
      <c r="L227" s="467" t="s">
        <v>831</v>
      </c>
      <c r="DC227" s="452">
        <v>0</v>
      </c>
    </row>
    <row r="228" spans="1:107" ht="13.2" customHeight="1" x14ac:dyDescent="0.25">
      <c r="A228" s="456" t="s">
        <v>717</v>
      </c>
      <c r="B228" s="453" t="s">
        <v>861</v>
      </c>
      <c r="C228" s="457" t="s">
        <v>893</v>
      </c>
      <c r="D228" s="457" t="s">
        <v>893</v>
      </c>
      <c r="E228" s="135"/>
      <c r="F228" s="457" t="s">
        <v>893</v>
      </c>
      <c r="G228" s="409">
        <v>32.746325404919013</v>
      </c>
      <c r="H228" s="409">
        <v>49.85753439112176</v>
      </c>
      <c r="I228" s="466">
        <v>0.24</v>
      </c>
      <c r="J228" s="409">
        <v>41.251720455908817</v>
      </c>
      <c r="K228" s="409">
        <v>62.807324055188943</v>
      </c>
      <c r="L228" s="467" t="s">
        <v>831</v>
      </c>
      <c r="DC228" s="452">
        <v>0</v>
      </c>
    </row>
    <row r="229" spans="1:107" ht="13.2" customHeight="1" x14ac:dyDescent="0.25">
      <c r="A229" s="456" t="s">
        <v>717</v>
      </c>
      <c r="B229" s="453" t="s">
        <v>859</v>
      </c>
      <c r="C229" s="457" t="s">
        <v>893</v>
      </c>
      <c r="D229" s="457" t="s">
        <v>893</v>
      </c>
      <c r="E229" s="135"/>
      <c r="F229" s="457" t="s">
        <v>893</v>
      </c>
      <c r="G229" s="409">
        <v>18.572970557888418</v>
      </c>
      <c r="H229" s="409">
        <v>41.230274919016189</v>
      </c>
      <c r="I229" s="466">
        <v>0.24</v>
      </c>
      <c r="J229" s="409">
        <v>23.39703707258548</v>
      </c>
      <c r="K229" s="409">
        <v>51.939255908818225</v>
      </c>
      <c r="L229" s="467" t="s">
        <v>831</v>
      </c>
      <c r="DC229" s="452">
        <v>0</v>
      </c>
    </row>
    <row r="230" spans="1:107" ht="13.2" customHeight="1" x14ac:dyDescent="0.25">
      <c r="A230" s="456" t="s">
        <v>717</v>
      </c>
      <c r="B230" s="453" t="s">
        <v>860</v>
      </c>
      <c r="C230" s="457" t="s">
        <v>893</v>
      </c>
      <c r="D230" s="457" t="s">
        <v>893</v>
      </c>
      <c r="E230" s="135"/>
      <c r="F230" s="457" t="s">
        <v>893</v>
      </c>
      <c r="G230" s="409">
        <v>27.243223017396517</v>
      </c>
      <c r="H230" s="409">
        <v>32.717663413317325</v>
      </c>
      <c r="I230" s="466">
        <v>0.24</v>
      </c>
      <c r="J230" s="409">
        <v>34.3192650269946</v>
      </c>
      <c r="K230" s="409">
        <v>41.215613917216544</v>
      </c>
      <c r="L230" s="467" t="s">
        <v>831</v>
      </c>
      <c r="DC230" s="452">
        <v>0</v>
      </c>
    </row>
    <row r="231" spans="1:107" ht="13.2" customHeight="1" x14ac:dyDescent="0.25">
      <c r="A231" s="456" t="s">
        <v>717</v>
      </c>
      <c r="B231" s="453" t="s">
        <v>866</v>
      </c>
      <c r="C231" s="457" t="s">
        <v>893</v>
      </c>
      <c r="D231" s="457" t="s">
        <v>893</v>
      </c>
      <c r="E231" s="135"/>
      <c r="F231" s="457" t="s">
        <v>893</v>
      </c>
      <c r="G231" s="409">
        <v>47.106536535000004</v>
      </c>
      <c r="H231" s="409">
        <v>74.733460919999999</v>
      </c>
      <c r="I231" s="466">
        <v>0.24</v>
      </c>
      <c r="J231" s="409">
        <v>59.341793400000007</v>
      </c>
      <c r="K231" s="409">
        <v>94.144420800000006</v>
      </c>
      <c r="L231" s="467" t="s">
        <v>831</v>
      </c>
      <c r="DC231" s="452">
        <v>0</v>
      </c>
    </row>
    <row r="232" spans="1:107" ht="13.2" customHeight="1" x14ac:dyDescent="0.25">
      <c r="A232" s="456" t="s">
        <v>717</v>
      </c>
      <c r="B232" s="453" t="s">
        <v>862</v>
      </c>
      <c r="C232" s="457" t="s">
        <v>893</v>
      </c>
      <c r="D232" s="457" t="s">
        <v>893</v>
      </c>
      <c r="E232" s="135"/>
      <c r="F232" s="457" t="s">
        <v>893</v>
      </c>
      <c r="G232" s="409">
        <v>21.655072485000002</v>
      </c>
      <c r="H232" s="409">
        <v>32.717217195000003</v>
      </c>
      <c r="I232" s="466">
        <v>0.24</v>
      </c>
      <c r="J232" s="409">
        <v>27.279671400000002</v>
      </c>
      <c r="K232" s="409">
        <v>41.215051800000005</v>
      </c>
      <c r="L232" s="467" t="s">
        <v>831</v>
      </c>
      <c r="DC232" s="452">
        <v>0</v>
      </c>
    </row>
    <row r="233" spans="1:107" ht="13.2" customHeight="1" x14ac:dyDescent="0.25">
      <c r="A233" s="456" t="s">
        <v>717</v>
      </c>
      <c r="B233" s="453" t="s">
        <v>863</v>
      </c>
      <c r="C233" s="457" t="s">
        <v>893</v>
      </c>
      <c r="D233" s="457" t="s">
        <v>893</v>
      </c>
      <c r="E233" s="135"/>
      <c r="F233" s="457" t="s">
        <v>893</v>
      </c>
      <c r="G233" s="409">
        <v>18.443991595680856</v>
      </c>
      <c r="H233" s="409">
        <v>26.35470127774445</v>
      </c>
      <c r="I233" s="466">
        <v>0.24</v>
      </c>
      <c r="J233" s="409">
        <v>23.234557648470297</v>
      </c>
      <c r="K233" s="409">
        <v>33.199962327534486</v>
      </c>
      <c r="L233" s="467" t="s">
        <v>831</v>
      </c>
      <c r="DC233" s="452">
        <v>0</v>
      </c>
    </row>
    <row r="234" spans="1:107" ht="13.2" customHeight="1" x14ac:dyDescent="0.25">
      <c r="A234" s="456" t="s">
        <v>717</v>
      </c>
      <c r="B234" s="453" t="s">
        <v>864</v>
      </c>
      <c r="C234" s="457" t="s">
        <v>893</v>
      </c>
      <c r="D234" s="457" t="s">
        <v>893</v>
      </c>
      <c r="E234" s="135"/>
      <c r="F234" s="457" t="s">
        <v>893</v>
      </c>
      <c r="G234" s="409">
        <v>24.612561045</v>
      </c>
      <c r="H234" s="409">
        <v>37.437823934999997</v>
      </c>
      <c r="I234" s="466">
        <v>0.24</v>
      </c>
      <c r="J234" s="409">
        <v>31.005325800000001</v>
      </c>
      <c r="K234" s="409">
        <v>47.161769399999997</v>
      </c>
      <c r="L234" s="467" t="s">
        <v>831</v>
      </c>
      <c r="DC234" s="452">
        <v>0</v>
      </c>
    </row>
    <row r="235" spans="1:107" ht="13.2" customHeight="1" x14ac:dyDescent="0.25">
      <c r="A235" s="456" t="s">
        <v>717</v>
      </c>
      <c r="B235" s="453" t="s">
        <v>865</v>
      </c>
      <c r="C235" s="457" t="s">
        <v>893</v>
      </c>
      <c r="D235" s="457" t="s">
        <v>893</v>
      </c>
      <c r="E235" s="135"/>
      <c r="F235" s="457" t="s">
        <v>893</v>
      </c>
      <c r="G235" s="409">
        <v>37.466261324999998</v>
      </c>
      <c r="H235" s="409">
        <v>47.277160875</v>
      </c>
      <c r="I235" s="466">
        <v>0.24</v>
      </c>
      <c r="J235" s="409">
        <v>47.197593000000005</v>
      </c>
      <c r="K235" s="409">
        <v>59.556735000000003</v>
      </c>
      <c r="L235" s="467" t="s">
        <v>831</v>
      </c>
      <c r="DC235" s="452">
        <v>0</v>
      </c>
    </row>
    <row r="236" spans="1:107" ht="13.2" customHeight="1" x14ac:dyDescent="0.25">
      <c r="A236" s="456" t="s">
        <v>717</v>
      </c>
      <c r="B236" s="453" t="s">
        <v>867</v>
      </c>
      <c r="C236" s="457" t="s">
        <v>893</v>
      </c>
      <c r="D236" s="457" t="s">
        <v>893</v>
      </c>
      <c r="E236" s="135"/>
      <c r="F236" s="457" t="s">
        <v>893</v>
      </c>
      <c r="G236" s="409">
        <v>13.48546704859028</v>
      </c>
      <c r="H236" s="409">
        <v>23.302199172165565</v>
      </c>
      <c r="I236" s="466">
        <v>0.24</v>
      </c>
      <c r="J236" s="409">
        <v>16.988126454709057</v>
      </c>
      <c r="K236" s="409">
        <v>29.354615956808637</v>
      </c>
      <c r="L236" s="467" t="s">
        <v>831</v>
      </c>
      <c r="DC236" s="452">
        <v>0</v>
      </c>
    </row>
    <row r="237" spans="1:107" ht="13.2" customHeight="1" x14ac:dyDescent="0.25">
      <c r="A237" s="456" t="s">
        <v>717</v>
      </c>
      <c r="B237" s="453" t="s">
        <v>872</v>
      </c>
      <c r="C237" s="457" t="s">
        <v>893</v>
      </c>
      <c r="D237" s="457" t="s">
        <v>893</v>
      </c>
      <c r="E237" s="135"/>
      <c r="F237" s="457" t="s">
        <v>893</v>
      </c>
      <c r="G237" s="409">
        <v>60.500547224999998</v>
      </c>
      <c r="H237" s="409">
        <v>74.719242225000002</v>
      </c>
      <c r="I237" s="466">
        <v>0.24</v>
      </c>
      <c r="J237" s="409">
        <v>76.214708999999999</v>
      </c>
      <c r="K237" s="409">
        <v>94.126509000000013</v>
      </c>
      <c r="L237" s="467" t="s">
        <v>831</v>
      </c>
      <c r="DC237" s="452">
        <v>0</v>
      </c>
    </row>
    <row r="238" spans="1:107" ht="13.2" customHeight="1" x14ac:dyDescent="0.25">
      <c r="A238" s="456" t="s">
        <v>717</v>
      </c>
      <c r="B238" s="453" t="s">
        <v>869</v>
      </c>
      <c r="C238" s="457" t="s">
        <v>893</v>
      </c>
      <c r="D238" s="457" t="s">
        <v>893</v>
      </c>
      <c r="E238" s="135"/>
      <c r="F238" s="457" t="s">
        <v>893</v>
      </c>
      <c r="G238" s="409">
        <v>16.70994110377924</v>
      </c>
      <c r="H238" s="409">
        <v>23.44550913017396</v>
      </c>
      <c r="I238" s="466">
        <v>0.24</v>
      </c>
      <c r="J238" s="409">
        <v>21.050112057588478</v>
      </c>
      <c r="K238" s="409">
        <v>29.535148650269942</v>
      </c>
      <c r="L238" s="467" t="s">
        <v>831</v>
      </c>
      <c r="DC238" s="452">
        <v>0</v>
      </c>
    </row>
    <row r="239" spans="1:107" ht="13.2" customHeight="1" x14ac:dyDescent="0.25">
      <c r="A239" s="456" t="s">
        <v>717</v>
      </c>
      <c r="B239" s="453" t="s">
        <v>870</v>
      </c>
      <c r="C239" s="457" t="s">
        <v>893</v>
      </c>
      <c r="D239" s="457" t="s">
        <v>893</v>
      </c>
      <c r="E239" s="135"/>
      <c r="F239" s="457" t="s">
        <v>893</v>
      </c>
      <c r="G239" s="409">
        <v>39.101411249999998</v>
      </c>
      <c r="H239" s="409">
        <v>53.817760575000001</v>
      </c>
      <c r="I239" s="466">
        <v>0.24</v>
      </c>
      <c r="J239" s="409">
        <v>49.257450000000006</v>
      </c>
      <c r="K239" s="409">
        <v>67.796163000000007</v>
      </c>
      <c r="L239" s="467" t="s">
        <v>831</v>
      </c>
      <c r="DC239" s="452">
        <v>0</v>
      </c>
    </row>
    <row r="240" spans="1:107" ht="13.2" customHeight="1" x14ac:dyDescent="0.25">
      <c r="A240" s="456" t="s">
        <v>717</v>
      </c>
      <c r="B240" s="453" t="s">
        <v>871</v>
      </c>
      <c r="C240" s="457" t="s">
        <v>893</v>
      </c>
      <c r="D240" s="457" t="s">
        <v>893</v>
      </c>
      <c r="E240" s="135"/>
      <c r="F240" s="457" t="s">
        <v>893</v>
      </c>
      <c r="G240" s="409">
        <v>53.888854049999999</v>
      </c>
      <c r="H240" s="409">
        <v>59.505238574999993</v>
      </c>
      <c r="I240" s="466">
        <v>0.24</v>
      </c>
      <c r="J240" s="409">
        <v>67.885722000000001</v>
      </c>
      <c r="K240" s="409">
        <v>74.960882999999995</v>
      </c>
      <c r="L240" s="467" t="s">
        <v>831</v>
      </c>
      <c r="DC240" s="452">
        <v>0</v>
      </c>
    </row>
    <row r="241" spans="1:107" ht="13.2" customHeight="1" x14ac:dyDescent="0.25">
      <c r="A241" s="456" t="s">
        <v>717</v>
      </c>
      <c r="B241" s="453" t="s">
        <v>868</v>
      </c>
      <c r="C241" s="457" t="s">
        <v>893</v>
      </c>
      <c r="D241" s="457" t="s">
        <v>893</v>
      </c>
      <c r="E241" s="135"/>
      <c r="F241" s="457" t="s">
        <v>893</v>
      </c>
      <c r="G241" s="409">
        <v>18.443991595680856</v>
      </c>
      <c r="H241" s="409">
        <v>26.35470127774445</v>
      </c>
      <c r="I241" s="466">
        <v>0.24</v>
      </c>
      <c r="J241" s="409">
        <v>23.234557648470297</v>
      </c>
      <c r="K241" s="409">
        <v>33.199962327534486</v>
      </c>
      <c r="L241" s="467" t="s">
        <v>831</v>
      </c>
      <c r="DC241" s="452">
        <v>0</v>
      </c>
    </row>
    <row r="242" spans="1:107" ht="13.2" customHeight="1" x14ac:dyDescent="0.25">
      <c r="A242" s="456" t="s">
        <v>717</v>
      </c>
      <c r="B242" s="453" t="s">
        <v>838</v>
      </c>
      <c r="C242" s="457" t="s">
        <v>893</v>
      </c>
      <c r="D242" s="457" t="s">
        <v>893</v>
      </c>
      <c r="E242" s="135"/>
      <c r="F242" s="457" t="s">
        <v>893</v>
      </c>
      <c r="G242" s="409">
        <v>27.314877996400714</v>
      </c>
      <c r="H242" s="409">
        <v>31.255901841631669</v>
      </c>
      <c r="I242" s="466">
        <v>0.24</v>
      </c>
      <c r="J242" s="455">
        <v>34.409531373725251</v>
      </c>
      <c r="K242" s="455">
        <v>39.374180443911207</v>
      </c>
      <c r="L242" s="467" t="s">
        <v>831</v>
      </c>
      <c r="M242" s="273"/>
      <c r="N242" s="273"/>
      <c r="O242" s="273"/>
      <c r="P242" s="273"/>
      <c r="Q242" s="273"/>
      <c r="R242" s="273"/>
      <c r="S242" s="273"/>
      <c r="T242" s="273"/>
      <c r="U242" s="273"/>
      <c r="V242" s="273"/>
      <c r="W242" s="273"/>
      <c r="X242" s="273"/>
      <c r="DC242" s="452">
        <v>0</v>
      </c>
    </row>
    <row r="243" spans="1:107" ht="13.2" customHeight="1" x14ac:dyDescent="0.25">
      <c r="A243" s="456" t="s">
        <v>717</v>
      </c>
      <c r="B243" s="453" t="s">
        <v>839</v>
      </c>
      <c r="C243" s="457" t="s">
        <v>893</v>
      </c>
      <c r="D243" s="457" t="s">
        <v>893</v>
      </c>
      <c r="E243" s="135"/>
      <c r="F243" s="457" t="s">
        <v>893</v>
      </c>
      <c r="G243" s="454">
        <v>29.603587094662636</v>
      </c>
      <c r="H243" s="454">
        <v>38.4203075989426</v>
      </c>
      <c r="I243" s="466">
        <v>0.24</v>
      </c>
      <c r="J243" s="454">
        <v>37.292700302114802</v>
      </c>
      <c r="K243" s="454">
        <v>48.399439305135949</v>
      </c>
      <c r="L243" s="467" t="s">
        <v>831</v>
      </c>
      <c r="DC243" s="452">
        <v>0</v>
      </c>
    </row>
    <row r="244" spans="1:107" ht="13.2" customHeight="1" x14ac:dyDescent="0.25">
      <c r="A244" s="456" t="s">
        <v>717</v>
      </c>
      <c r="B244" s="453" t="s">
        <v>891</v>
      </c>
      <c r="C244" s="457" t="s">
        <v>893</v>
      </c>
      <c r="D244" s="457" t="s">
        <v>893</v>
      </c>
      <c r="E244" s="135"/>
      <c r="F244" s="457" t="s">
        <v>893</v>
      </c>
      <c r="G244" s="409">
        <v>60.42945375</v>
      </c>
      <c r="H244" s="409">
        <v>111.972223125</v>
      </c>
      <c r="I244" s="466">
        <v>0.24</v>
      </c>
      <c r="J244" s="409">
        <v>76.125150000000005</v>
      </c>
      <c r="K244" s="409">
        <v>141.05542500000001</v>
      </c>
      <c r="L244" s="467" t="s">
        <v>831</v>
      </c>
      <c r="DC244" s="452">
        <v>0</v>
      </c>
    </row>
    <row r="245" spans="1:107" ht="13.2" customHeight="1" x14ac:dyDescent="0.25">
      <c r="A245" s="456" t="s">
        <v>717</v>
      </c>
      <c r="B245" s="453" t="s">
        <v>844</v>
      </c>
      <c r="C245" s="457" t="s">
        <v>893</v>
      </c>
      <c r="D245" s="457" t="s">
        <v>893</v>
      </c>
      <c r="E245" s="135"/>
      <c r="F245" s="457" t="s">
        <v>893</v>
      </c>
      <c r="G245" s="409">
        <v>34.252836255000005</v>
      </c>
      <c r="H245" s="409">
        <v>41.305308975000003</v>
      </c>
      <c r="I245" s="466">
        <v>0.24</v>
      </c>
      <c r="J245" s="409">
        <v>43.149526200000004</v>
      </c>
      <c r="K245" s="409">
        <v>52.03377900000001</v>
      </c>
      <c r="L245" s="467" t="s">
        <v>831</v>
      </c>
      <c r="DC245" s="452">
        <v>0</v>
      </c>
    </row>
    <row r="246" spans="1:107" ht="13.2" customHeight="1" x14ac:dyDescent="0.25">
      <c r="A246" s="456" t="s">
        <v>717</v>
      </c>
      <c r="B246" s="453" t="s">
        <v>845</v>
      </c>
      <c r="C246" s="457" t="s">
        <v>893</v>
      </c>
      <c r="D246" s="457" t="s">
        <v>893</v>
      </c>
      <c r="E246" s="135"/>
      <c r="F246" s="457" t="s">
        <v>893</v>
      </c>
      <c r="G246" s="409">
        <v>41.37640245</v>
      </c>
      <c r="H246" s="409">
        <v>58.438836450000004</v>
      </c>
      <c r="I246" s="466">
        <v>0.24</v>
      </c>
      <c r="J246" s="409">
        <v>52.123338000000004</v>
      </c>
      <c r="K246" s="409">
        <v>73.617498000000012</v>
      </c>
      <c r="L246" s="467" t="s">
        <v>831</v>
      </c>
      <c r="DC246" s="452">
        <v>0</v>
      </c>
    </row>
    <row r="247" spans="1:107" ht="13.2" customHeight="1" x14ac:dyDescent="0.25">
      <c r="A247" s="456" t="s">
        <v>717</v>
      </c>
      <c r="B247" s="453" t="s">
        <v>889</v>
      </c>
      <c r="C247" s="457" t="s">
        <v>893</v>
      </c>
      <c r="D247" s="457" t="s">
        <v>893</v>
      </c>
      <c r="E247" s="135"/>
      <c r="F247" s="457" t="s">
        <v>893</v>
      </c>
      <c r="G247" s="409">
        <v>52.253704124999999</v>
      </c>
      <c r="H247" s="409">
        <v>88.568251154999999</v>
      </c>
      <c r="I247" s="466">
        <v>0.24</v>
      </c>
      <c r="J247" s="409">
        <v>65.825864999999993</v>
      </c>
      <c r="K247" s="409">
        <v>111.57260220000001</v>
      </c>
      <c r="L247" s="467" t="s">
        <v>831</v>
      </c>
      <c r="DC247" s="452">
        <v>0</v>
      </c>
    </row>
    <row r="248" spans="1:107" ht="13.2" customHeight="1" x14ac:dyDescent="0.25">
      <c r="A248" s="456" t="s">
        <v>717</v>
      </c>
      <c r="B248" s="453" t="s">
        <v>890</v>
      </c>
      <c r="C248" s="457" t="s">
        <v>893</v>
      </c>
      <c r="D248" s="457" t="s">
        <v>893</v>
      </c>
      <c r="E248" s="135"/>
      <c r="F248" s="457" t="s">
        <v>893</v>
      </c>
      <c r="G248" s="409">
        <v>28.117413761247747</v>
      </c>
      <c r="H248" s="409">
        <v>41.64587379724054</v>
      </c>
      <c r="I248" s="466">
        <v>0.24</v>
      </c>
      <c r="J248" s="409">
        <v>35.420514457108574</v>
      </c>
      <c r="K248" s="409">
        <v>52.462800719856013</v>
      </c>
      <c r="L248" s="467" t="s">
        <v>831</v>
      </c>
      <c r="DC248" s="452">
        <v>0</v>
      </c>
    </row>
    <row r="249" spans="1:107" ht="13.2" customHeight="1" x14ac:dyDescent="0.25">
      <c r="A249" s="456" t="s">
        <v>717</v>
      </c>
      <c r="B249" s="453" t="s">
        <v>873</v>
      </c>
      <c r="C249" s="457" t="s">
        <v>893</v>
      </c>
      <c r="D249" s="457" t="s">
        <v>893</v>
      </c>
      <c r="E249" s="135"/>
      <c r="F249" s="457" t="s">
        <v>893</v>
      </c>
      <c r="G249" s="454">
        <v>60.946694907936745</v>
      </c>
      <c r="H249" s="454">
        <v>74.490404887478206</v>
      </c>
      <c r="I249" s="466">
        <v>0.24</v>
      </c>
      <c r="J249" s="454">
        <v>76.776737235870215</v>
      </c>
      <c r="K249" s="454">
        <v>93.838234399396868</v>
      </c>
      <c r="L249" s="467" t="s">
        <v>831</v>
      </c>
      <c r="DC249" s="452">
        <v>0</v>
      </c>
    </row>
    <row r="250" spans="1:107" ht="13.2" customHeight="1" x14ac:dyDescent="0.25">
      <c r="A250" s="456" t="s">
        <v>717</v>
      </c>
      <c r="B250" s="453" t="s">
        <v>846</v>
      </c>
      <c r="C250" s="457" t="s">
        <v>893</v>
      </c>
      <c r="D250" s="457" t="s">
        <v>893</v>
      </c>
      <c r="E250" s="135"/>
      <c r="F250" s="457" t="s">
        <v>893</v>
      </c>
      <c r="G250" s="409">
        <v>51.258395474999993</v>
      </c>
      <c r="H250" s="409">
        <v>74.178931815000013</v>
      </c>
      <c r="I250" s="466">
        <v>0.24</v>
      </c>
      <c r="J250" s="409">
        <v>64.572039000000004</v>
      </c>
      <c r="K250" s="409">
        <v>93.445860600000017</v>
      </c>
      <c r="L250" s="467" t="s">
        <v>831</v>
      </c>
      <c r="DC250" s="452">
        <v>0</v>
      </c>
    </row>
    <row r="251" spans="1:107" ht="13.2" customHeight="1" x14ac:dyDescent="0.25">
      <c r="A251" s="456" t="s">
        <v>717</v>
      </c>
      <c r="B251" s="453" t="s">
        <v>885</v>
      </c>
      <c r="C251" s="457" t="s">
        <v>893</v>
      </c>
      <c r="D251" s="457" t="s">
        <v>893</v>
      </c>
      <c r="E251" s="135"/>
      <c r="F251" s="457" t="s">
        <v>893</v>
      </c>
      <c r="G251" s="409">
        <v>36.801997216556678</v>
      </c>
      <c r="H251" s="409">
        <v>42.749360473905206</v>
      </c>
      <c r="I251" s="466">
        <v>0.24</v>
      </c>
      <c r="J251" s="409">
        <v>46.360795680863824</v>
      </c>
      <c r="K251" s="409">
        <v>53.852902459508087</v>
      </c>
      <c r="L251" s="467" t="s">
        <v>831</v>
      </c>
      <c r="DC251" s="452">
        <v>0</v>
      </c>
    </row>
    <row r="252" spans="1:107" ht="13.2" customHeight="1" x14ac:dyDescent="0.25">
      <c r="A252" s="456" t="s">
        <v>717</v>
      </c>
      <c r="B252" s="453" t="s">
        <v>874</v>
      </c>
      <c r="C252" s="457" t="s">
        <v>893</v>
      </c>
      <c r="D252" s="457" t="s">
        <v>893</v>
      </c>
      <c r="E252" s="135"/>
      <c r="F252" s="457" t="s">
        <v>893</v>
      </c>
      <c r="G252" s="409">
        <v>13.4568050569886</v>
      </c>
      <c r="H252" s="409">
        <v>17.985399730053988</v>
      </c>
      <c r="I252" s="466">
        <v>0.24</v>
      </c>
      <c r="J252" s="409">
        <v>16.952019916016795</v>
      </c>
      <c r="K252" s="409">
        <v>22.656853029394117</v>
      </c>
      <c r="L252" s="467" t="s">
        <v>831</v>
      </c>
      <c r="DC252" s="452">
        <v>0</v>
      </c>
    </row>
    <row r="253" spans="1:107" ht="13.2" customHeight="1" x14ac:dyDescent="0.25">
      <c r="A253" s="456" t="s">
        <v>717</v>
      </c>
      <c r="B253" s="453" t="s">
        <v>875</v>
      </c>
      <c r="C253" s="457" t="s">
        <v>893</v>
      </c>
      <c r="D253" s="457" t="s">
        <v>893</v>
      </c>
      <c r="E253" s="135"/>
      <c r="F253" s="457" t="s">
        <v>893</v>
      </c>
      <c r="G253" s="409">
        <v>35.475644024999994</v>
      </c>
      <c r="H253" s="409">
        <v>46.139665274999992</v>
      </c>
      <c r="I253" s="466">
        <v>0.24</v>
      </c>
      <c r="J253" s="409">
        <v>44.689941000000005</v>
      </c>
      <c r="K253" s="409">
        <v>58.123790999999997</v>
      </c>
      <c r="L253" s="467" t="s">
        <v>831</v>
      </c>
      <c r="DC253" s="452">
        <v>0</v>
      </c>
    </row>
    <row r="254" spans="1:107" ht="13.2" customHeight="1" x14ac:dyDescent="0.25">
      <c r="A254" s="456" t="s">
        <v>717</v>
      </c>
      <c r="B254" s="453" t="s">
        <v>876</v>
      </c>
      <c r="C254" s="457" t="s">
        <v>893</v>
      </c>
      <c r="D254" s="457" t="s">
        <v>893</v>
      </c>
      <c r="E254" s="135"/>
      <c r="F254" s="457" t="s">
        <v>893</v>
      </c>
      <c r="G254" s="409">
        <v>46.210758750000004</v>
      </c>
      <c r="H254" s="409">
        <v>75.273771330000002</v>
      </c>
      <c r="I254" s="466">
        <v>0.24</v>
      </c>
      <c r="J254" s="409">
        <v>58.213350000000005</v>
      </c>
      <c r="K254" s="409">
        <v>94.825069200000002</v>
      </c>
      <c r="L254" s="467" t="s">
        <v>831</v>
      </c>
      <c r="DC254" s="452">
        <v>0</v>
      </c>
    </row>
    <row r="255" spans="1:107" ht="13.2" customHeight="1" x14ac:dyDescent="0.25">
      <c r="A255" s="456" t="s">
        <v>717</v>
      </c>
      <c r="B255" s="453" t="s">
        <v>877</v>
      </c>
      <c r="C255" s="457" t="s">
        <v>893</v>
      </c>
      <c r="D255" s="457" t="s">
        <v>893</v>
      </c>
      <c r="E255" s="135"/>
      <c r="F255" s="457" t="s">
        <v>893</v>
      </c>
      <c r="G255" s="409">
        <v>51.997767614999994</v>
      </c>
      <c r="H255" s="409">
        <v>82.112963625000006</v>
      </c>
      <c r="I255" s="466">
        <v>0.24</v>
      </c>
      <c r="J255" s="409">
        <v>65.503452600000003</v>
      </c>
      <c r="K255" s="409">
        <v>103.44064500000002</v>
      </c>
      <c r="L255" s="467" t="s">
        <v>831</v>
      </c>
      <c r="DC255" s="452">
        <v>0</v>
      </c>
    </row>
    <row r="256" spans="1:107" ht="13.2" customHeight="1" x14ac:dyDescent="0.25">
      <c r="A256" s="456" t="s">
        <v>717</v>
      </c>
      <c r="B256" s="453" t="s">
        <v>840</v>
      </c>
      <c r="C256" s="457" t="s">
        <v>893</v>
      </c>
      <c r="D256" s="457" t="s">
        <v>893</v>
      </c>
      <c r="E256" s="135"/>
      <c r="F256" s="457" t="s">
        <v>893</v>
      </c>
      <c r="G256" s="409">
        <v>31.169915866826628</v>
      </c>
      <c r="H256" s="409">
        <v>38.249427792441509</v>
      </c>
      <c r="I256" s="466">
        <v>0.24</v>
      </c>
      <c r="J256" s="409">
        <v>39.265860827834423</v>
      </c>
      <c r="K256" s="409">
        <v>48.184175884823034</v>
      </c>
      <c r="L256" s="467" t="s">
        <v>831</v>
      </c>
      <c r="DC256" s="452">
        <v>0</v>
      </c>
    </row>
    <row r="257" spans="1:107" ht="13.2" customHeight="1" x14ac:dyDescent="0.25">
      <c r="A257" s="456" t="s">
        <v>717</v>
      </c>
      <c r="B257" s="453" t="s">
        <v>841</v>
      </c>
      <c r="C257" s="457" t="s">
        <v>893</v>
      </c>
      <c r="D257" s="457" t="s">
        <v>893</v>
      </c>
      <c r="E257" s="135"/>
      <c r="F257" s="457" t="s">
        <v>893</v>
      </c>
      <c r="G257" s="409">
        <v>38.321082771445703</v>
      </c>
      <c r="H257" s="409">
        <v>48.438765806838617</v>
      </c>
      <c r="I257" s="466">
        <v>0.24</v>
      </c>
      <c r="J257" s="409">
        <v>48.274442231553678</v>
      </c>
      <c r="K257" s="409">
        <v>61.020050389921998</v>
      </c>
      <c r="L257" s="467" t="s">
        <v>831</v>
      </c>
      <c r="DC257" s="452">
        <v>0</v>
      </c>
    </row>
    <row r="258" spans="1:107" ht="13.2" customHeight="1" x14ac:dyDescent="0.25">
      <c r="A258" s="456" t="s">
        <v>717</v>
      </c>
      <c r="B258" s="453" t="s">
        <v>842</v>
      </c>
      <c r="C258" s="457" t="s">
        <v>893</v>
      </c>
      <c r="D258" s="457" t="s">
        <v>893</v>
      </c>
      <c r="E258" s="135"/>
      <c r="F258" s="457" t="s">
        <v>893</v>
      </c>
      <c r="G258" s="409">
        <v>41.37640245</v>
      </c>
      <c r="H258" s="409">
        <v>53.348543639999995</v>
      </c>
      <c r="I258" s="466">
        <v>0.24</v>
      </c>
      <c r="J258" s="409">
        <v>52.123338000000004</v>
      </c>
      <c r="K258" s="409">
        <v>67.205073600000006</v>
      </c>
      <c r="L258" s="467" t="s">
        <v>831</v>
      </c>
      <c r="DC258" s="452">
        <v>0</v>
      </c>
    </row>
    <row r="259" spans="1:107" ht="13.2" customHeight="1" x14ac:dyDescent="0.25">
      <c r="A259" s="456" t="s">
        <v>717</v>
      </c>
      <c r="B259" s="453" t="s">
        <v>843</v>
      </c>
      <c r="C259" s="457" t="s">
        <v>893</v>
      </c>
      <c r="D259" s="457" t="s">
        <v>893</v>
      </c>
      <c r="E259" s="135"/>
      <c r="F259" s="457" t="s">
        <v>893</v>
      </c>
      <c r="G259" s="409">
        <v>51.187301999999995</v>
      </c>
      <c r="H259" s="409">
        <v>81.544215824999995</v>
      </c>
      <c r="I259" s="466">
        <v>0.24</v>
      </c>
      <c r="J259" s="409">
        <v>64.482479999999995</v>
      </c>
      <c r="K259" s="409">
        <v>102.72417300000001</v>
      </c>
      <c r="L259" s="467" t="s">
        <v>831</v>
      </c>
      <c r="DC259" s="452">
        <v>0</v>
      </c>
    </row>
    <row r="260" spans="1:107" ht="13.2" customHeight="1" x14ac:dyDescent="0.25">
      <c r="A260" s="456" t="s">
        <v>717</v>
      </c>
      <c r="B260" s="453" t="s">
        <v>847</v>
      </c>
      <c r="C260" s="457" t="s">
        <v>893</v>
      </c>
      <c r="D260" s="457" t="s">
        <v>893</v>
      </c>
      <c r="E260" s="135"/>
      <c r="F260" s="457" t="s">
        <v>893</v>
      </c>
      <c r="G260" s="409">
        <v>34.60935485902818</v>
      </c>
      <c r="H260" s="409">
        <v>53.712572261547677</v>
      </c>
      <c r="I260" s="466">
        <v>0.24</v>
      </c>
      <c r="J260" s="409">
        <v>43.598645470905801</v>
      </c>
      <c r="K260" s="409">
        <v>67.663653509298129</v>
      </c>
      <c r="L260" s="467" t="s">
        <v>831</v>
      </c>
      <c r="DC260" s="452">
        <v>0</v>
      </c>
    </row>
    <row r="261" spans="1:107" ht="13.2" customHeight="1" x14ac:dyDescent="0.25">
      <c r="A261" s="456" t="s">
        <v>717</v>
      </c>
      <c r="B261" s="453" t="s">
        <v>878</v>
      </c>
      <c r="C261" s="457" t="s">
        <v>893</v>
      </c>
      <c r="D261" s="457" t="s">
        <v>893</v>
      </c>
      <c r="E261" s="135"/>
      <c r="F261" s="457" t="s">
        <v>893</v>
      </c>
      <c r="G261" s="409">
        <v>22.800614319136166</v>
      </c>
      <c r="H261" s="409">
        <v>24.735298752249545</v>
      </c>
      <c r="I261" s="466">
        <v>0.24</v>
      </c>
      <c r="J261" s="409">
        <v>28.722751529694058</v>
      </c>
      <c r="K261" s="409">
        <v>31.159942891421707</v>
      </c>
      <c r="L261" s="467" t="s">
        <v>831</v>
      </c>
      <c r="DC261" s="452">
        <v>0</v>
      </c>
    </row>
    <row r="262" spans="1:107" ht="13.2" customHeight="1" x14ac:dyDescent="0.25">
      <c r="A262" s="456" t="s">
        <v>717</v>
      </c>
      <c r="B262" s="453" t="s">
        <v>879</v>
      </c>
      <c r="C262" s="457" t="s">
        <v>893</v>
      </c>
      <c r="D262" s="457" t="s">
        <v>893</v>
      </c>
      <c r="E262" s="135"/>
      <c r="F262" s="457" t="s">
        <v>893</v>
      </c>
      <c r="G262" s="409">
        <v>28.323640440000002</v>
      </c>
      <c r="H262" s="409">
        <v>40.97827899</v>
      </c>
      <c r="I262" s="466">
        <v>0.24</v>
      </c>
      <c r="J262" s="409">
        <v>35.680305600000004</v>
      </c>
      <c r="K262" s="409">
        <v>51.621807600000011</v>
      </c>
      <c r="L262" s="467" t="s">
        <v>831</v>
      </c>
      <c r="DC262" s="452">
        <v>0</v>
      </c>
    </row>
    <row r="263" spans="1:107" ht="13.2" customHeight="1" x14ac:dyDescent="0.25">
      <c r="A263" s="456" t="s">
        <v>717</v>
      </c>
      <c r="B263" s="453" t="s">
        <v>880</v>
      </c>
      <c r="C263" s="457" t="s">
        <v>893</v>
      </c>
      <c r="D263" s="457" t="s">
        <v>893</v>
      </c>
      <c r="E263" s="135"/>
      <c r="F263" s="457" t="s">
        <v>893</v>
      </c>
      <c r="G263" s="409">
        <v>41.020935074999997</v>
      </c>
      <c r="H263" s="409">
        <v>44.547171434999996</v>
      </c>
      <c r="I263" s="466">
        <v>0.24</v>
      </c>
      <c r="J263" s="409">
        <v>51.675542999999998</v>
      </c>
      <c r="K263" s="409">
        <v>56.117669400000004</v>
      </c>
      <c r="L263" s="467" t="s">
        <v>831</v>
      </c>
      <c r="DC263" s="452">
        <v>0</v>
      </c>
    </row>
    <row r="264" spans="1:107" ht="13.2" customHeight="1" x14ac:dyDescent="0.25">
      <c r="A264" s="456" t="s">
        <v>717</v>
      </c>
      <c r="B264" s="453" t="s">
        <v>881</v>
      </c>
      <c r="C264" s="457" t="s">
        <v>893</v>
      </c>
      <c r="D264" s="457" t="s">
        <v>893</v>
      </c>
      <c r="E264" s="135"/>
      <c r="F264" s="457" t="s">
        <v>893</v>
      </c>
      <c r="G264" s="409">
        <v>37.409386544999997</v>
      </c>
      <c r="H264" s="409">
        <v>54.713538360000001</v>
      </c>
      <c r="I264" s="466">
        <v>0.24</v>
      </c>
      <c r="J264" s="409">
        <v>47.125945800000004</v>
      </c>
      <c r="K264" s="409">
        <v>68.924606400000002</v>
      </c>
      <c r="L264" s="467" t="s">
        <v>831</v>
      </c>
      <c r="DC264" s="452">
        <v>0</v>
      </c>
    </row>
    <row r="265" spans="1:107" ht="13.2" customHeight="1" x14ac:dyDescent="0.25">
      <c r="A265" s="456" t="s">
        <v>717</v>
      </c>
      <c r="B265" s="453" t="s">
        <v>882</v>
      </c>
      <c r="C265" s="457" t="s">
        <v>893</v>
      </c>
      <c r="D265" s="457" t="s">
        <v>893</v>
      </c>
      <c r="E265" s="135"/>
      <c r="F265" s="457" t="s">
        <v>893</v>
      </c>
      <c r="G265" s="409">
        <v>34.752664817036589</v>
      </c>
      <c r="H265" s="409">
        <v>42.964325410917809</v>
      </c>
      <c r="I265" s="466">
        <v>0.24</v>
      </c>
      <c r="J265" s="409">
        <v>43.779178164367124</v>
      </c>
      <c r="K265" s="409">
        <v>54.123701499700047</v>
      </c>
      <c r="L265" s="467" t="s">
        <v>831</v>
      </c>
      <c r="DC265" s="452">
        <v>0</v>
      </c>
    </row>
    <row r="266" spans="1:107" ht="13.2" customHeight="1" x14ac:dyDescent="0.25">
      <c r="A266" s="456" t="s">
        <v>717</v>
      </c>
      <c r="B266" s="453" t="s">
        <v>883</v>
      </c>
      <c r="C266" s="457" t="s">
        <v>893</v>
      </c>
      <c r="D266" s="457" t="s">
        <v>893</v>
      </c>
      <c r="E266" s="135"/>
      <c r="F266" s="457" t="s">
        <v>893</v>
      </c>
      <c r="G266" s="409">
        <v>42.978656406718642</v>
      </c>
      <c r="H266" s="409">
        <v>33.563192165566882</v>
      </c>
      <c r="I266" s="466">
        <v>0.24</v>
      </c>
      <c r="J266" s="409">
        <v>54.141754769046173</v>
      </c>
      <c r="K266" s="409">
        <v>42.280756808638266</v>
      </c>
      <c r="L266" s="467" t="s">
        <v>831</v>
      </c>
      <c r="DC266" s="452">
        <v>0</v>
      </c>
    </row>
    <row r="267" spans="1:107" ht="13.2" customHeight="1" x14ac:dyDescent="0.25">
      <c r="A267" s="456" t="s">
        <v>717</v>
      </c>
      <c r="B267" s="453" t="s">
        <v>884</v>
      </c>
      <c r="C267" s="457" t="s">
        <v>893</v>
      </c>
      <c r="D267" s="457" t="s">
        <v>893</v>
      </c>
      <c r="E267" s="135"/>
      <c r="F267" s="457" t="s">
        <v>893</v>
      </c>
      <c r="G267" s="409">
        <v>28.031427786442702</v>
      </c>
      <c r="H267" s="409">
        <v>36.787666220755845</v>
      </c>
      <c r="I267" s="466">
        <v>0.24</v>
      </c>
      <c r="J267" s="409">
        <v>35.312194841031783</v>
      </c>
      <c r="K267" s="409">
        <v>46.34274241151769</v>
      </c>
      <c r="L267" s="467" t="s">
        <v>831</v>
      </c>
      <c r="DC267" s="452">
        <v>0</v>
      </c>
    </row>
    <row r="268" spans="1:107" x14ac:dyDescent="0.25">
      <c r="A268" s="406" t="s">
        <v>243</v>
      </c>
      <c r="B268" s="403" t="s">
        <v>624</v>
      </c>
      <c r="C268" s="407">
        <v>13.898308338332333</v>
      </c>
      <c r="D268" s="407">
        <v>18.602651469706053</v>
      </c>
      <c r="E268" s="70"/>
      <c r="F268" s="408">
        <v>0.44529999999999997</v>
      </c>
      <c r="G268" s="409">
        <f t="shared" si="12"/>
        <v>20.087225041391722</v>
      </c>
      <c r="H268" s="409">
        <f t="shared" si="13"/>
        <v>26.88641216916616</v>
      </c>
      <c r="I268" s="408">
        <v>0.24</v>
      </c>
      <c r="J268" s="409">
        <f t="shared" si="14"/>
        <v>25.850853509298137</v>
      </c>
      <c r="K268" s="436">
        <f t="shared" si="15"/>
        <v>34.600931733653262</v>
      </c>
      <c r="L268" s="437"/>
    </row>
    <row r="269" spans="1:107" x14ac:dyDescent="0.25">
      <c r="A269" s="406" t="s">
        <v>243</v>
      </c>
      <c r="B269" s="403" t="s">
        <v>626</v>
      </c>
      <c r="C269" s="407">
        <v>19.520095980803834</v>
      </c>
      <c r="D269" s="407">
        <v>27.816136772645468</v>
      </c>
      <c r="E269" s="70"/>
      <c r="F269" s="408">
        <v>0.44529999999999997</v>
      </c>
      <c r="G269" s="409">
        <f t="shared" si="12"/>
        <v>28.212394721055784</v>
      </c>
      <c r="H269" s="409">
        <f t="shared" si="13"/>
        <v>40.202662477504497</v>
      </c>
      <c r="I269" s="408">
        <v>0.24</v>
      </c>
      <c r="J269" s="409">
        <f t="shared" si="14"/>
        <v>36.307378524295132</v>
      </c>
      <c r="K269" s="436">
        <f t="shared" si="15"/>
        <v>51.738014397120573</v>
      </c>
      <c r="L269" s="437"/>
    </row>
    <row r="270" spans="1:107" x14ac:dyDescent="0.25">
      <c r="A270" s="406" t="s">
        <v>243</v>
      </c>
      <c r="B270" s="403" t="s">
        <v>244</v>
      </c>
      <c r="C270" s="407">
        <v>13.468866226754647</v>
      </c>
      <c r="D270" s="407">
        <v>22.955632873425312</v>
      </c>
      <c r="E270" s="70"/>
      <c r="F270" s="408">
        <v>0.44529999999999997</v>
      </c>
      <c r="G270" s="409">
        <f t="shared" si="12"/>
        <v>19.466552357528492</v>
      </c>
      <c r="H270" s="409">
        <f t="shared" si="13"/>
        <v>33.177776191961605</v>
      </c>
      <c r="I270" s="408">
        <v>0.24</v>
      </c>
      <c r="J270" s="409">
        <f t="shared" si="14"/>
        <v>25.052091181763643</v>
      </c>
      <c r="K270" s="436">
        <f t="shared" si="15"/>
        <v>42.697477144571081</v>
      </c>
      <c r="L270" s="437"/>
    </row>
    <row r="271" spans="1:107" x14ac:dyDescent="0.25">
      <c r="A271" s="406" t="s">
        <v>243</v>
      </c>
      <c r="B271" s="403" t="s">
        <v>625</v>
      </c>
      <c r="C271" s="407">
        <v>17.568086382723454</v>
      </c>
      <c r="D271" s="407">
        <v>24.400119976004802</v>
      </c>
      <c r="E271" s="70"/>
      <c r="F271" s="408">
        <v>0.44529999999999997</v>
      </c>
      <c r="G271" s="409">
        <f t="shared" si="12"/>
        <v>25.391155248950209</v>
      </c>
      <c r="H271" s="409">
        <f t="shared" si="13"/>
        <v>35.265493401319745</v>
      </c>
      <c r="I271" s="408">
        <v>0.24</v>
      </c>
      <c r="J271" s="409">
        <f t="shared" si="14"/>
        <v>32.676640671865627</v>
      </c>
      <c r="K271" s="436">
        <f t="shared" si="15"/>
        <v>45.384223155368929</v>
      </c>
      <c r="L271" s="437"/>
    </row>
    <row r="272" spans="1:107" x14ac:dyDescent="0.25">
      <c r="A272" s="406" t="s">
        <v>243</v>
      </c>
      <c r="B272" s="403" t="s">
        <v>627</v>
      </c>
      <c r="C272" s="407">
        <v>16.104079184163165</v>
      </c>
      <c r="D272" s="407">
        <v>22.448110377924415</v>
      </c>
      <c r="E272" s="70"/>
      <c r="F272" s="408">
        <v>0.44529999999999997</v>
      </c>
      <c r="G272" s="409">
        <f t="shared" si="12"/>
        <v>23.275225644871025</v>
      </c>
      <c r="H272" s="409">
        <f t="shared" si="13"/>
        <v>32.444253929214156</v>
      </c>
      <c r="I272" s="408">
        <v>0.24</v>
      </c>
      <c r="J272" s="409">
        <f t="shared" si="14"/>
        <v>29.953587282543484</v>
      </c>
      <c r="K272" s="436">
        <f t="shared" si="15"/>
        <v>41.75348530293941</v>
      </c>
      <c r="L272" s="437"/>
    </row>
    <row r="273" spans="1:12" x14ac:dyDescent="0.25">
      <c r="A273" s="406" t="s">
        <v>243</v>
      </c>
      <c r="B273" s="403" t="s">
        <v>623</v>
      </c>
      <c r="C273" s="407">
        <v>9.3891661667666444</v>
      </c>
      <c r="D273" s="407">
        <v>18.348890221955607</v>
      </c>
      <c r="E273" s="70"/>
      <c r="F273" s="408">
        <v>0.44529999999999997</v>
      </c>
      <c r="G273" s="409">
        <f t="shared" si="12"/>
        <v>13.570161860827831</v>
      </c>
      <c r="H273" s="409">
        <f t="shared" si="13"/>
        <v>26.519651037792439</v>
      </c>
      <c r="I273" s="408">
        <v>0.24</v>
      </c>
      <c r="J273" s="409">
        <f t="shared" si="14"/>
        <v>17.463849070185958</v>
      </c>
      <c r="K273" s="436">
        <f t="shared" si="15"/>
        <v>34.128935812837426</v>
      </c>
      <c r="L273" s="437"/>
    </row>
    <row r="274" spans="1:12" x14ac:dyDescent="0.25">
      <c r="A274" s="406" t="s">
        <v>245</v>
      </c>
      <c r="B274" s="403" t="s">
        <v>256</v>
      </c>
      <c r="C274" s="407">
        <v>7.25</v>
      </c>
      <c r="D274" s="407">
        <v>11.165494901019795</v>
      </c>
      <c r="E274" s="70"/>
      <c r="F274" s="408">
        <v>0.31730000000000003</v>
      </c>
      <c r="G274" s="409">
        <f t="shared" si="12"/>
        <v>9.5504249999999988</v>
      </c>
      <c r="H274" s="409">
        <f t="shared" si="13"/>
        <v>14.708306433113375</v>
      </c>
      <c r="I274" s="408">
        <v>0.24</v>
      </c>
      <c r="J274" s="409">
        <f t="shared" si="14"/>
        <v>13.484999999999999</v>
      </c>
      <c r="K274" s="436">
        <f t="shared" si="15"/>
        <v>20.767820515896815</v>
      </c>
      <c r="L274" s="437"/>
    </row>
    <row r="275" spans="1:12" x14ac:dyDescent="0.25">
      <c r="A275" s="406" t="s">
        <v>245</v>
      </c>
      <c r="B275" s="403" t="s">
        <v>255</v>
      </c>
      <c r="C275" s="407">
        <v>11.214295140971805</v>
      </c>
      <c r="D275" s="407">
        <v>17.607126574685058</v>
      </c>
      <c r="E275" s="70"/>
      <c r="F275" s="408">
        <v>0.31730000000000003</v>
      </c>
      <c r="G275" s="409">
        <f t="shared" si="12"/>
        <v>14.772590989202158</v>
      </c>
      <c r="H275" s="409">
        <f t="shared" si="13"/>
        <v>23.193867836832624</v>
      </c>
      <c r="I275" s="408">
        <v>0.24</v>
      </c>
      <c r="J275" s="409">
        <f t="shared" si="14"/>
        <v>20.858588962207556</v>
      </c>
      <c r="K275" s="436">
        <f t="shared" si="15"/>
        <v>32.749255428914211</v>
      </c>
      <c r="L275" s="437"/>
    </row>
    <row r="276" spans="1:12" x14ac:dyDescent="0.25">
      <c r="A276" s="406" t="s">
        <v>245</v>
      </c>
      <c r="B276" s="403" t="s">
        <v>254</v>
      </c>
      <c r="C276" s="407">
        <v>14.59127174565087</v>
      </c>
      <c r="D276" s="407">
        <v>20.271619676064784</v>
      </c>
      <c r="E276" s="70"/>
      <c r="F276" s="408">
        <v>0.31730000000000003</v>
      </c>
      <c r="G276" s="409">
        <f t="shared" si="12"/>
        <v>19.221082270545889</v>
      </c>
      <c r="H276" s="409">
        <f t="shared" si="13"/>
        <v>26.703804599280137</v>
      </c>
      <c r="I276" s="408">
        <v>0.24</v>
      </c>
      <c r="J276" s="409">
        <f t="shared" si="14"/>
        <v>27.139765446910616</v>
      </c>
      <c r="K276" s="436">
        <f t="shared" si="15"/>
        <v>37.705212597480497</v>
      </c>
      <c r="L276" s="437"/>
    </row>
    <row r="277" spans="1:12" x14ac:dyDescent="0.25">
      <c r="A277" s="406" t="s">
        <v>245</v>
      </c>
      <c r="B277" s="403" t="s">
        <v>253</v>
      </c>
      <c r="C277" s="407">
        <v>7.25</v>
      </c>
      <c r="D277" s="407">
        <v>12.483101379724053</v>
      </c>
      <c r="E277" s="70"/>
      <c r="F277" s="408">
        <v>0.31730000000000003</v>
      </c>
      <c r="G277" s="409">
        <f t="shared" si="12"/>
        <v>9.5504249999999988</v>
      </c>
      <c r="H277" s="409">
        <f t="shared" si="13"/>
        <v>16.443989447510493</v>
      </c>
      <c r="I277" s="408">
        <v>0.24</v>
      </c>
      <c r="J277" s="409">
        <f t="shared" si="14"/>
        <v>13.484999999999999</v>
      </c>
      <c r="K277" s="436">
        <f t="shared" si="15"/>
        <v>23.218568566286738</v>
      </c>
      <c r="L277" s="437"/>
    </row>
    <row r="278" spans="1:12" x14ac:dyDescent="0.25">
      <c r="A278" s="406" t="s">
        <v>245</v>
      </c>
      <c r="B278" s="403" t="s">
        <v>246</v>
      </c>
      <c r="C278" s="407">
        <v>9.8674085182963385</v>
      </c>
      <c r="D278" s="407">
        <v>21.335464907018597</v>
      </c>
      <c r="E278" s="70"/>
      <c r="F278" s="408">
        <v>0.31730000000000003</v>
      </c>
      <c r="G278" s="409">
        <f t="shared" si="12"/>
        <v>12.998337241151766</v>
      </c>
      <c r="H278" s="409">
        <f t="shared" si="13"/>
        <v>28.105207922015595</v>
      </c>
      <c r="I278" s="408">
        <v>0.24</v>
      </c>
      <c r="J278" s="409">
        <f t="shared" si="14"/>
        <v>18.353379844031192</v>
      </c>
      <c r="K278" s="436">
        <f t="shared" si="15"/>
        <v>39.683964727054587</v>
      </c>
      <c r="L278" s="437"/>
    </row>
    <row r="279" spans="1:12" x14ac:dyDescent="0.25">
      <c r="A279" s="406" t="s">
        <v>245</v>
      </c>
      <c r="B279" s="403" t="s">
        <v>247</v>
      </c>
      <c r="C279" s="407">
        <v>9.8674085182963385</v>
      </c>
      <c r="D279" s="407">
        <v>21.335464907018597</v>
      </c>
      <c r="E279" s="70"/>
      <c r="F279" s="408">
        <v>0.31730000000000003</v>
      </c>
      <c r="G279" s="409">
        <f t="shared" si="12"/>
        <v>12.998337241151766</v>
      </c>
      <c r="H279" s="409">
        <f t="shared" si="13"/>
        <v>28.105207922015595</v>
      </c>
      <c r="I279" s="408">
        <v>0.24</v>
      </c>
      <c r="J279" s="409">
        <f t="shared" si="14"/>
        <v>18.353379844031192</v>
      </c>
      <c r="K279" s="436">
        <f t="shared" si="15"/>
        <v>39.683964727054587</v>
      </c>
      <c r="L279" s="437"/>
    </row>
    <row r="280" spans="1:12" x14ac:dyDescent="0.25">
      <c r="A280" s="406" t="s">
        <v>245</v>
      </c>
      <c r="B280" s="403" t="s">
        <v>257</v>
      </c>
      <c r="C280" s="407">
        <v>17.538806238752247</v>
      </c>
      <c r="D280" s="407">
        <v>25.991007798440307</v>
      </c>
      <c r="E280" s="70"/>
      <c r="F280" s="408">
        <v>0.31730000000000003</v>
      </c>
      <c r="G280" s="409">
        <f t="shared" si="12"/>
        <v>23.103869458308335</v>
      </c>
      <c r="H280" s="409">
        <f t="shared" si="13"/>
        <v>34.237954572885414</v>
      </c>
      <c r="I280" s="408">
        <v>0.24</v>
      </c>
      <c r="J280" s="409">
        <f t="shared" si="14"/>
        <v>32.622179604079179</v>
      </c>
      <c r="K280" s="436">
        <f t="shared" si="15"/>
        <v>48.343274505098968</v>
      </c>
      <c r="L280" s="437"/>
    </row>
    <row r="281" spans="1:12" x14ac:dyDescent="0.25">
      <c r="A281" s="406" t="s">
        <v>245</v>
      </c>
      <c r="B281" s="403" t="s">
        <v>258</v>
      </c>
      <c r="C281" s="407">
        <v>15.537996400719855</v>
      </c>
      <c r="D281" s="407">
        <v>22.321229754049188</v>
      </c>
      <c r="E281" s="70"/>
      <c r="F281" s="408">
        <v>0.31730000000000003</v>
      </c>
      <c r="G281" s="409">
        <f t="shared" si="12"/>
        <v>20.468202658668265</v>
      </c>
      <c r="H281" s="409">
        <f t="shared" si="13"/>
        <v>29.403755955008993</v>
      </c>
      <c r="I281" s="408">
        <v>0.24</v>
      </c>
      <c r="J281" s="409">
        <f t="shared" si="14"/>
        <v>28.90067330533893</v>
      </c>
      <c r="K281" s="436">
        <f t="shared" si="15"/>
        <v>41.517487342531489</v>
      </c>
      <c r="L281" s="437"/>
    </row>
    <row r="282" spans="1:12" x14ac:dyDescent="0.25">
      <c r="A282" s="406" t="s">
        <v>167</v>
      </c>
      <c r="B282" s="403" t="s">
        <v>168</v>
      </c>
      <c r="C282" s="407">
        <v>15.977198560287942</v>
      </c>
      <c r="D282" s="407">
        <v>25.932447510497902</v>
      </c>
      <c r="E282" s="70"/>
      <c r="F282" s="408">
        <v>0.3543</v>
      </c>
      <c r="G282" s="409">
        <f t="shared" si="12"/>
        <v>21.637920010197959</v>
      </c>
      <c r="H282" s="409">
        <f t="shared" si="13"/>
        <v>35.120313663467307</v>
      </c>
      <c r="I282" s="408">
        <v>0.24</v>
      </c>
      <c r="J282" s="409">
        <f t="shared" si="14"/>
        <v>29.71758932213557</v>
      </c>
      <c r="K282" s="436">
        <f t="shared" si="15"/>
        <v>48.2343523695261</v>
      </c>
      <c r="L282" s="437"/>
    </row>
    <row r="283" spans="1:12" x14ac:dyDescent="0.25">
      <c r="A283" s="406" t="s">
        <v>167</v>
      </c>
      <c r="B283" s="403" t="s">
        <v>169</v>
      </c>
      <c r="C283" s="407">
        <v>17.919448110377921</v>
      </c>
      <c r="D283" s="407">
        <v>28.635980803839232</v>
      </c>
      <c r="E283" s="70"/>
      <c r="F283" s="408">
        <v>0.3543</v>
      </c>
      <c r="G283" s="409">
        <f t="shared" si="12"/>
        <v>24.26830857588482</v>
      </c>
      <c r="H283" s="409">
        <f t="shared" si="13"/>
        <v>38.781708802639471</v>
      </c>
      <c r="I283" s="408">
        <v>0.24</v>
      </c>
      <c r="J283" s="409">
        <f t="shared" si="14"/>
        <v>33.330173485302936</v>
      </c>
      <c r="K283" s="436">
        <f t="shared" si="15"/>
        <v>53.262924295140969</v>
      </c>
      <c r="L283" s="437"/>
    </row>
    <row r="284" spans="1:12" x14ac:dyDescent="0.25">
      <c r="A284" s="406" t="s">
        <v>167</v>
      </c>
      <c r="B284" s="403" t="s">
        <v>170</v>
      </c>
      <c r="C284" s="407">
        <v>21.52090581883623</v>
      </c>
      <c r="D284" s="407">
        <v>34.501769646070784</v>
      </c>
      <c r="E284" s="70"/>
      <c r="F284" s="408">
        <v>0.3543</v>
      </c>
      <c r="G284" s="409">
        <f t="shared" si="12"/>
        <v>29.145762750449908</v>
      </c>
      <c r="H284" s="409">
        <f t="shared" si="13"/>
        <v>46.725746631673665</v>
      </c>
      <c r="I284" s="408">
        <v>0.24</v>
      </c>
      <c r="J284" s="409">
        <f t="shared" si="14"/>
        <v>40.028884823035391</v>
      </c>
      <c r="K284" s="436">
        <f t="shared" si="15"/>
        <v>64.173291541691654</v>
      </c>
      <c r="L284" s="438" t="s">
        <v>831</v>
      </c>
    </row>
    <row r="285" spans="1:12" x14ac:dyDescent="0.25">
      <c r="A285" s="406" t="s">
        <v>167</v>
      </c>
      <c r="B285" s="403" t="s">
        <v>171</v>
      </c>
      <c r="C285" s="407">
        <v>16.93368326334733</v>
      </c>
      <c r="D285" s="407">
        <v>28.635980803839232</v>
      </c>
      <c r="E285" s="70"/>
      <c r="F285" s="408">
        <v>0.3543</v>
      </c>
      <c r="G285" s="409">
        <f t="shared" si="12"/>
        <v>22.933287243551291</v>
      </c>
      <c r="H285" s="409">
        <f t="shared" si="13"/>
        <v>38.781708802639471</v>
      </c>
      <c r="I285" s="408">
        <v>0.24</v>
      </c>
      <c r="J285" s="409">
        <f t="shared" si="14"/>
        <v>31.496650869826031</v>
      </c>
      <c r="K285" s="436">
        <f t="shared" si="15"/>
        <v>53.262924295140969</v>
      </c>
      <c r="L285" s="437"/>
    </row>
    <row r="286" spans="1:12" x14ac:dyDescent="0.25">
      <c r="A286" s="406" t="s">
        <v>167</v>
      </c>
      <c r="B286" s="403" t="s">
        <v>172</v>
      </c>
      <c r="C286" s="407">
        <v>19.783617276544692</v>
      </c>
      <c r="D286" s="407">
        <v>32.57904019196161</v>
      </c>
      <c r="E286" s="70"/>
      <c r="F286" s="408">
        <v>0.3543</v>
      </c>
      <c r="G286" s="409">
        <f t="shared" si="12"/>
        <v>26.792952877624479</v>
      </c>
      <c r="H286" s="409">
        <f t="shared" si="13"/>
        <v>44.121794131973608</v>
      </c>
      <c r="I286" s="408">
        <v>0.24</v>
      </c>
      <c r="J286" s="409">
        <f t="shared" si="14"/>
        <v>36.797528134373131</v>
      </c>
      <c r="K286" s="436">
        <f t="shared" si="15"/>
        <v>60.597014757048598</v>
      </c>
      <c r="L286" s="437"/>
    </row>
    <row r="287" spans="1:12" x14ac:dyDescent="0.25">
      <c r="A287" s="406" t="s">
        <v>167</v>
      </c>
      <c r="B287" s="403" t="s">
        <v>173</v>
      </c>
      <c r="C287" s="407">
        <v>24.966202759448105</v>
      </c>
      <c r="D287" s="407">
        <v>40.748200359928013</v>
      </c>
      <c r="E287" s="70"/>
      <c r="F287" s="408">
        <v>0.3543</v>
      </c>
      <c r="G287" s="409">
        <f t="shared" si="12"/>
        <v>33.811728397120568</v>
      </c>
      <c r="H287" s="409">
        <f t="shared" si="13"/>
        <v>55.185287747450509</v>
      </c>
      <c r="I287" s="408">
        <v>0.24</v>
      </c>
      <c r="J287" s="409">
        <f t="shared" si="14"/>
        <v>46.437137132573476</v>
      </c>
      <c r="K287" s="436">
        <f t="shared" si="15"/>
        <v>75.791652669466103</v>
      </c>
      <c r="L287" s="438" t="s">
        <v>831</v>
      </c>
    </row>
    <row r="288" spans="1:12" x14ac:dyDescent="0.25">
      <c r="A288" s="406" t="s">
        <v>167</v>
      </c>
      <c r="B288" s="403" t="s">
        <v>700</v>
      </c>
      <c r="C288" s="407">
        <v>19.795000000000002</v>
      </c>
      <c r="D288" s="407">
        <v>31.03</v>
      </c>
      <c r="E288" s="70"/>
      <c r="F288" s="408">
        <v>0.3543</v>
      </c>
      <c r="G288" s="409">
        <f t="shared" si="12"/>
        <v>26.808368500000004</v>
      </c>
      <c r="H288" s="409">
        <f t="shared" si="13"/>
        <v>42.023929000000003</v>
      </c>
      <c r="I288" s="408">
        <v>0.24</v>
      </c>
      <c r="J288" s="409">
        <f t="shared" si="14"/>
        <v>36.8187</v>
      </c>
      <c r="K288" s="436">
        <f t="shared" si="15"/>
        <v>57.715800000000002</v>
      </c>
      <c r="L288" s="437"/>
    </row>
    <row r="289" spans="1:12" x14ac:dyDescent="0.25">
      <c r="A289" s="406" t="s">
        <v>167</v>
      </c>
      <c r="B289" s="403" t="s">
        <v>701</v>
      </c>
      <c r="C289" s="407">
        <v>28.89</v>
      </c>
      <c r="D289" s="407">
        <v>37.450000000000003</v>
      </c>
      <c r="E289" s="70"/>
      <c r="F289" s="408">
        <v>0.3543</v>
      </c>
      <c r="G289" s="409">
        <f t="shared" si="12"/>
        <v>39.125727000000005</v>
      </c>
      <c r="H289" s="409">
        <f t="shared" si="13"/>
        <v>50.718535000000003</v>
      </c>
      <c r="I289" s="408">
        <v>0.24</v>
      </c>
      <c r="J289" s="409">
        <f t="shared" si="14"/>
        <v>53.735399999999998</v>
      </c>
      <c r="K289" s="436">
        <f t="shared" si="15"/>
        <v>69.657000000000011</v>
      </c>
      <c r="L289" s="438" t="s">
        <v>831</v>
      </c>
    </row>
    <row r="290" spans="1:12" x14ac:dyDescent="0.25">
      <c r="A290" s="406" t="s">
        <v>167</v>
      </c>
      <c r="B290" s="403" t="s">
        <v>174</v>
      </c>
      <c r="C290" s="407">
        <v>17.880407918416314</v>
      </c>
      <c r="D290" s="407">
        <v>26.888932213557286</v>
      </c>
      <c r="E290" s="70"/>
      <c r="F290" s="408">
        <v>0.3543</v>
      </c>
      <c r="G290" s="409">
        <f t="shared" si="12"/>
        <v>24.215436443911216</v>
      </c>
      <c r="H290" s="409">
        <f t="shared" si="13"/>
        <v>36.415680896820632</v>
      </c>
      <c r="I290" s="408">
        <v>0.24</v>
      </c>
      <c r="J290" s="409">
        <f t="shared" si="14"/>
        <v>33.257558728254345</v>
      </c>
      <c r="K290" s="436">
        <f t="shared" si="15"/>
        <v>50.013413917216553</v>
      </c>
      <c r="L290" s="437"/>
    </row>
    <row r="291" spans="1:12" x14ac:dyDescent="0.25">
      <c r="A291" s="406" t="s">
        <v>167</v>
      </c>
      <c r="B291" s="403" t="s">
        <v>175</v>
      </c>
      <c r="C291" s="407">
        <v>19.07113377324535</v>
      </c>
      <c r="D291" s="407">
        <v>29.075182963407315</v>
      </c>
      <c r="E291" s="70"/>
      <c r="F291" s="408">
        <v>0.3543</v>
      </c>
      <c r="G291" s="409">
        <f t="shared" si="12"/>
        <v>25.828036469106177</v>
      </c>
      <c r="H291" s="409">
        <f t="shared" si="13"/>
        <v>39.37652028734253</v>
      </c>
      <c r="I291" s="408">
        <v>0.24</v>
      </c>
      <c r="J291" s="409">
        <f t="shared" si="14"/>
        <v>35.47230881823635</v>
      </c>
      <c r="K291" s="436">
        <f t="shared" si="15"/>
        <v>54.079840311937602</v>
      </c>
      <c r="L291" s="437"/>
    </row>
    <row r="292" spans="1:12" x14ac:dyDescent="0.25">
      <c r="A292" s="406" t="s">
        <v>167</v>
      </c>
      <c r="B292" s="403" t="s">
        <v>176</v>
      </c>
      <c r="C292" s="407">
        <v>22.477390521895618</v>
      </c>
      <c r="D292" s="407">
        <v>31.661595680863822</v>
      </c>
      <c r="E292" s="70"/>
      <c r="F292" s="408">
        <v>0.3543</v>
      </c>
      <c r="G292" s="409">
        <f t="shared" si="12"/>
        <v>30.441129983803236</v>
      </c>
      <c r="H292" s="409">
        <f t="shared" si="13"/>
        <v>42.879299030593877</v>
      </c>
      <c r="I292" s="408">
        <v>0.24</v>
      </c>
      <c r="J292" s="409">
        <f t="shared" si="14"/>
        <v>41.807946370725851</v>
      </c>
      <c r="K292" s="436">
        <f t="shared" si="15"/>
        <v>58.890567966406707</v>
      </c>
      <c r="L292" s="438" t="s">
        <v>831</v>
      </c>
    </row>
    <row r="293" spans="1:12" x14ac:dyDescent="0.25">
      <c r="A293" s="406" t="s">
        <v>167</v>
      </c>
      <c r="B293" s="403" t="s">
        <v>177</v>
      </c>
      <c r="C293" s="407">
        <v>17.616886622675466</v>
      </c>
      <c r="D293" s="407">
        <v>26.498530293941208</v>
      </c>
      <c r="E293" s="70"/>
      <c r="F293" s="408">
        <v>0.3543</v>
      </c>
      <c r="G293" s="409">
        <f t="shared" si="12"/>
        <v>23.858549553089386</v>
      </c>
      <c r="H293" s="409">
        <f t="shared" si="13"/>
        <v>35.886959577084582</v>
      </c>
      <c r="I293" s="408">
        <v>0.24</v>
      </c>
      <c r="J293" s="409">
        <f t="shared" si="14"/>
        <v>32.767409118176367</v>
      </c>
      <c r="K293" s="436">
        <f t="shared" si="15"/>
        <v>49.287266346730654</v>
      </c>
      <c r="L293" s="437"/>
    </row>
    <row r="294" spans="1:12" x14ac:dyDescent="0.25">
      <c r="A294" s="406" t="s">
        <v>167</v>
      </c>
      <c r="B294" s="403" t="s">
        <v>178</v>
      </c>
      <c r="C294" s="407">
        <v>30.666070785842834</v>
      </c>
      <c r="D294" s="407">
        <v>41.226442711457715</v>
      </c>
      <c r="E294" s="70"/>
      <c r="F294" s="408">
        <v>0.3543</v>
      </c>
      <c r="G294" s="409">
        <f t="shared" si="12"/>
        <v>41.531059665266952</v>
      </c>
      <c r="H294" s="409">
        <f t="shared" si="13"/>
        <v>55.832971364127182</v>
      </c>
      <c r="I294" s="408">
        <v>0.24</v>
      </c>
      <c r="J294" s="409">
        <f t="shared" si="14"/>
        <v>57.03889166166767</v>
      </c>
      <c r="K294" s="436">
        <f t="shared" si="15"/>
        <v>76.681183443311355</v>
      </c>
      <c r="L294" s="438" t="s">
        <v>831</v>
      </c>
    </row>
    <row r="295" spans="1:12" x14ac:dyDescent="0.25">
      <c r="A295" s="406" t="s">
        <v>167</v>
      </c>
      <c r="B295" s="403" t="s">
        <v>702</v>
      </c>
      <c r="C295" s="407">
        <v>16</v>
      </c>
      <c r="D295" s="407">
        <v>19.5</v>
      </c>
      <c r="E295" s="70"/>
      <c r="F295" s="408">
        <v>0.3543</v>
      </c>
      <c r="G295" s="409">
        <f t="shared" si="12"/>
        <v>21.668800000000001</v>
      </c>
      <c r="H295" s="409">
        <f t="shared" si="13"/>
        <v>26.408850000000001</v>
      </c>
      <c r="I295" s="408">
        <v>0.24</v>
      </c>
      <c r="J295" s="409">
        <f t="shared" si="14"/>
        <v>29.759999999999998</v>
      </c>
      <c r="K295" s="436">
        <f t="shared" si="15"/>
        <v>36.270000000000003</v>
      </c>
      <c r="L295" s="437"/>
    </row>
    <row r="296" spans="1:12" x14ac:dyDescent="0.25">
      <c r="A296" s="406" t="s">
        <v>167</v>
      </c>
      <c r="B296" s="403" t="s">
        <v>703</v>
      </c>
      <c r="C296" s="407">
        <v>39.590000000000003</v>
      </c>
      <c r="D296" s="407">
        <v>48.150000000000006</v>
      </c>
      <c r="E296" s="70"/>
      <c r="F296" s="408">
        <v>0.3543</v>
      </c>
      <c r="G296" s="409">
        <f t="shared" si="12"/>
        <v>53.616737000000008</v>
      </c>
      <c r="H296" s="409">
        <f t="shared" si="13"/>
        <v>65.209545000000006</v>
      </c>
      <c r="I296" s="408">
        <v>0.24</v>
      </c>
      <c r="J296" s="409">
        <f t="shared" si="14"/>
        <v>73.6374</v>
      </c>
      <c r="K296" s="436">
        <f t="shared" si="15"/>
        <v>89.559000000000012</v>
      </c>
      <c r="L296" s="438" t="s">
        <v>831</v>
      </c>
    </row>
    <row r="297" spans="1:12" x14ac:dyDescent="0.25">
      <c r="A297" s="406" t="s">
        <v>167</v>
      </c>
      <c r="B297" s="403" t="s">
        <v>179</v>
      </c>
      <c r="C297" s="407">
        <v>27.035332933413315</v>
      </c>
      <c r="D297" s="407">
        <v>38.269148170365931</v>
      </c>
      <c r="E297" s="70"/>
      <c r="F297" s="408">
        <v>0.3543</v>
      </c>
      <c r="G297" s="409">
        <f t="shared" si="12"/>
        <v>36.613951391721656</v>
      </c>
      <c r="H297" s="409">
        <f t="shared" si="13"/>
        <v>51.827907367126585</v>
      </c>
      <c r="I297" s="408">
        <v>0.24</v>
      </c>
      <c r="J297" s="409">
        <f t="shared" si="14"/>
        <v>50.285719256148766</v>
      </c>
      <c r="K297" s="436">
        <f t="shared" si="15"/>
        <v>71.180615596880628</v>
      </c>
      <c r="L297" s="438" t="s">
        <v>831</v>
      </c>
    </row>
    <row r="298" spans="1:12" x14ac:dyDescent="0.25">
      <c r="A298" s="406" t="s">
        <v>167</v>
      </c>
      <c r="B298" s="403" t="s">
        <v>180</v>
      </c>
      <c r="C298" s="407">
        <v>31.456634673065381</v>
      </c>
      <c r="D298" s="407">
        <v>43.851895620875823</v>
      </c>
      <c r="E298" s="70"/>
      <c r="F298" s="408">
        <v>0.3543</v>
      </c>
      <c r="G298" s="409">
        <f t="shared" si="12"/>
        <v>42.601720337732445</v>
      </c>
      <c r="H298" s="409">
        <f t="shared" si="13"/>
        <v>59.388622239352131</v>
      </c>
      <c r="I298" s="408">
        <v>0.24</v>
      </c>
      <c r="J298" s="409">
        <f t="shared" si="14"/>
        <v>58.509340491901611</v>
      </c>
      <c r="K298" s="436">
        <f t="shared" si="15"/>
        <v>81.564525854829014</v>
      </c>
      <c r="L298" s="438" t="s">
        <v>831</v>
      </c>
    </row>
    <row r="299" spans="1:12" x14ac:dyDescent="0.25">
      <c r="A299" s="406" t="s">
        <v>167</v>
      </c>
      <c r="B299" s="403" t="s">
        <v>181</v>
      </c>
      <c r="C299" s="407">
        <v>15.186634673065386</v>
      </c>
      <c r="D299" s="407">
        <v>20.105698860227953</v>
      </c>
      <c r="E299" s="70"/>
      <c r="F299" s="408">
        <v>0.3543</v>
      </c>
      <c r="G299" s="409">
        <f t="shared" si="12"/>
        <v>20.567259337732455</v>
      </c>
      <c r="H299" s="409">
        <f t="shared" si="13"/>
        <v>27.229147966406718</v>
      </c>
      <c r="I299" s="408">
        <v>0.24</v>
      </c>
      <c r="J299" s="409">
        <f t="shared" si="14"/>
        <v>28.247140491901618</v>
      </c>
      <c r="K299" s="436">
        <f t="shared" si="15"/>
        <v>37.396599880023992</v>
      </c>
      <c r="L299" s="437"/>
    </row>
    <row r="300" spans="1:12" x14ac:dyDescent="0.25">
      <c r="A300" s="406" t="s">
        <v>167</v>
      </c>
      <c r="B300" s="403" t="s">
        <v>182</v>
      </c>
      <c r="C300" s="407">
        <v>15.215914817036591</v>
      </c>
      <c r="D300" s="407">
        <v>20.105698860227953</v>
      </c>
      <c r="E300" s="70"/>
      <c r="F300" s="408">
        <v>0.3543</v>
      </c>
      <c r="G300" s="409">
        <f t="shared" si="12"/>
        <v>20.606913436712656</v>
      </c>
      <c r="H300" s="409">
        <f t="shared" si="13"/>
        <v>27.229147966406718</v>
      </c>
      <c r="I300" s="408">
        <v>0.24</v>
      </c>
      <c r="J300" s="409">
        <f t="shared" si="14"/>
        <v>28.301601559688059</v>
      </c>
      <c r="K300" s="436">
        <f t="shared" si="15"/>
        <v>37.396599880023992</v>
      </c>
      <c r="L300" s="437"/>
    </row>
    <row r="301" spans="1:12" x14ac:dyDescent="0.25">
      <c r="A301" s="406" t="s">
        <v>167</v>
      </c>
      <c r="B301" s="403" t="s">
        <v>183</v>
      </c>
      <c r="C301" s="407">
        <v>17.636406718656268</v>
      </c>
      <c r="D301" s="407">
        <v>25.63964607078584</v>
      </c>
      <c r="E301" s="70"/>
      <c r="F301" s="408">
        <v>0.3543</v>
      </c>
      <c r="G301" s="409">
        <f t="shared" si="12"/>
        <v>23.884985619076186</v>
      </c>
      <c r="H301" s="409">
        <f t="shared" si="13"/>
        <v>34.723772673665266</v>
      </c>
      <c r="I301" s="408">
        <v>0.24</v>
      </c>
      <c r="J301" s="409">
        <f t="shared" si="14"/>
        <v>32.803716496700659</v>
      </c>
      <c r="K301" s="436">
        <f t="shared" si="15"/>
        <v>47.689741691661659</v>
      </c>
      <c r="L301" s="437"/>
    </row>
    <row r="302" spans="1:12" x14ac:dyDescent="0.25">
      <c r="A302" s="406" t="s">
        <v>167</v>
      </c>
      <c r="B302" s="403" t="s">
        <v>184</v>
      </c>
      <c r="C302" s="407">
        <v>24.97596280743851</v>
      </c>
      <c r="D302" s="407">
        <v>39.459874025194956</v>
      </c>
      <c r="E302" s="70"/>
      <c r="F302" s="408">
        <v>0.3543</v>
      </c>
      <c r="G302" s="409">
        <f t="shared" si="12"/>
        <v>33.824946430113975</v>
      </c>
      <c r="H302" s="409">
        <f t="shared" si="13"/>
        <v>53.440507392321528</v>
      </c>
      <c r="I302" s="408">
        <v>0.24</v>
      </c>
      <c r="J302" s="409">
        <f t="shared" si="14"/>
        <v>46.455290821835632</v>
      </c>
      <c r="K302" s="436">
        <f t="shared" si="15"/>
        <v>73.395365686862618</v>
      </c>
      <c r="L302" s="438" t="s">
        <v>831</v>
      </c>
    </row>
    <row r="303" spans="1:12" x14ac:dyDescent="0.25">
      <c r="A303" s="406" t="s">
        <v>167</v>
      </c>
      <c r="B303" s="403" t="s">
        <v>185</v>
      </c>
      <c r="C303" s="407">
        <v>26.898692261547687</v>
      </c>
      <c r="D303" s="407">
        <v>43.168692261547683</v>
      </c>
      <c r="E303" s="70"/>
      <c r="F303" s="408">
        <v>0.3543</v>
      </c>
      <c r="G303" s="409">
        <f t="shared" si="12"/>
        <v>36.428898929814032</v>
      </c>
      <c r="H303" s="409">
        <f t="shared" si="13"/>
        <v>58.463359929814033</v>
      </c>
      <c r="I303" s="408">
        <v>0.24</v>
      </c>
      <c r="J303" s="409">
        <f t="shared" si="14"/>
        <v>50.031567606478696</v>
      </c>
      <c r="K303" s="436">
        <f t="shared" si="15"/>
        <v>80.293767606478696</v>
      </c>
      <c r="L303" s="438" t="s">
        <v>831</v>
      </c>
    </row>
    <row r="304" spans="1:12" x14ac:dyDescent="0.25">
      <c r="A304" s="406" t="s">
        <v>167</v>
      </c>
      <c r="B304" s="403" t="s">
        <v>186</v>
      </c>
      <c r="C304" s="407">
        <v>21.189064187162565</v>
      </c>
      <c r="D304" s="407">
        <v>31.310233953209352</v>
      </c>
      <c r="E304" s="70"/>
      <c r="F304" s="408">
        <v>0.3543</v>
      </c>
      <c r="G304" s="409">
        <f t="shared" si="12"/>
        <v>28.696349628674263</v>
      </c>
      <c r="H304" s="409">
        <f t="shared" si="13"/>
        <v>42.403449842831428</v>
      </c>
      <c r="I304" s="408">
        <v>0.24</v>
      </c>
      <c r="J304" s="409">
        <f t="shared" si="14"/>
        <v>39.411659388122374</v>
      </c>
      <c r="K304" s="436">
        <f t="shared" si="15"/>
        <v>58.237035152969398</v>
      </c>
      <c r="L304" s="438" t="s">
        <v>831</v>
      </c>
    </row>
    <row r="305" spans="1:12" x14ac:dyDescent="0.25">
      <c r="A305" s="406" t="s">
        <v>167</v>
      </c>
      <c r="B305" s="403" t="s">
        <v>187</v>
      </c>
      <c r="C305" s="407">
        <v>22.643311337732452</v>
      </c>
      <c r="D305" s="407">
        <v>33.828326334733042</v>
      </c>
      <c r="E305" s="70"/>
      <c r="F305" s="408">
        <v>0.3543</v>
      </c>
      <c r="G305" s="409">
        <f t="shared" si="12"/>
        <v>30.665836544691061</v>
      </c>
      <c r="H305" s="409">
        <f t="shared" si="13"/>
        <v>45.81370235512896</v>
      </c>
      <c r="I305" s="408">
        <v>0.24</v>
      </c>
      <c r="J305" s="409">
        <f t="shared" si="14"/>
        <v>42.116559088182356</v>
      </c>
      <c r="K305" s="436">
        <f t="shared" si="15"/>
        <v>62.920686982603456</v>
      </c>
      <c r="L305" s="438" t="s">
        <v>831</v>
      </c>
    </row>
    <row r="306" spans="1:12" x14ac:dyDescent="0.25">
      <c r="A306" s="406" t="s">
        <v>167</v>
      </c>
      <c r="B306" s="403" t="s">
        <v>188</v>
      </c>
      <c r="C306" s="407">
        <v>24.341559688062386</v>
      </c>
      <c r="D306" s="407">
        <v>30.568470305938806</v>
      </c>
      <c r="E306" s="70"/>
      <c r="F306" s="408">
        <v>0.3543</v>
      </c>
      <c r="G306" s="409">
        <f t="shared" si="12"/>
        <v>32.965774285542892</v>
      </c>
      <c r="H306" s="409">
        <f t="shared" si="13"/>
        <v>41.398879335332929</v>
      </c>
      <c r="I306" s="408">
        <v>0.24</v>
      </c>
      <c r="J306" s="409">
        <f t="shared" si="14"/>
        <v>45.275301019796032</v>
      </c>
      <c r="K306" s="436">
        <f t="shared" si="15"/>
        <v>56.857354769046182</v>
      </c>
      <c r="L306" s="438" t="s">
        <v>831</v>
      </c>
    </row>
    <row r="307" spans="1:12" x14ac:dyDescent="0.25">
      <c r="A307" s="406" t="s">
        <v>167</v>
      </c>
      <c r="B307" s="403" t="s">
        <v>189</v>
      </c>
      <c r="C307" s="407">
        <v>22.643311337732452</v>
      </c>
      <c r="D307" s="407">
        <v>33.0475224955009</v>
      </c>
      <c r="E307" s="70"/>
      <c r="F307" s="408">
        <v>0.3543</v>
      </c>
      <c r="G307" s="409">
        <f t="shared" si="12"/>
        <v>30.665836544691061</v>
      </c>
      <c r="H307" s="409">
        <f t="shared" si="13"/>
        <v>44.756259715656867</v>
      </c>
      <c r="I307" s="408">
        <v>0.24</v>
      </c>
      <c r="J307" s="409">
        <f t="shared" si="14"/>
        <v>42.116559088182356</v>
      </c>
      <c r="K307" s="436">
        <f t="shared" si="15"/>
        <v>61.468391841631671</v>
      </c>
      <c r="L307" s="438" t="s">
        <v>831</v>
      </c>
    </row>
    <row r="308" spans="1:12" x14ac:dyDescent="0.25">
      <c r="A308" s="406" t="s">
        <v>167</v>
      </c>
      <c r="B308" s="403" t="s">
        <v>190</v>
      </c>
      <c r="C308" s="407">
        <v>23.287474505098977</v>
      </c>
      <c r="D308" s="407">
        <v>34.589610077984396</v>
      </c>
      <c r="E308" s="70"/>
      <c r="F308" s="408">
        <v>0.3543</v>
      </c>
      <c r="G308" s="409">
        <f t="shared" si="12"/>
        <v>31.538226722255548</v>
      </c>
      <c r="H308" s="409">
        <f t="shared" si="13"/>
        <v>46.844708928614267</v>
      </c>
      <c r="I308" s="408">
        <v>0.24</v>
      </c>
      <c r="J308" s="409">
        <f t="shared" si="14"/>
        <v>43.314702579484099</v>
      </c>
      <c r="K308" s="436">
        <f t="shared" si="15"/>
        <v>64.336674745050985</v>
      </c>
      <c r="L308" s="438" t="s">
        <v>831</v>
      </c>
    </row>
    <row r="309" spans="1:12" x14ac:dyDescent="0.25">
      <c r="A309" s="406" t="s">
        <v>167</v>
      </c>
      <c r="B309" s="403" t="s">
        <v>191</v>
      </c>
      <c r="C309" s="407">
        <v>21.189064187162565</v>
      </c>
      <c r="D309" s="407">
        <v>31.310233953209352</v>
      </c>
      <c r="E309" s="70"/>
      <c r="F309" s="408">
        <v>0.3543</v>
      </c>
      <c r="G309" s="409">
        <f t="shared" si="12"/>
        <v>28.696349628674263</v>
      </c>
      <c r="H309" s="409">
        <f t="shared" si="13"/>
        <v>42.403449842831428</v>
      </c>
      <c r="I309" s="408">
        <v>0.24</v>
      </c>
      <c r="J309" s="409">
        <f t="shared" si="14"/>
        <v>39.411659388122374</v>
      </c>
      <c r="K309" s="436">
        <f t="shared" si="15"/>
        <v>58.237035152969398</v>
      </c>
      <c r="L309" s="438" t="s">
        <v>831</v>
      </c>
    </row>
    <row r="310" spans="1:12" x14ac:dyDescent="0.25">
      <c r="A310" s="406" t="s">
        <v>167</v>
      </c>
      <c r="B310" s="403" t="s">
        <v>192</v>
      </c>
      <c r="C310" s="407">
        <v>22.643311337732452</v>
      </c>
      <c r="D310" s="407">
        <v>33.828326334733042</v>
      </c>
      <c r="E310" s="70"/>
      <c r="F310" s="408">
        <v>0.3543</v>
      </c>
      <c r="G310" s="409">
        <f t="shared" si="12"/>
        <v>30.665836544691061</v>
      </c>
      <c r="H310" s="409">
        <f t="shared" si="13"/>
        <v>45.81370235512896</v>
      </c>
      <c r="I310" s="408">
        <v>0.24</v>
      </c>
      <c r="J310" s="409">
        <f t="shared" si="14"/>
        <v>42.116559088182356</v>
      </c>
      <c r="K310" s="436">
        <f t="shared" si="15"/>
        <v>62.920686982603456</v>
      </c>
      <c r="L310" s="438" t="s">
        <v>831</v>
      </c>
    </row>
    <row r="311" spans="1:12" x14ac:dyDescent="0.25">
      <c r="A311" s="406" t="s">
        <v>167</v>
      </c>
      <c r="B311" s="403" t="s">
        <v>704</v>
      </c>
      <c r="C311" s="407">
        <v>15.5</v>
      </c>
      <c r="D311" s="407">
        <v>25</v>
      </c>
      <c r="E311" s="70"/>
      <c r="F311" s="408">
        <v>0.3543</v>
      </c>
      <c r="G311" s="409">
        <f t="shared" si="12"/>
        <v>20.99165</v>
      </c>
      <c r="H311" s="409">
        <f t="shared" si="13"/>
        <v>33.857500000000002</v>
      </c>
      <c r="I311" s="408">
        <v>0.24</v>
      </c>
      <c r="J311" s="409">
        <f t="shared" si="14"/>
        <v>28.83</v>
      </c>
      <c r="K311" s="436">
        <f t="shared" si="15"/>
        <v>46.5</v>
      </c>
      <c r="L311" s="437"/>
    </row>
    <row r="312" spans="1:12" x14ac:dyDescent="0.25">
      <c r="A312" s="406" t="s">
        <v>167</v>
      </c>
      <c r="B312" s="403" t="s">
        <v>705</v>
      </c>
      <c r="C312" s="407">
        <v>17.25</v>
      </c>
      <c r="D312" s="407">
        <v>24</v>
      </c>
      <c r="E312" s="70"/>
      <c r="F312" s="408">
        <v>0.3543</v>
      </c>
      <c r="G312" s="409">
        <f t="shared" si="12"/>
        <v>23.361675000000002</v>
      </c>
      <c r="H312" s="409">
        <f t="shared" si="13"/>
        <v>32.5032</v>
      </c>
      <c r="I312" s="408">
        <v>0.24</v>
      </c>
      <c r="J312" s="409">
        <f t="shared" si="14"/>
        <v>32.085000000000001</v>
      </c>
      <c r="K312" s="436">
        <f t="shared" si="15"/>
        <v>44.64</v>
      </c>
      <c r="L312" s="437"/>
    </row>
    <row r="313" spans="1:12" x14ac:dyDescent="0.25">
      <c r="A313" s="406" t="s">
        <v>167</v>
      </c>
      <c r="B313" s="403" t="s">
        <v>706</v>
      </c>
      <c r="C313" s="407">
        <v>19.305207646671061</v>
      </c>
      <c r="D313" s="407">
        <v>23.595253790375743</v>
      </c>
      <c r="E313" s="70"/>
      <c r="F313" s="408">
        <v>0.3543</v>
      </c>
      <c r="G313" s="409">
        <f t="shared" si="12"/>
        <v>26.145042715886618</v>
      </c>
      <c r="H313" s="409">
        <f t="shared" si="13"/>
        <v>31.955052208305869</v>
      </c>
      <c r="I313" s="408">
        <v>0.24</v>
      </c>
      <c r="J313" s="409">
        <f t="shared" si="14"/>
        <v>35.907686222808174</v>
      </c>
      <c r="K313" s="436">
        <f t="shared" si="15"/>
        <v>43.887172050098876</v>
      </c>
      <c r="L313" s="437"/>
    </row>
    <row r="314" spans="1:12" x14ac:dyDescent="0.25">
      <c r="A314" s="406" t="s">
        <v>167</v>
      </c>
      <c r="B314" s="403" t="s">
        <v>193</v>
      </c>
      <c r="C314" s="407">
        <v>16.172399520095979</v>
      </c>
      <c r="D314" s="407">
        <v>24.22443911217756</v>
      </c>
      <c r="E314" s="70"/>
      <c r="F314" s="408">
        <v>0.3543</v>
      </c>
      <c r="G314" s="409">
        <f t="shared" si="12"/>
        <v>21.902280670065984</v>
      </c>
      <c r="H314" s="409">
        <f t="shared" si="13"/>
        <v>32.807157889622069</v>
      </c>
      <c r="I314" s="408">
        <v>0.24</v>
      </c>
      <c r="J314" s="409">
        <f t="shared" si="14"/>
        <v>30.08066310737852</v>
      </c>
      <c r="K314" s="436">
        <f t="shared" si="15"/>
        <v>45.05745674865026</v>
      </c>
      <c r="L314" s="437"/>
    </row>
    <row r="315" spans="1:12" x14ac:dyDescent="0.25">
      <c r="A315" s="406" t="s">
        <v>167</v>
      </c>
      <c r="B315" s="403" t="s">
        <v>194</v>
      </c>
      <c r="C315" s="407">
        <v>17.167924415116975</v>
      </c>
      <c r="D315" s="407">
        <v>26.117888422315538</v>
      </c>
      <c r="E315" s="70"/>
      <c r="F315" s="408">
        <v>0.3543</v>
      </c>
      <c r="G315" s="409">
        <f t="shared" si="12"/>
        <v>23.25052003539292</v>
      </c>
      <c r="H315" s="409">
        <f t="shared" si="13"/>
        <v>35.371456290341932</v>
      </c>
      <c r="I315" s="408">
        <v>0.24</v>
      </c>
      <c r="J315" s="409">
        <f t="shared" si="14"/>
        <v>31.932339412117575</v>
      </c>
      <c r="K315" s="436">
        <f t="shared" si="15"/>
        <v>48.579272465506904</v>
      </c>
      <c r="L315" s="437"/>
    </row>
    <row r="316" spans="1:12" x14ac:dyDescent="0.25">
      <c r="A316" s="406" t="s">
        <v>167</v>
      </c>
      <c r="B316" s="403" t="s">
        <v>707</v>
      </c>
      <c r="C316" s="407">
        <v>22</v>
      </c>
      <c r="D316" s="407">
        <v>26.5</v>
      </c>
      <c r="E316" s="70"/>
      <c r="F316" s="408">
        <v>0.3543</v>
      </c>
      <c r="G316" s="409">
        <f t="shared" si="12"/>
        <v>29.794600000000003</v>
      </c>
      <c r="H316" s="409">
        <f t="shared" si="13"/>
        <v>35.888950000000001</v>
      </c>
      <c r="I316" s="408">
        <v>0.24</v>
      </c>
      <c r="J316" s="409">
        <f t="shared" si="14"/>
        <v>40.92</v>
      </c>
      <c r="K316" s="436">
        <f t="shared" si="15"/>
        <v>49.29</v>
      </c>
      <c r="L316" s="438" t="s">
        <v>831</v>
      </c>
    </row>
    <row r="317" spans="1:12" x14ac:dyDescent="0.25">
      <c r="A317" s="406" t="s">
        <v>167</v>
      </c>
      <c r="B317" s="403" t="s">
        <v>708</v>
      </c>
      <c r="C317" s="407">
        <v>25.740276862228082</v>
      </c>
      <c r="D317" s="407">
        <v>34.320369149637443</v>
      </c>
      <c r="E317" s="70"/>
      <c r="F317" s="408">
        <v>0.3543</v>
      </c>
      <c r="G317" s="409">
        <f t="shared" si="12"/>
        <v>34.860056954515493</v>
      </c>
      <c r="H317" s="409">
        <f t="shared" si="13"/>
        <v>46.480075939353995</v>
      </c>
      <c r="I317" s="408">
        <v>0.24</v>
      </c>
      <c r="J317" s="409">
        <f t="shared" si="14"/>
        <v>47.876914963744234</v>
      </c>
      <c r="K317" s="436">
        <f t="shared" si="15"/>
        <v>63.835886618325645</v>
      </c>
      <c r="L317" s="438" t="s">
        <v>831</v>
      </c>
    </row>
    <row r="318" spans="1:12" x14ac:dyDescent="0.25">
      <c r="A318" s="406" t="s">
        <v>167</v>
      </c>
      <c r="B318" s="403" t="s">
        <v>195</v>
      </c>
      <c r="C318" s="407">
        <v>18.768572285542891</v>
      </c>
      <c r="D318" s="407">
        <v>29.319184163167364</v>
      </c>
      <c r="E318" s="70"/>
      <c r="F318" s="408">
        <v>0.3543</v>
      </c>
      <c r="G318" s="409">
        <f t="shared" si="12"/>
        <v>25.418277446310739</v>
      </c>
      <c r="H318" s="409">
        <f t="shared" si="13"/>
        <v>39.706971112177563</v>
      </c>
      <c r="I318" s="408">
        <v>0.24</v>
      </c>
      <c r="J318" s="409">
        <f t="shared" si="14"/>
        <v>34.909544451109781</v>
      </c>
      <c r="K318" s="436">
        <f t="shared" si="15"/>
        <v>54.533682543491295</v>
      </c>
      <c r="L318" s="437"/>
    </row>
    <row r="319" spans="1:12" x14ac:dyDescent="0.25">
      <c r="A319" s="406" t="s">
        <v>167</v>
      </c>
      <c r="B319" s="403" t="s">
        <v>196</v>
      </c>
      <c r="C319" s="407">
        <v>26.635170965806836</v>
      </c>
      <c r="D319" s="407">
        <v>42.114607078584278</v>
      </c>
      <c r="E319" s="70"/>
      <c r="F319" s="408">
        <v>0.3543</v>
      </c>
      <c r="G319" s="409">
        <f t="shared" si="12"/>
        <v>36.072012038992199</v>
      </c>
      <c r="H319" s="409">
        <f t="shared" si="13"/>
        <v>57.035812366526692</v>
      </c>
      <c r="I319" s="408">
        <v>0.24</v>
      </c>
      <c r="J319" s="409">
        <f t="shared" si="14"/>
        <v>49.541417996400718</v>
      </c>
      <c r="K319" s="436">
        <f t="shared" si="15"/>
        <v>78.333169166166755</v>
      </c>
      <c r="L319" s="438" t="s">
        <v>831</v>
      </c>
    </row>
    <row r="320" spans="1:12" x14ac:dyDescent="0.25">
      <c r="A320" s="406" t="s">
        <v>167</v>
      </c>
      <c r="B320" s="403" t="s">
        <v>197</v>
      </c>
      <c r="C320" s="407">
        <v>28.753101379724054</v>
      </c>
      <c r="D320" s="407">
        <v>46.233347330533881</v>
      </c>
      <c r="E320" s="70"/>
      <c r="F320" s="408">
        <v>0.3543</v>
      </c>
      <c r="G320" s="409">
        <f t="shared" si="12"/>
        <v>38.940325198560288</v>
      </c>
      <c r="H320" s="409">
        <f t="shared" si="13"/>
        <v>62.613822289742039</v>
      </c>
      <c r="I320" s="408">
        <v>0.24</v>
      </c>
      <c r="J320" s="409">
        <f t="shared" si="14"/>
        <v>53.480768566286741</v>
      </c>
      <c r="K320" s="436">
        <f t="shared" si="15"/>
        <v>85.994026034793009</v>
      </c>
      <c r="L320" s="438" t="s">
        <v>831</v>
      </c>
    </row>
    <row r="321" spans="1:12" x14ac:dyDescent="0.25">
      <c r="A321" s="406" t="s">
        <v>167</v>
      </c>
      <c r="B321" s="403" t="s">
        <v>198</v>
      </c>
      <c r="C321" s="407">
        <v>26.244769046190761</v>
      </c>
      <c r="D321" s="407">
        <v>41.15812237552489</v>
      </c>
      <c r="E321" s="70"/>
      <c r="F321" s="408">
        <v>0.3543</v>
      </c>
      <c r="G321" s="409">
        <f t="shared" si="12"/>
        <v>35.543290719256149</v>
      </c>
      <c r="H321" s="409">
        <f t="shared" si="13"/>
        <v>55.74044513317336</v>
      </c>
      <c r="I321" s="408">
        <v>0.24</v>
      </c>
      <c r="J321" s="409">
        <f t="shared" si="14"/>
        <v>48.815270425914818</v>
      </c>
      <c r="K321" s="436">
        <f t="shared" si="15"/>
        <v>76.554107618476294</v>
      </c>
      <c r="L321" s="438" t="s">
        <v>831</v>
      </c>
    </row>
    <row r="322" spans="1:12" x14ac:dyDescent="0.25">
      <c r="A322" s="406" t="s">
        <v>167</v>
      </c>
      <c r="B322" s="403" t="s">
        <v>199</v>
      </c>
      <c r="C322" s="407">
        <v>29.836466706658666</v>
      </c>
      <c r="D322" s="407">
        <v>47.09223155368926</v>
      </c>
      <c r="E322" s="70"/>
      <c r="F322" s="408">
        <v>0.3543</v>
      </c>
      <c r="G322" s="409">
        <f t="shared" si="12"/>
        <v>40.407526860827829</v>
      </c>
      <c r="H322" s="409">
        <f t="shared" si="13"/>
        <v>63.777009193161369</v>
      </c>
      <c r="I322" s="408">
        <v>0.24</v>
      </c>
      <c r="J322" s="409">
        <f t="shared" si="14"/>
        <v>55.495828074385116</v>
      </c>
      <c r="K322" s="436">
        <f t="shared" si="15"/>
        <v>87.591550689862018</v>
      </c>
      <c r="L322" s="438" t="s">
        <v>831</v>
      </c>
    </row>
    <row r="323" spans="1:12" x14ac:dyDescent="0.25">
      <c r="A323" s="406" t="s">
        <v>167</v>
      </c>
      <c r="B323" s="403" t="s">
        <v>200</v>
      </c>
      <c r="C323" s="407">
        <v>18.280569886022793</v>
      </c>
      <c r="D323" s="407">
        <v>25.707966406718651</v>
      </c>
      <c r="E323" s="70"/>
      <c r="F323" s="408">
        <v>0.3543</v>
      </c>
      <c r="G323" s="409">
        <f t="shared" si="12"/>
        <v>24.75737579664067</v>
      </c>
      <c r="H323" s="409">
        <f t="shared" si="13"/>
        <v>34.816298904619067</v>
      </c>
      <c r="I323" s="408">
        <v>0.24</v>
      </c>
      <c r="J323" s="409">
        <f t="shared" si="14"/>
        <v>34.001859988002394</v>
      </c>
      <c r="K323" s="436">
        <f t="shared" si="15"/>
        <v>47.816817516496691</v>
      </c>
      <c r="L323" s="437"/>
    </row>
    <row r="324" spans="1:12" x14ac:dyDescent="0.25">
      <c r="A324" s="406" t="s">
        <v>167</v>
      </c>
      <c r="B324" s="403" t="s">
        <v>201</v>
      </c>
      <c r="C324" s="407">
        <v>22.126028794241151</v>
      </c>
      <c r="D324" s="407">
        <v>35.770575884823032</v>
      </c>
      <c r="E324" s="70"/>
      <c r="F324" s="408">
        <v>0.3543</v>
      </c>
      <c r="G324" s="409">
        <f t="shared" ref="G324:G387" si="16">C324*(1+F324)</f>
        <v>29.965280796040791</v>
      </c>
      <c r="H324" s="409">
        <f t="shared" ref="H324:H387" si="17">D324*(1+F324)</f>
        <v>48.444090920815832</v>
      </c>
      <c r="I324" s="408">
        <v>0.24</v>
      </c>
      <c r="J324" s="409">
        <f t="shared" ref="J324:J387" si="18">(C324*1.5)*(1+I324)</f>
        <v>41.154413557288542</v>
      </c>
      <c r="K324" s="436">
        <f t="shared" ref="K324:K387" si="19">(D324*1.5)*(1+I324)</f>
        <v>66.53327114577084</v>
      </c>
      <c r="L324" s="438" t="s">
        <v>831</v>
      </c>
    </row>
    <row r="325" spans="1:12" x14ac:dyDescent="0.25">
      <c r="A325" s="406" t="s">
        <v>167</v>
      </c>
      <c r="B325" s="403" t="s">
        <v>202</v>
      </c>
      <c r="C325" s="407">
        <v>26.635170965806836</v>
      </c>
      <c r="D325" s="407">
        <v>42.114607078584278</v>
      </c>
      <c r="E325" s="70"/>
      <c r="F325" s="408">
        <v>0.3543</v>
      </c>
      <c r="G325" s="409">
        <f t="shared" si="16"/>
        <v>36.072012038992199</v>
      </c>
      <c r="H325" s="409">
        <f t="shared" si="17"/>
        <v>57.035812366526692</v>
      </c>
      <c r="I325" s="408">
        <v>0.24</v>
      </c>
      <c r="J325" s="409">
        <f t="shared" si="18"/>
        <v>49.541417996400718</v>
      </c>
      <c r="K325" s="436">
        <f t="shared" si="19"/>
        <v>78.333169166166755</v>
      </c>
      <c r="L325" s="438" t="s">
        <v>831</v>
      </c>
    </row>
    <row r="326" spans="1:12" x14ac:dyDescent="0.25">
      <c r="A326" s="406" t="s">
        <v>167</v>
      </c>
      <c r="B326" s="403" t="s">
        <v>203</v>
      </c>
      <c r="C326" s="407">
        <v>22.126028794241151</v>
      </c>
      <c r="D326" s="407">
        <v>35.770575884823032</v>
      </c>
      <c r="E326" s="70"/>
      <c r="F326" s="408">
        <v>0.3543</v>
      </c>
      <c r="G326" s="409">
        <f t="shared" si="16"/>
        <v>29.965280796040791</v>
      </c>
      <c r="H326" s="409">
        <f t="shared" si="17"/>
        <v>48.444090920815832</v>
      </c>
      <c r="I326" s="408">
        <v>0.24</v>
      </c>
      <c r="J326" s="409">
        <f t="shared" si="18"/>
        <v>41.154413557288542</v>
      </c>
      <c r="K326" s="436">
        <f t="shared" si="19"/>
        <v>66.53327114577084</v>
      </c>
      <c r="L326" s="438" t="s">
        <v>831</v>
      </c>
    </row>
    <row r="327" spans="1:12" x14ac:dyDescent="0.25">
      <c r="A327" s="406" t="s">
        <v>167</v>
      </c>
      <c r="B327" s="403" t="s">
        <v>204</v>
      </c>
      <c r="C327" s="407">
        <v>26.635170965806836</v>
      </c>
      <c r="D327" s="407">
        <v>42.114607078584278</v>
      </c>
      <c r="E327" s="70"/>
      <c r="F327" s="408">
        <v>0.3543</v>
      </c>
      <c r="G327" s="409">
        <f t="shared" si="16"/>
        <v>36.072012038992199</v>
      </c>
      <c r="H327" s="409">
        <f t="shared" si="17"/>
        <v>57.035812366526692</v>
      </c>
      <c r="I327" s="408">
        <v>0.24</v>
      </c>
      <c r="J327" s="409">
        <f t="shared" si="18"/>
        <v>49.541417996400718</v>
      </c>
      <c r="K327" s="436">
        <f t="shared" si="19"/>
        <v>78.333169166166755</v>
      </c>
      <c r="L327" s="438" t="s">
        <v>831</v>
      </c>
    </row>
    <row r="328" spans="1:12" x14ac:dyDescent="0.25">
      <c r="A328" s="406" t="s">
        <v>167</v>
      </c>
      <c r="B328" s="403" t="s">
        <v>205</v>
      </c>
      <c r="C328" s="407">
        <v>26.635170965806836</v>
      </c>
      <c r="D328" s="407">
        <v>42.114607078584278</v>
      </c>
      <c r="E328" s="70"/>
      <c r="F328" s="408">
        <v>0.3543</v>
      </c>
      <c r="G328" s="409">
        <f t="shared" si="16"/>
        <v>36.072012038992199</v>
      </c>
      <c r="H328" s="409">
        <f t="shared" si="17"/>
        <v>57.035812366526692</v>
      </c>
      <c r="I328" s="408">
        <v>0.24</v>
      </c>
      <c r="J328" s="409">
        <f t="shared" si="18"/>
        <v>49.541417996400718</v>
      </c>
      <c r="K328" s="436">
        <f t="shared" si="19"/>
        <v>78.333169166166755</v>
      </c>
      <c r="L328" s="438" t="s">
        <v>831</v>
      </c>
    </row>
    <row r="329" spans="1:12" x14ac:dyDescent="0.25">
      <c r="A329" s="406" t="s">
        <v>167</v>
      </c>
      <c r="B329" s="403" t="s">
        <v>206</v>
      </c>
      <c r="C329" s="407">
        <v>22.126028794241151</v>
      </c>
      <c r="D329" s="407">
        <v>35.770575884823032</v>
      </c>
      <c r="E329" s="70"/>
      <c r="F329" s="408">
        <v>0.3543</v>
      </c>
      <c r="G329" s="409">
        <f t="shared" si="16"/>
        <v>29.965280796040791</v>
      </c>
      <c r="H329" s="409">
        <f t="shared" si="17"/>
        <v>48.444090920815832</v>
      </c>
      <c r="I329" s="408">
        <v>0.24</v>
      </c>
      <c r="J329" s="409">
        <f t="shared" si="18"/>
        <v>41.154413557288542</v>
      </c>
      <c r="K329" s="436">
        <f t="shared" si="19"/>
        <v>66.53327114577084</v>
      </c>
      <c r="L329" s="438" t="s">
        <v>831</v>
      </c>
    </row>
    <row r="330" spans="1:12" x14ac:dyDescent="0.25">
      <c r="A330" s="406" t="s">
        <v>167</v>
      </c>
      <c r="B330" s="403" t="s">
        <v>207</v>
      </c>
      <c r="C330" s="407">
        <v>26.13740851829634</v>
      </c>
      <c r="D330" s="407">
        <v>42.104847030593881</v>
      </c>
      <c r="E330" s="70"/>
      <c r="F330" s="408">
        <v>0.3543</v>
      </c>
      <c r="G330" s="409">
        <f t="shared" si="16"/>
        <v>35.397892356328732</v>
      </c>
      <c r="H330" s="409">
        <f t="shared" si="17"/>
        <v>57.022594333533299</v>
      </c>
      <c r="I330" s="408">
        <v>0.24</v>
      </c>
      <c r="J330" s="409">
        <f t="shared" si="18"/>
        <v>48.615579844031188</v>
      </c>
      <c r="K330" s="436">
        <f t="shared" si="19"/>
        <v>78.31501547690462</v>
      </c>
      <c r="L330" s="438" t="s">
        <v>831</v>
      </c>
    </row>
    <row r="331" spans="1:12" x14ac:dyDescent="0.25">
      <c r="A331" s="406" t="s">
        <v>167</v>
      </c>
      <c r="B331" s="403" t="s">
        <v>208</v>
      </c>
      <c r="C331" s="407">
        <v>27.142693461307736</v>
      </c>
      <c r="D331" s="407">
        <v>46.067426514697061</v>
      </c>
      <c r="E331" s="70"/>
      <c r="F331" s="408">
        <v>0.3543</v>
      </c>
      <c r="G331" s="409">
        <f t="shared" si="16"/>
        <v>36.759349754649072</v>
      </c>
      <c r="H331" s="409">
        <f t="shared" si="17"/>
        <v>62.389115728854236</v>
      </c>
      <c r="I331" s="408">
        <v>0.24</v>
      </c>
      <c r="J331" s="409">
        <f t="shared" si="18"/>
        <v>50.485409838032382</v>
      </c>
      <c r="K331" s="436">
        <f t="shared" si="19"/>
        <v>85.68541331733654</v>
      </c>
      <c r="L331" s="438" t="s">
        <v>831</v>
      </c>
    </row>
    <row r="332" spans="1:12" x14ac:dyDescent="0.25">
      <c r="A332" s="406" t="s">
        <v>167</v>
      </c>
      <c r="B332" s="403" t="s">
        <v>209</v>
      </c>
      <c r="C332" s="407">
        <v>29.963347330533889</v>
      </c>
      <c r="D332" s="407">
        <v>48.204877024595078</v>
      </c>
      <c r="E332" s="70"/>
      <c r="F332" s="408">
        <v>0.3543</v>
      </c>
      <c r="G332" s="409">
        <f t="shared" si="16"/>
        <v>40.579361289742046</v>
      </c>
      <c r="H332" s="409">
        <f t="shared" si="17"/>
        <v>65.283864954409111</v>
      </c>
      <c r="I332" s="408">
        <v>0.24</v>
      </c>
      <c r="J332" s="409">
        <f t="shared" si="18"/>
        <v>55.731826034793031</v>
      </c>
      <c r="K332" s="436">
        <f t="shared" si="19"/>
        <v>89.661071265746841</v>
      </c>
      <c r="L332" s="438" t="s">
        <v>831</v>
      </c>
    </row>
    <row r="333" spans="1:12" x14ac:dyDescent="0.25">
      <c r="A333" s="406" t="s">
        <v>167</v>
      </c>
      <c r="B333" s="403" t="s">
        <v>210</v>
      </c>
      <c r="C333" s="407">
        <v>31.632315536892616</v>
      </c>
      <c r="D333" s="407">
        <v>51.494013197360516</v>
      </c>
      <c r="E333" s="70"/>
      <c r="F333" s="408">
        <v>0.3543</v>
      </c>
      <c r="G333" s="409">
        <f t="shared" si="16"/>
        <v>42.83964493161367</v>
      </c>
      <c r="H333" s="409">
        <f t="shared" si="17"/>
        <v>69.738342073185351</v>
      </c>
      <c r="I333" s="408">
        <v>0.24</v>
      </c>
      <c r="J333" s="409">
        <f t="shared" si="18"/>
        <v>58.836106898620265</v>
      </c>
      <c r="K333" s="436">
        <f t="shared" si="19"/>
        <v>95.778864547090564</v>
      </c>
      <c r="L333" s="438" t="s">
        <v>831</v>
      </c>
    </row>
    <row r="334" spans="1:12" x14ac:dyDescent="0.25">
      <c r="A334" s="406" t="s">
        <v>167</v>
      </c>
      <c r="B334" s="403" t="s">
        <v>211</v>
      </c>
      <c r="C334" s="407">
        <v>12.707582483503298</v>
      </c>
      <c r="D334" s="407">
        <v>18.280569886022793</v>
      </c>
      <c r="E334" s="70"/>
      <c r="F334" s="408">
        <v>0.3543</v>
      </c>
      <c r="G334" s="409">
        <f t="shared" si="16"/>
        <v>17.209878957408517</v>
      </c>
      <c r="H334" s="409">
        <f t="shared" si="17"/>
        <v>24.75737579664067</v>
      </c>
      <c r="I334" s="408">
        <v>0.24</v>
      </c>
      <c r="J334" s="409">
        <f t="shared" si="18"/>
        <v>23.636103419316132</v>
      </c>
      <c r="K334" s="436">
        <f t="shared" si="19"/>
        <v>34.001859988002394</v>
      </c>
      <c r="L334" s="437"/>
    </row>
    <row r="335" spans="1:12" x14ac:dyDescent="0.25">
      <c r="A335" s="406" t="s">
        <v>167</v>
      </c>
      <c r="B335" s="403" t="s">
        <v>212</v>
      </c>
      <c r="C335" s="407">
        <v>13.556706658668267</v>
      </c>
      <c r="D335" s="407">
        <v>19.822657468506296</v>
      </c>
      <c r="E335" s="70"/>
      <c r="F335" s="408">
        <v>0.3543</v>
      </c>
      <c r="G335" s="409">
        <f t="shared" si="16"/>
        <v>18.359847827834436</v>
      </c>
      <c r="H335" s="409">
        <f t="shared" si="17"/>
        <v>26.84582500959808</v>
      </c>
      <c r="I335" s="408">
        <v>0.24</v>
      </c>
      <c r="J335" s="409">
        <f t="shared" si="18"/>
        <v>25.215474385122974</v>
      </c>
      <c r="K335" s="436">
        <f t="shared" si="19"/>
        <v>36.870142891421715</v>
      </c>
      <c r="L335" s="437"/>
    </row>
    <row r="336" spans="1:12" x14ac:dyDescent="0.25">
      <c r="A336" s="406" t="s">
        <v>167</v>
      </c>
      <c r="B336" s="403" t="s">
        <v>213</v>
      </c>
      <c r="C336" s="407">
        <v>27.142693461307736</v>
      </c>
      <c r="D336" s="407">
        <v>45.071901619676062</v>
      </c>
      <c r="E336" s="70"/>
      <c r="F336" s="408">
        <v>0.3543</v>
      </c>
      <c r="G336" s="409">
        <f t="shared" si="16"/>
        <v>36.759349754649072</v>
      </c>
      <c r="H336" s="409">
        <f t="shared" si="17"/>
        <v>61.040876363527296</v>
      </c>
      <c r="I336" s="408">
        <v>0.24</v>
      </c>
      <c r="J336" s="409">
        <f t="shared" si="18"/>
        <v>50.485409838032382</v>
      </c>
      <c r="K336" s="436">
        <f t="shared" si="19"/>
        <v>83.833737012597481</v>
      </c>
      <c r="L336" s="438" t="s">
        <v>831</v>
      </c>
    </row>
    <row r="337" spans="1:12" x14ac:dyDescent="0.25">
      <c r="A337" s="406" t="s">
        <v>167</v>
      </c>
      <c r="B337" s="403" t="s">
        <v>214</v>
      </c>
      <c r="C337" s="407">
        <v>31.632315536892616</v>
      </c>
      <c r="D337" s="407">
        <v>51.494013197360516</v>
      </c>
      <c r="E337" s="70"/>
      <c r="F337" s="408">
        <v>0.3543</v>
      </c>
      <c r="G337" s="409">
        <f t="shared" si="16"/>
        <v>42.83964493161367</v>
      </c>
      <c r="H337" s="409">
        <f t="shared" si="17"/>
        <v>69.738342073185351</v>
      </c>
      <c r="I337" s="408">
        <v>0.24</v>
      </c>
      <c r="J337" s="409">
        <f t="shared" si="18"/>
        <v>58.836106898620265</v>
      </c>
      <c r="K337" s="436">
        <f t="shared" si="19"/>
        <v>95.778864547090564</v>
      </c>
      <c r="L337" s="438" t="s">
        <v>831</v>
      </c>
    </row>
    <row r="338" spans="1:12" x14ac:dyDescent="0.25">
      <c r="A338" s="406" t="s">
        <v>167</v>
      </c>
      <c r="B338" s="403" t="s">
        <v>215</v>
      </c>
      <c r="C338" s="407">
        <v>26.13740851829634</v>
      </c>
      <c r="D338" s="407">
        <v>42.104847030593881</v>
      </c>
      <c r="E338" s="70"/>
      <c r="F338" s="408">
        <v>0.3543</v>
      </c>
      <c r="G338" s="409">
        <f t="shared" si="16"/>
        <v>35.397892356328732</v>
      </c>
      <c r="H338" s="409">
        <f t="shared" si="17"/>
        <v>57.022594333533299</v>
      </c>
      <c r="I338" s="408">
        <v>0.24</v>
      </c>
      <c r="J338" s="409">
        <f t="shared" si="18"/>
        <v>48.615579844031188</v>
      </c>
      <c r="K338" s="436">
        <f t="shared" si="19"/>
        <v>78.31501547690462</v>
      </c>
      <c r="L338" s="438" t="s">
        <v>831</v>
      </c>
    </row>
    <row r="339" spans="1:12" x14ac:dyDescent="0.25">
      <c r="A339" s="406" t="s">
        <v>167</v>
      </c>
      <c r="B339" s="403" t="s">
        <v>216</v>
      </c>
      <c r="C339" s="407">
        <v>29.963347330533889</v>
      </c>
      <c r="D339" s="407">
        <v>48.204877024595078</v>
      </c>
      <c r="E339" s="70"/>
      <c r="F339" s="408">
        <v>0.3543</v>
      </c>
      <c r="G339" s="409">
        <f t="shared" si="16"/>
        <v>40.579361289742046</v>
      </c>
      <c r="H339" s="409">
        <f t="shared" si="17"/>
        <v>65.283864954409111</v>
      </c>
      <c r="I339" s="408">
        <v>0.24</v>
      </c>
      <c r="J339" s="409">
        <f t="shared" si="18"/>
        <v>55.731826034793031</v>
      </c>
      <c r="K339" s="436">
        <f t="shared" si="19"/>
        <v>89.661071265746841</v>
      </c>
      <c r="L339" s="438" t="s">
        <v>831</v>
      </c>
    </row>
    <row r="340" spans="1:12" x14ac:dyDescent="0.25">
      <c r="A340" s="406" t="s">
        <v>167</v>
      </c>
      <c r="B340" s="403" t="s">
        <v>217</v>
      </c>
      <c r="C340" s="407">
        <v>26.13740851829634</v>
      </c>
      <c r="D340" s="407">
        <v>42.104847030593881</v>
      </c>
      <c r="E340" s="70"/>
      <c r="F340" s="408">
        <v>0.3543</v>
      </c>
      <c r="G340" s="409">
        <f t="shared" si="16"/>
        <v>35.397892356328732</v>
      </c>
      <c r="H340" s="409">
        <f t="shared" si="17"/>
        <v>57.022594333533299</v>
      </c>
      <c r="I340" s="408">
        <v>0.24</v>
      </c>
      <c r="J340" s="409">
        <f t="shared" si="18"/>
        <v>48.615579844031188</v>
      </c>
      <c r="K340" s="436">
        <f t="shared" si="19"/>
        <v>78.31501547690462</v>
      </c>
      <c r="L340" s="438" t="s">
        <v>831</v>
      </c>
    </row>
    <row r="341" spans="1:12" x14ac:dyDescent="0.25">
      <c r="A341" s="406" t="s">
        <v>167</v>
      </c>
      <c r="B341" s="403" t="s">
        <v>218</v>
      </c>
      <c r="C341" s="407">
        <v>26.13740851829634</v>
      </c>
      <c r="D341" s="407">
        <v>42.104847030593881</v>
      </c>
      <c r="E341" s="70"/>
      <c r="F341" s="408">
        <v>0.3543</v>
      </c>
      <c r="G341" s="409">
        <f t="shared" si="16"/>
        <v>35.397892356328732</v>
      </c>
      <c r="H341" s="409">
        <f t="shared" si="17"/>
        <v>57.022594333533299</v>
      </c>
      <c r="I341" s="408">
        <v>0.24</v>
      </c>
      <c r="J341" s="409">
        <f t="shared" si="18"/>
        <v>48.615579844031188</v>
      </c>
      <c r="K341" s="436">
        <f t="shared" si="19"/>
        <v>78.31501547690462</v>
      </c>
      <c r="L341" s="438" t="s">
        <v>831</v>
      </c>
    </row>
    <row r="342" spans="1:12" x14ac:dyDescent="0.25">
      <c r="A342" s="406" t="s">
        <v>167</v>
      </c>
      <c r="B342" s="403" t="s">
        <v>709</v>
      </c>
      <c r="C342" s="407">
        <v>37.5</v>
      </c>
      <c r="D342" s="407">
        <v>45</v>
      </c>
      <c r="E342" s="70"/>
      <c r="F342" s="408">
        <v>0.3543</v>
      </c>
      <c r="G342" s="409">
        <f t="shared" si="16"/>
        <v>50.786250000000003</v>
      </c>
      <c r="H342" s="409">
        <f t="shared" si="17"/>
        <v>60.9435</v>
      </c>
      <c r="I342" s="408">
        <v>0.24</v>
      </c>
      <c r="J342" s="409">
        <f t="shared" si="18"/>
        <v>69.75</v>
      </c>
      <c r="K342" s="436">
        <f t="shared" si="19"/>
        <v>83.7</v>
      </c>
      <c r="L342" s="438" t="s">
        <v>831</v>
      </c>
    </row>
    <row r="343" spans="1:12" x14ac:dyDescent="0.25">
      <c r="A343" s="406" t="s">
        <v>113</v>
      </c>
      <c r="B343" s="403" t="s">
        <v>114</v>
      </c>
      <c r="C343" s="407">
        <v>15.118314337132572</v>
      </c>
      <c r="D343" s="407">
        <v>18.602651469706053</v>
      </c>
      <c r="E343" s="70"/>
      <c r="F343" s="408">
        <v>0.42230000000000001</v>
      </c>
      <c r="G343" s="409">
        <f t="shared" si="16"/>
        <v>21.502778481703658</v>
      </c>
      <c r="H343" s="409">
        <f t="shared" si="17"/>
        <v>26.458551185362918</v>
      </c>
      <c r="I343" s="408">
        <v>0.24</v>
      </c>
      <c r="J343" s="409">
        <f t="shared" si="18"/>
        <v>28.120064667066583</v>
      </c>
      <c r="K343" s="436">
        <f t="shared" si="19"/>
        <v>34.600931733653262</v>
      </c>
      <c r="L343" s="438"/>
    </row>
    <row r="344" spans="1:12" x14ac:dyDescent="0.25">
      <c r="A344" s="406" t="s">
        <v>113</v>
      </c>
      <c r="B344" s="403" t="s">
        <v>115</v>
      </c>
      <c r="C344" s="407">
        <v>18.651451709658065</v>
      </c>
      <c r="D344" s="407">
        <v>21.413545290941812</v>
      </c>
      <c r="E344" s="70"/>
      <c r="F344" s="408">
        <v>0.42230000000000001</v>
      </c>
      <c r="G344" s="409">
        <f t="shared" si="16"/>
        <v>26.527959766646664</v>
      </c>
      <c r="H344" s="409">
        <f t="shared" si="17"/>
        <v>30.456485467306535</v>
      </c>
      <c r="I344" s="408">
        <v>0.24</v>
      </c>
      <c r="J344" s="409">
        <f t="shared" si="18"/>
        <v>34.691700179964002</v>
      </c>
      <c r="K344" s="436">
        <f t="shared" si="19"/>
        <v>39.829194241151768</v>
      </c>
      <c r="L344" s="438"/>
    </row>
    <row r="345" spans="1:12" x14ac:dyDescent="0.25">
      <c r="A345" s="406" t="s">
        <v>113</v>
      </c>
      <c r="B345" s="403" t="s">
        <v>116</v>
      </c>
      <c r="C345" s="407">
        <v>21.433065386922614</v>
      </c>
      <c r="D345" s="407">
        <v>23.394835032993395</v>
      </c>
      <c r="E345" s="70"/>
      <c r="F345" s="408">
        <v>0.42230000000000001</v>
      </c>
      <c r="G345" s="409">
        <f t="shared" si="16"/>
        <v>30.484248899820031</v>
      </c>
      <c r="H345" s="409">
        <f t="shared" si="17"/>
        <v>33.274473867426501</v>
      </c>
      <c r="I345" s="408">
        <v>0.24</v>
      </c>
      <c r="J345" s="409">
        <f t="shared" si="18"/>
        <v>39.865501619676067</v>
      </c>
      <c r="K345" s="436">
        <f t="shared" si="19"/>
        <v>43.514393161367714</v>
      </c>
      <c r="L345" s="438" t="s">
        <v>831</v>
      </c>
    </row>
    <row r="346" spans="1:12" x14ac:dyDescent="0.25">
      <c r="A346" s="406" t="s">
        <v>113</v>
      </c>
      <c r="B346" s="403" t="s">
        <v>117</v>
      </c>
      <c r="C346" s="407">
        <v>23.414355128974201</v>
      </c>
      <c r="D346" s="407">
        <v>32.051997600479908</v>
      </c>
      <c r="E346" s="70"/>
      <c r="F346" s="408">
        <v>0.42230000000000001</v>
      </c>
      <c r="G346" s="409">
        <f t="shared" si="16"/>
        <v>33.302237299940003</v>
      </c>
      <c r="H346" s="409">
        <f t="shared" si="17"/>
        <v>45.587556187162569</v>
      </c>
      <c r="I346" s="408">
        <v>0.24</v>
      </c>
      <c r="J346" s="409">
        <f t="shared" si="18"/>
        <v>43.55070053989202</v>
      </c>
      <c r="K346" s="436">
        <f t="shared" si="19"/>
        <v>59.616715536892627</v>
      </c>
      <c r="L346" s="438" t="s">
        <v>831</v>
      </c>
    </row>
    <row r="347" spans="1:12" x14ac:dyDescent="0.25">
      <c r="A347" s="406" t="s">
        <v>113</v>
      </c>
      <c r="B347" s="403" t="s">
        <v>118</v>
      </c>
      <c r="C347" s="407">
        <v>13.634787042591482</v>
      </c>
      <c r="D347" s="407">
        <v>19.10041391721656</v>
      </c>
      <c r="E347" s="70"/>
      <c r="F347" s="408">
        <v>0.42230000000000001</v>
      </c>
      <c r="G347" s="409">
        <f t="shared" si="16"/>
        <v>19.392757610677862</v>
      </c>
      <c r="H347" s="409">
        <f t="shared" si="17"/>
        <v>27.166518714457112</v>
      </c>
      <c r="I347" s="408">
        <v>0.24</v>
      </c>
      <c r="J347" s="409">
        <f t="shared" si="18"/>
        <v>25.360703899220155</v>
      </c>
      <c r="K347" s="436">
        <f t="shared" si="19"/>
        <v>35.526769886022805</v>
      </c>
      <c r="L347" s="437"/>
    </row>
    <row r="348" spans="1:12" x14ac:dyDescent="0.25">
      <c r="A348" s="406" t="s">
        <v>113</v>
      </c>
      <c r="B348" s="403" t="s">
        <v>119</v>
      </c>
      <c r="C348" s="407">
        <v>10.07236952609478</v>
      </c>
      <c r="D348" s="407">
        <v>13.625026994601079</v>
      </c>
      <c r="E348" s="70"/>
      <c r="F348" s="408">
        <v>0.42230000000000001</v>
      </c>
      <c r="G348" s="409">
        <f t="shared" si="16"/>
        <v>14.325931176964605</v>
      </c>
      <c r="H348" s="409">
        <f t="shared" si="17"/>
        <v>19.378875894421114</v>
      </c>
      <c r="I348" s="408">
        <v>0.24</v>
      </c>
      <c r="J348" s="409">
        <f t="shared" si="18"/>
        <v>18.734607318536291</v>
      </c>
      <c r="K348" s="436">
        <f t="shared" si="19"/>
        <v>25.342550209958006</v>
      </c>
      <c r="L348" s="437"/>
    </row>
    <row r="349" spans="1:12" x14ac:dyDescent="0.25">
      <c r="A349" s="406" t="s">
        <v>113</v>
      </c>
      <c r="B349" s="403" t="s">
        <v>120</v>
      </c>
      <c r="C349" s="407">
        <v>20.164259148170363</v>
      </c>
      <c r="D349" s="407">
        <v>27.240293941211757</v>
      </c>
      <c r="E349" s="70"/>
      <c r="F349" s="408">
        <v>0.42230000000000001</v>
      </c>
      <c r="G349" s="409">
        <f t="shared" si="16"/>
        <v>28.679625786442706</v>
      </c>
      <c r="H349" s="409">
        <f t="shared" si="17"/>
        <v>38.74387007258548</v>
      </c>
      <c r="I349" s="408">
        <v>0.24</v>
      </c>
      <c r="J349" s="409">
        <f t="shared" si="18"/>
        <v>37.505522015596874</v>
      </c>
      <c r="K349" s="436">
        <f t="shared" si="19"/>
        <v>50.666946730653862</v>
      </c>
      <c r="L349" s="437"/>
    </row>
    <row r="350" spans="1:12" x14ac:dyDescent="0.25">
      <c r="A350" s="406" t="s">
        <v>113</v>
      </c>
      <c r="B350" s="403" t="s">
        <v>121</v>
      </c>
      <c r="C350" s="407">
        <v>21.501385722855428</v>
      </c>
      <c r="D350" s="407">
        <v>35.780335932813429</v>
      </c>
      <c r="E350" s="70"/>
      <c r="F350" s="408">
        <v>0.42230000000000001</v>
      </c>
      <c r="G350" s="409">
        <f t="shared" si="16"/>
        <v>30.581420913617272</v>
      </c>
      <c r="H350" s="409">
        <f t="shared" si="17"/>
        <v>50.890371797240533</v>
      </c>
      <c r="I350" s="408">
        <v>0.24</v>
      </c>
      <c r="J350" s="409">
        <f t="shared" si="18"/>
        <v>39.992577444511092</v>
      </c>
      <c r="K350" s="436">
        <f t="shared" si="19"/>
        <v>66.551424835032975</v>
      </c>
      <c r="L350" s="438" t="s">
        <v>831</v>
      </c>
    </row>
    <row r="351" spans="1:12" x14ac:dyDescent="0.25">
      <c r="A351" s="406" t="s">
        <v>113</v>
      </c>
      <c r="B351" s="403" t="s">
        <v>122</v>
      </c>
      <c r="C351" s="407">
        <v>11.468056388722255</v>
      </c>
      <c r="D351" s="407">
        <v>14.152069586082783</v>
      </c>
      <c r="E351" s="70"/>
      <c r="F351" s="408">
        <v>0.42230000000000001</v>
      </c>
      <c r="G351" s="409">
        <f t="shared" si="16"/>
        <v>16.311016601679661</v>
      </c>
      <c r="H351" s="409">
        <f t="shared" si="17"/>
        <v>20.128488572285541</v>
      </c>
      <c r="I351" s="408">
        <v>0.24</v>
      </c>
      <c r="J351" s="409">
        <f t="shared" si="18"/>
        <v>21.330584883023395</v>
      </c>
      <c r="K351" s="436">
        <f t="shared" si="19"/>
        <v>26.322849430113976</v>
      </c>
      <c r="L351" s="437"/>
    </row>
    <row r="352" spans="1:12" x14ac:dyDescent="0.25">
      <c r="A352" s="406" t="s">
        <v>113</v>
      </c>
      <c r="B352" s="403" t="s">
        <v>123</v>
      </c>
      <c r="C352" s="407">
        <v>16.601841631673665</v>
      </c>
      <c r="D352" s="407">
        <v>19.149214157168565</v>
      </c>
      <c r="E352" s="70"/>
      <c r="F352" s="408">
        <v>0.42230000000000001</v>
      </c>
      <c r="G352" s="409">
        <f t="shared" si="16"/>
        <v>23.61279935272945</v>
      </c>
      <c r="H352" s="409">
        <f t="shared" si="17"/>
        <v>27.235927295740847</v>
      </c>
      <c r="I352" s="408">
        <v>0.24</v>
      </c>
      <c r="J352" s="409">
        <f t="shared" si="18"/>
        <v>30.879425434913017</v>
      </c>
      <c r="K352" s="436">
        <f t="shared" si="19"/>
        <v>35.617538332333531</v>
      </c>
      <c r="L352" s="437"/>
    </row>
    <row r="353" spans="1:12" x14ac:dyDescent="0.25">
      <c r="A353" s="406" t="s">
        <v>113</v>
      </c>
      <c r="B353" s="403" t="s">
        <v>124</v>
      </c>
      <c r="C353" s="407">
        <v>19.198014397120577</v>
      </c>
      <c r="D353" s="407">
        <v>33.750245950809834</v>
      </c>
      <c r="E353" s="70"/>
      <c r="F353" s="408">
        <v>0.42230000000000001</v>
      </c>
      <c r="G353" s="409">
        <f t="shared" si="16"/>
        <v>27.305335877024596</v>
      </c>
      <c r="H353" s="409">
        <f t="shared" si="17"/>
        <v>48.002974815836822</v>
      </c>
      <c r="I353" s="408">
        <v>0.24</v>
      </c>
      <c r="J353" s="409">
        <f t="shared" si="18"/>
        <v>35.708306778644278</v>
      </c>
      <c r="K353" s="436">
        <f t="shared" si="19"/>
        <v>62.775457468506289</v>
      </c>
      <c r="L353" s="437"/>
    </row>
    <row r="354" spans="1:12" x14ac:dyDescent="0.25">
      <c r="A354" s="406" t="s">
        <v>113</v>
      </c>
      <c r="B354" s="403" t="s">
        <v>125</v>
      </c>
      <c r="C354" s="407">
        <v>20.945062987402519</v>
      </c>
      <c r="D354" s="407">
        <v>31.134553089382123</v>
      </c>
      <c r="E354" s="70"/>
      <c r="F354" s="408">
        <v>0.42230000000000001</v>
      </c>
      <c r="G354" s="409">
        <f t="shared" si="16"/>
        <v>29.790163086982602</v>
      </c>
      <c r="H354" s="409">
        <f t="shared" si="17"/>
        <v>44.282674859028191</v>
      </c>
      <c r="I354" s="408">
        <v>0.24</v>
      </c>
      <c r="J354" s="409">
        <f t="shared" si="18"/>
        <v>38.95781715656868</v>
      </c>
      <c r="K354" s="436">
        <f t="shared" si="19"/>
        <v>57.91026874625075</v>
      </c>
      <c r="L354" s="438" t="s">
        <v>831</v>
      </c>
    </row>
    <row r="355" spans="1:12" x14ac:dyDescent="0.25">
      <c r="A355" s="406" t="s">
        <v>113</v>
      </c>
      <c r="B355" s="403" t="s">
        <v>126</v>
      </c>
      <c r="C355" s="407">
        <v>16.62136172765447</v>
      </c>
      <c r="D355" s="407">
        <v>20.837702459508098</v>
      </c>
      <c r="E355" s="70"/>
      <c r="F355" s="408">
        <v>0.42230000000000001</v>
      </c>
      <c r="G355" s="409">
        <f t="shared" si="16"/>
        <v>23.640562785242953</v>
      </c>
      <c r="H355" s="409">
        <f t="shared" si="17"/>
        <v>29.637464208158367</v>
      </c>
      <c r="I355" s="408">
        <v>0.24</v>
      </c>
      <c r="J355" s="409">
        <f t="shared" si="18"/>
        <v>30.915732813437312</v>
      </c>
      <c r="K355" s="436">
        <f t="shared" si="19"/>
        <v>38.758126574685065</v>
      </c>
      <c r="L355" s="437"/>
    </row>
    <row r="356" spans="1:12" x14ac:dyDescent="0.25">
      <c r="A356" s="406" t="s">
        <v>113</v>
      </c>
      <c r="B356" s="403" t="s">
        <v>127</v>
      </c>
      <c r="C356" s="407">
        <v>12.649022195560887</v>
      </c>
      <c r="D356" s="407">
        <v>16.074799040191959</v>
      </c>
      <c r="E356" s="70"/>
      <c r="F356" s="408">
        <v>0.42230000000000001</v>
      </c>
      <c r="G356" s="409">
        <f t="shared" si="16"/>
        <v>17.990704268746249</v>
      </c>
      <c r="H356" s="409">
        <f t="shared" si="17"/>
        <v>22.86318667486502</v>
      </c>
      <c r="I356" s="408">
        <v>0.24</v>
      </c>
      <c r="J356" s="409">
        <f t="shared" si="18"/>
        <v>23.52718128374325</v>
      </c>
      <c r="K356" s="436">
        <f t="shared" si="19"/>
        <v>29.89912621475704</v>
      </c>
      <c r="L356" s="437"/>
    </row>
    <row r="357" spans="1:12" x14ac:dyDescent="0.25">
      <c r="A357" s="406" t="s">
        <v>113</v>
      </c>
      <c r="B357" s="403" t="s">
        <v>128</v>
      </c>
      <c r="C357" s="407">
        <v>16.123599280143971</v>
      </c>
      <c r="D357" s="407">
        <v>28.518860227954406</v>
      </c>
      <c r="E357" s="70"/>
      <c r="F357" s="408">
        <v>0.42230000000000001</v>
      </c>
      <c r="G357" s="409">
        <f t="shared" si="16"/>
        <v>22.932595256148769</v>
      </c>
      <c r="H357" s="409">
        <f t="shared" si="17"/>
        <v>40.562374902219545</v>
      </c>
      <c r="I357" s="408">
        <v>0.24</v>
      </c>
      <c r="J357" s="409">
        <f t="shared" si="18"/>
        <v>29.989894661067787</v>
      </c>
      <c r="K357" s="436">
        <f t="shared" si="19"/>
        <v>53.045080023995197</v>
      </c>
      <c r="L357" s="437"/>
    </row>
    <row r="358" spans="1:12" x14ac:dyDescent="0.25">
      <c r="A358" s="406" t="s">
        <v>113</v>
      </c>
      <c r="B358" s="403" t="s">
        <v>129</v>
      </c>
      <c r="C358" s="407">
        <v>22.926352729454106</v>
      </c>
      <c r="D358" s="407">
        <v>26.840131973605278</v>
      </c>
      <c r="E358" s="70"/>
      <c r="F358" s="408">
        <v>0.42230000000000001</v>
      </c>
      <c r="G358" s="409">
        <f t="shared" si="16"/>
        <v>32.608151487102575</v>
      </c>
      <c r="H358" s="409">
        <f t="shared" si="17"/>
        <v>38.174719706058781</v>
      </c>
      <c r="I358" s="408">
        <v>0.24</v>
      </c>
      <c r="J358" s="409">
        <f t="shared" si="18"/>
        <v>42.643016076784633</v>
      </c>
      <c r="K358" s="436">
        <f t="shared" si="19"/>
        <v>49.922645470905813</v>
      </c>
      <c r="L358" s="438" t="s">
        <v>831</v>
      </c>
    </row>
    <row r="359" spans="1:12" x14ac:dyDescent="0.25">
      <c r="A359" s="406" t="s">
        <v>113</v>
      </c>
      <c r="B359" s="403" t="s">
        <v>130</v>
      </c>
      <c r="C359" s="407">
        <v>12.649022195560887</v>
      </c>
      <c r="D359" s="407">
        <v>16.074799040191959</v>
      </c>
      <c r="E359" s="70"/>
      <c r="F359" s="408">
        <v>0.42230000000000001</v>
      </c>
      <c r="G359" s="409">
        <f t="shared" si="16"/>
        <v>17.990704268746249</v>
      </c>
      <c r="H359" s="409">
        <f t="shared" si="17"/>
        <v>22.86318667486502</v>
      </c>
      <c r="I359" s="408">
        <v>0.24</v>
      </c>
      <c r="J359" s="409">
        <f t="shared" si="18"/>
        <v>23.52718128374325</v>
      </c>
      <c r="K359" s="436">
        <f t="shared" si="19"/>
        <v>29.89912621475704</v>
      </c>
      <c r="L359" s="437"/>
    </row>
    <row r="360" spans="1:12" x14ac:dyDescent="0.25">
      <c r="A360" s="406" t="s">
        <v>113</v>
      </c>
      <c r="B360" s="403" t="s">
        <v>131</v>
      </c>
      <c r="C360" s="407">
        <v>16.123599280143971</v>
      </c>
      <c r="D360" s="407">
        <v>22.867792441511693</v>
      </c>
      <c r="E360" s="70"/>
      <c r="F360" s="408">
        <v>0.42230000000000001</v>
      </c>
      <c r="G360" s="409">
        <f t="shared" si="16"/>
        <v>22.932595256148769</v>
      </c>
      <c r="H360" s="409">
        <f t="shared" si="17"/>
        <v>32.524861189562081</v>
      </c>
      <c r="I360" s="408">
        <v>0.24</v>
      </c>
      <c r="J360" s="409">
        <f t="shared" si="18"/>
        <v>29.989894661067787</v>
      </c>
      <c r="K360" s="436">
        <f t="shared" si="19"/>
        <v>42.534093941211744</v>
      </c>
      <c r="L360" s="437"/>
    </row>
    <row r="361" spans="1:12" x14ac:dyDescent="0.25">
      <c r="A361" s="406" t="s">
        <v>113</v>
      </c>
      <c r="B361" s="403" t="s">
        <v>132</v>
      </c>
      <c r="C361" s="407">
        <v>9.8674085182963385</v>
      </c>
      <c r="D361" s="407">
        <v>15.742957408518295</v>
      </c>
      <c r="E361" s="70"/>
      <c r="F361" s="408">
        <v>0.42230000000000001</v>
      </c>
      <c r="G361" s="409">
        <f t="shared" si="16"/>
        <v>14.034415135572882</v>
      </c>
      <c r="H361" s="409">
        <f t="shared" si="17"/>
        <v>22.391208322135569</v>
      </c>
      <c r="I361" s="408">
        <v>0.24</v>
      </c>
      <c r="J361" s="409">
        <f t="shared" si="18"/>
        <v>18.353379844031192</v>
      </c>
      <c r="K361" s="436">
        <f t="shared" si="19"/>
        <v>29.28190077984403</v>
      </c>
      <c r="L361" s="437"/>
    </row>
    <row r="362" spans="1:12" x14ac:dyDescent="0.25">
      <c r="A362" s="406" t="s">
        <v>113</v>
      </c>
      <c r="B362" s="403" t="s">
        <v>133</v>
      </c>
      <c r="C362" s="407">
        <v>15.742957408518295</v>
      </c>
      <c r="D362" s="407">
        <v>26.840131973605278</v>
      </c>
      <c r="E362" s="70"/>
      <c r="F362" s="408">
        <v>0.42230000000000001</v>
      </c>
      <c r="G362" s="409">
        <f t="shared" si="16"/>
        <v>22.391208322135569</v>
      </c>
      <c r="H362" s="409">
        <f t="shared" si="17"/>
        <v>38.174719706058781</v>
      </c>
      <c r="I362" s="408">
        <v>0.24</v>
      </c>
      <c r="J362" s="409">
        <f t="shared" si="18"/>
        <v>29.28190077984403</v>
      </c>
      <c r="K362" s="436">
        <f t="shared" si="19"/>
        <v>49.922645470905813</v>
      </c>
      <c r="L362" s="437"/>
    </row>
    <row r="363" spans="1:12" x14ac:dyDescent="0.25">
      <c r="A363" s="406" t="s">
        <v>113</v>
      </c>
      <c r="B363" s="403" t="s">
        <v>134</v>
      </c>
      <c r="C363" s="407">
        <v>12.65878224355129</v>
      </c>
      <c r="D363" s="407">
        <v>17.167924415116975</v>
      </c>
      <c r="E363" s="70"/>
      <c r="F363" s="408">
        <v>0.42230000000000001</v>
      </c>
      <c r="G363" s="409">
        <f t="shared" si="16"/>
        <v>18.004585985002997</v>
      </c>
      <c r="H363" s="409">
        <f t="shared" si="17"/>
        <v>24.417938895620871</v>
      </c>
      <c r="I363" s="408">
        <v>0.24</v>
      </c>
      <c r="J363" s="409">
        <f t="shared" si="18"/>
        <v>23.545334973005399</v>
      </c>
      <c r="K363" s="436">
        <f t="shared" si="19"/>
        <v>31.932339412117575</v>
      </c>
      <c r="L363" s="437"/>
    </row>
    <row r="364" spans="1:12" x14ac:dyDescent="0.25">
      <c r="A364" s="406" t="s">
        <v>113</v>
      </c>
      <c r="B364" s="403" t="s">
        <v>135</v>
      </c>
      <c r="C364" s="407">
        <v>17.167924415116975</v>
      </c>
      <c r="D364" s="407">
        <v>26.117888422315538</v>
      </c>
      <c r="E364" s="70"/>
      <c r="F364" s="408">
        <v>0.42230000000000001</v>
      </c>
      <c r="G364" s="409">
        <f t="shared" si="16"/>
        <v>24.417938895620871</v>
      </c>
      <c r="H364" s="409">
        <f t="shared" si="17"/>
        <v>37.147472703059385</v>
      </c>
      <c r="I364" s="408">
        <v>0.24</v>
      </c>
      <c r="J364" s="409">
        <f t="shared" si="18"/>
        <v>31.932339412117575</v>
      </c>
      <c r="K364" s="436">
        <f t="shared" si="19"/>
        <v>48.579272465506904</v>
      </c>
      <c r="L364" s="437"/>
    </row>
    <row r="365" spans="1:12" x14ac:dyDescent="0.25">
      <c r="A365" s="406" t="s">
        <v>113</v>
      </c>
      <c r="B365" s="403" t="s">
        <v>136</v>
      </c>
      <c r="C365" s="407">
        <v>15.528236352729452</v>
      </c>
      <c r="D365" s="407">
        <v>22.838512297540486</v>
      </c>
      <c r="E365" s="70"/>
      <c r="F365" s="408">
        <v>0.42230000000000001</v>
      </c>
      <c r="G365" s="409">
        <f t="shared" si="16"/>
        <v>22.085810564487097</v>
      </c>
      <c r="H365" s="409">
        <f t="shared" si="17"/>
        <v>32.483216040791831</v>
      </c>
      <c r="I365" s="408">
        <v>0.24</v>
      </c>
      <c r="J365" s="409">
        <f t="shared" si="18"/>
        <v>28.882519616076781</v>
      </c>
      <c r="K365" s="436">
        <f t="shared" si="19"/>
        <v>42.479632873425302</v>
      </c>
      <c r="L365" s="437"/>
    </row>
    <row r="366" spans="1:12" x14ac:dyDescent="0.25">
      <c r="A366" s="406" t="s">
        <v>113</v>
      </c>
      <c r="B366" s="403" t="s">
        <v>137</v>
      </c>
      <c r="C366" s="407">
        <v>12.649022195560887</v>
      </c>
      <c r="D366" s="407">
        <v>16.172399520095979</v>
      </c>
      <c r="E366" s="70"/>
      <c r="F366" s="408">
        <v>0.42230000000000001</v>
      </c>
      <c r="G366" s="409">
        <f t="shared" si="16"/>
        <v>17.990704268746249</v>
      </c>
      <c r="H366" s="409">
        <f t="shared" si="17"/>
        <v>23.002003837432511</v>
      </c>
      <c r="I366" s="408">
        <v>0.24</v>
      </c>
      <c r="J366" s="409">
        <f t="shared" si="18"/>
        <v>23.52718128374325</v>
      </c>
      <c r="K366" s="436">
        <f t="shared" si="19"/>
        <v>30.08066310737852</v>
      </c>
      <c r="L366" s="437"/>
    </row>
    <row r="367" spans="1:12" x14ac:dyDescent="0.25">
      <c r="A367" s="406" t="s">
        <v>113</v>
      </c>
      <c r="B367" s="403" t="s">
        <v>138</v>
      </c>
      <c r="C367" s="407">
        <v>15.625836832633475</v>
      </c>
      <c r="D367" s="407">
        <v>18.007288542291537</v>
      </c>
      <c r="E367" s="70"/>
      <c r="F367" s="408">
        <v>0.42230000000000001</v>
      </c>
      <c r="G367" s="409">
        <f t="shared" si="16"/>
        <v>22.224627727054589</v>
      </c>
      <c r="H367" s="409">
        <f t="shared" si="17"/>
        <v>25.61176649370125</v>
      </c>
      <c r="I367" s="408">
        <v>0.24</v>
      </c>
      <c r="J367" s="409">
        <f t="shared" si="18"/>
        <v>29.064056508698261</v>
      </c>
      <c r="K367" s="436">
        <f t="shared" si="19"/>
        <v>33.49355668866226</v>
      </c>
      <c r="L367" s="437"/>
    </row>
    <row r="368" spans="1:12" x14ac:dyDescent="0.25">
      <c r="A368" s="406" t="s">
        <v>113</v>
      </c>
      <c r="B368" s="403" t="s">
        <v>139</v>
      </c>
      <c r="C368" s="407">
        <v>18.046328734253144</v>
      </c>
      <c r="D368" s="407">
        <v>26.693731253749249</v>
      </c>
      <c r="E368" s="70"/>
      <c r="F368" s="408">
        <v>0.42230000000000001</v>
      </c>
      <c r="G368" s="409">
        <f t="shared" si="16"/>
        <v>25.667293358728244</v>
      </c>
      <c r="H368" s="409">
        <f t="shared" si="17"/>
        <v>37.966493962207551</v>
      </c>
      <c r="I368" s="408">
        <v>0.24</v>
      </c>
      <c r="J368" s="409">
        <f t="shared" si="18"/>
        <v>33.56617144571085</v>
      </c>
      <c r="K368" s="436">
        <f t="shared" si="19"/>
        <v>49.6503401319736</v>
      </c>
      <c r="L368" s="437"/>
    </row>
    <row r="369" spans="1:12" x14ac:dyDescent="0.25">
      <c r="A369" s="406" t="s">
        <v>113</v>
      </c>
      <c r="B369" s="403" t="s">
        <v>140</v>
      </c>
      <c r="C369" s="407">
        <v>10.169970005998801</v>
      </c>
      <c r="D369" s="407">
        <v>22.887312537492502</v>
      </c>
      <c r="E369" s="70"/>
      <c r="F369" s="408">
        <v>0.42230000000000001</v>
      </c>
      <c r="G369" s="409">
        <f t="shared" si="16"/>
        <v>14.464748339532093</v>
      </c>
      <c r="H369" s="409">
        <f t="shared" si="17"/>
        <v>32.552624622075584</v>
      </c>
      <c r="I369" s="408">
        <v>0.24</v>
      </c>
      <c r="J369" s="409">
        <f t="shared" si="18"/>
        <v>18.916144211157771</v>
      </c>
      <c r="K369" s="436">
        <f t="shared" si="19"/>
        <v>42.57040131973605</v>
      </c>
      <c r="L369" s="437"/>
    </row>
    <row r="370" spans="1:12" x14ac:dyDescent="0.25">
      <c r="A370" s="406" t="s">
        <v>113</v>
      </c>
      <c r="B370" s="403" t="s">
        <v>141</v>
      </c>
      <c r="C370" s="407">
        <v>9.7795680863827208</v>
      </c>
      <c r="D370" s="407">
        <v>21.706346730653866</v>
      </c>
      <c r="E370" s="70"/>
      <c r="F370" s="408">
        <v>0.42230000000000001</v>
      </c>
      <c r="G370" s="409">
        <f t="shared" si="16"/>
        <v>13.909479689262144</v>
      </c>
      <c r="H370" s="409">
        <f t="shared" si="17"/>
        <v>30.872936955008992</v>
      </c>
      <c r="I370" s="408">
        <v>0.24</v>
      </c>
      <c r="J370" s="409">
        <f t="shared" si="18"/>
        <v>18.189996640671861</v>
      </c>
      <c r="K370" s="436">
        <f t="shared" si="19"/>
        <v>40.373804919016195</v>
      </c>
      <c r="L370" s="437"/>
    </row>
    <row r="371" spans="1:12" x14ac:dyDescent="0.25">
      <c r="A371" s="406" t="s">
        <v>113</v>
      </c>
      <c r="B371" s="403" t="s">
        <v>142</v>
      </c>
      <c r="C371" s="407">
        <v>21.20858428314337</v>
      </c>
      <c r="D371" s="407">
        <v>32.247198560287941</v>
      </c>
      <c r="E371" s="70"/>
      <c r="F371" s="408">
        <v>0.42230000000000001</v>
      </c>
      <c r="G371" s="409">
        <f t="shared" si="16"/>
        <v>30.164969425914812</v>
      </c>
      <c r="H371" s="409">
        <f t="shared" si="17"/>
        <v>45.865190512297538</v>
      </c>
      <c r="I371" s="408">
        <v>0.24</v>
      </c>
      <c r="J371" s="409">
        <f t="shared" si="18"/>
        <v>39.447966766646672</v>
      </c>
      <c r="K371" s="436">
        <f t="shared" si="19"/>
        <v>59.979789322135574</v>
      </c>
      <c r="L371" s="438" t="s">
        <v>831</v>
      </c>
    </row>
    <row r="372" spans="1:12" x14ac:dyDescent="0.25">
      <c r="A372" s="406" t="s">
        <v>113</v>
      </c>
      <c r="B372" s="403" t="s">
        <v>143</v>
      </c>
      <c r="C372" s="407">
        <v>12.649022195560887</v>
      </c>
      <c r="D372" s="407">
        <v>21.14026394721056</v>
      </c>
      <c r="E372" s="70"/>
      <c r="F372" s="408">
        <v>0.42230000000000001</v>
      </c>
      <c r="G372" s="409">
        <f t="shared" si="16"/>
        <v>17.990704268746249</v>
      </c>
      <c r="H372" s="409">
        <f t="shared" si="17"/>
        <v>30.067797412117578</v>
      </c>
      <c r="I372" s="408">
        <v>0.24</v>
      </c>
      <c r="J372" s="409">
        <f t="shared" si="18"/>
        <v>23.52718128374325</v>
      </c>
      <c r="K372" s="436">
        <f t="shared" si="19"/>
        <v>39.320890941811641</v>
      </c>
      <c r="L372" s="437"/>
    </row>
    <row r="373" spans="1:12" x14ac:dyDescent="0.25">
      <c r="A373" s="406" t="s">
        <v>113</v>
      </c>
      <c r="B373" s="403" t="s">
        <v>144</v>
      </c>
      <c r="C373" s="407">
        <v>20.70106178764247</v>
      </c>
      <c r="D373" s="407">
        <v>30.402549490101975</v>
      </c>
      <c r="E373" s="70"/>
      <c r="F373" s="408">
        <v>0.42230000000000001</v>
      </c>
      <c r="G373" s="409">
        <f t="shared" si="16"/>
        <v>29.443120180563881</v>
      </c>
      <c r="H373" s="409">
        <f t="shared" si="17"/>
        <v>43.241546139772034</v>
      </c>
      <c r="I373" s="408">
        <v>0.24</v>
      </c>
      <c r="J373" s="409">
        <f t="shared" si="18"/>
        <v>38.503974925014994</v>
      </c>
      <c r="K373" s="436">
        <f t="shared" si="19"/>
        <v>56.548742051589677</v>
      </c>
      <c r="L373" s="438" t="s">
        <v>831</v>
      </c>
    </row>
    <row r="374" spans="1:12" x14ac:dyDescent="0.25">
      <c r="A374" s="406" t="s">
        <v>113</v>
      </c>
      <c r="B374" s="403" t="s">
        <v>145</v>
      </c>
      <c r="C374" s="407">
        <v>24.546520695860824</v>
      </c>
      <c r="D374" s="407">
        <v>37.595704859028196</v>
      </c>
      <c r="E374" s="70"/>
      <c r="F374" s="408">
        <v>0.42230000000000001</v>
      </c>
      <c r="G374" s="409">
        <f t="shared" si="16"/>
        <v>34.912516385722846</v>
      </c>
      <c r="H374" s="409">
        <f t="shared" si="17"/>
        <v>53.472371020995801</v>
      </c>
      <c r="I374" s="408">
        <v>0.24</v>
      </c>
      <c r="J374" s="409">
        <f t="shared" si="18"/>
        <v>45.656528494301135</v>
      </c>
      <c r="K374" s="436">
        <f t="shared" si="19"/>
        <v>69.928011037792444</v>
      </c>
      <c r="L374" s="438" t="s">
        <v>831</v>
      </c>
    </row>
    <row r="375" spans="1:12" x14ac:dyDescent="0.25">
      <c r="A375" s="406" t="s">
        <v>113</v>
      </c>
      <c r="B375" s="403" t="s">
        <v>146</v>
      </c>
      <c r="C375" s="407">
        <v>14.630311937612477</v>
      </c>
      <c r="D375" s="407">
        <v>18.75881223755249</v>
      </c>
      <c r="E375" s="70"/>
      <c r="F375" s="408">
        <v>0.42230000000000001</v>
      </c>
      <c r="G375" s="409">
        <f t="shared" si="16"/>
        <v>20.808692668866225</v>
      </c>
      <c r="H375" s="409">
        <f t="shared" si="17"/>
        <v>26.680658645470906</v>
      </c>
      <c r="I375" s="408">
        <v>0.24</v>
      </c>
      <c r="J375" s="409">
        <f t="shared" si="18"/>
        <v>27.21238020395921</v>
      </c>
      <c r="K375" s="436">
        <f t="shared" si="19"/>
        <v>34.891390761847632</v>
      </c>
      <c r="L375" s="437"/>
    </row>
    <row r="376" spans="1:12" x14ac:dyDescent="0.25">
      <c r="A376" s="406" t="s">
        <v>113</v>
      </c>
      <c r="B376" s="403" t="s">
        <v>147</v>
      </c>
      <c r="C376" s="407">
        <v>18.788092381523697</v>
      </c>
      <c r="D376" s="407">
        <v>24.556280743851229</v>
      </c>
      <c r="E376" s="70"/>
      <c r="F376" s="408">
        <v>0.42230000000000001</v>
      </c>
      <c r="G376" s="409">
        <f t="shared" si="16"/>
        <v>26.722303794241153</v>
      </c>
      <c r="H376" s="409">
        <f t="shared" si="17"/>
        <v>34.926398101979601</v>
      </c>
      <c r="I376" s="408">
        <v>0.24</v>
      </c>
      <c r="J376" s="409">
        <f t="shared" si="18"/>
        <v>34.945851829634073</v>
      </c>
      <c r="K376" s="436">
        <f t="shared" si="19"/>
        <v>45.674682183563284</v>
      </c>
      <c r="L376" s="437"/>
    </row>
    <row r="377" spans="1:12" x14ac:dyDescent="0.25">
      <c r="A377" s="406" t="s">
        <v>113</v>
      </c>
      <c r="B377" s="403" t="s">
        <v>148</v>
      </c>
      <c r="C377" s="407">
        <v>13.917828434313137</v>
      </c>
      <c r="D377" s="407">
        <v>17.909688062387524</v>
      </c>
      <c r="E377" s="70"/>
      <c r="F377" s="408">
        <v>0.42230000000000001</v>
      </c>
      <c r="G377" s="409">
        <f t="shared" si="16"/>
        <v>19.795327382123574</v>
      </c>
      <c r="H377" s="409">
        <f t="shared" si="17"/>
        <v>25.472949331133773</v>
      </c>
      <c r="I377" s="408">
        <v>0.24</v>
      </c>
      <c r="J377" s="409">
        <f t="shared" si="18"/>
        <v>25.887160887822436</v>
      </c>
      <c r="K377" s="436">
        <f t="shared" si="19"/>
        <v>33.312019796040794</v>
      </c>
      <c r="L377" s="437"/>
    </row>
    <row r="378" spans="1:12" x14ac:dyDescent="0.25">
      <c r="A378" s="406" t="s">
        <v>113</v>
      </c>
      <c r="B378" s="403" t="s">
        <v>149</v>
      </c>
      <c r="C378" s="407">
        <v>10.57013197360528</v>
      </c>
      <c r="D378" s="407">
        <v>14.14230953809238</v>
      </c>
      <c r="E378" s="70"/>
      <c r="F378" s="408">
        <v>0.42230000000000001</v>
      </c>
      <c r="G378" s="409">
        <f t="shared" si="16"/>
        <v>15.033898706058789</v>
      </c>
      <c r="H378" s="409">
        <f t="shared" si="17"/>
        <v>20.114606856028793</v>
      </c>
      <c r="I378" s="408">
        <v>0.24</v>
      </c>
      <c r="J378" s="409">
        <f t="shared" si="18"/>
        <v>19.66044547090582</v>
      </c>
      <c r="K378" s="436">
        <f t="shared" si="19"/>
        <v>26.30469574085183</v>
      </c>
      <c r="L378" s="437"/>
    </row>
    <row r="379" spans="1:12" x14ac:dyDescent="0.25">
      <c r="A379" s="406" t="s">
        <v>113</v>
      </c>
      <c r="B379" s="403" t="s">
        <v>150</v>
      </c>
      <c r="C379" s="407">
        <v>17.958488302339532</v>
      </c>
      <c r="D379" s="407">
        <v>24.56604079184163</v>
      </c>
      <c r="E379" s="70"/>
      <c r="F379" s="408">
        <v>0.42230000000000001</v>
      </c>
      <c r="G379" s="409">
        <f t="shared" si="16"/>
        <v>25.542357912417515</v>
      </c>
      <c r="H379" s="409">
        <f t="shared" si="17"/>
        <v>34.940279818236348</v>
      </c>
      <c r="I379" s="408">
        <v>0.24</v>
      </c>
      <c r="J379" s="409">
        <f t="shared" si="18"/>
        <v>33.402788242351527</v>
      </c>
      <c r="K379" s="436">
        <f t="shared" si="19"/>
        <v>45.692835872825434</v>
      </c>
      <c r="L379" s="437"/>
    </row>
    <row r="380" spans="1:12" x14ac:dyDescent="0.25">
      <c r="A380" s="406" t="s">
        <v>113</v>
      </c>
      <c r="B380" s="403" t="s">
        <v>151</v>
      </c>
      <c r="C380" s="407">
        <v>13.995908818236352</v>
      </c>
      <c r="D380" s="407">
        <v>19.188254349130172</v>
      </c>
      <c r="E380" s="70"/>
      <c r="F380" s="408">
        <v>0.42230000000000001</v>
      </c>
      <c r="G380" s="409">
        <f t="shared" si="16"/>
        <v>19.906381112177563</v>
      </c>
      <c r="H380" s="409">
        <f t="shared" si="17"/>
        <v>27.291454160767842</v>
      </c>
      <c r="I380" s="408">
        <v>0.24</v>
      </c>
      <c r="J380" s="409">
        <f t="shared" si="18"/>
        <v>26.032390401919614</v>
      </c>
      <c r="K380" s="436">
        <f t="shared" si="19"/>
        <v>35.690153089382122</v>
      </c>
      <c r="L380" s="437"/>
    </row>
    <row r="381" spans="1:12" x14ac:dyDescent="0.25">
      <c r="A381" s="406" t="s">
        <v>113</v>
      </c>
      <c r="B381" s="403" t="s">
        <v>152</v>
      </c>
      <c r="C381" s="407">
        <v>10.404211157768446</v>
      </c>
      <c r="D381" s="407">
        <v>15.225674865026994</v>
      </c>
      <c r="E381" s="70"/>
      <c r="F381" s="408">
        <v>0.42230000000000001</v>
      </c>
      <c r="G381" s="409">
        <f t="shared" si="16"/>
        <v>14.797909529694058</v>
      </c>
      <c r="H381" s="409">
        <f t="shared" si="17"/>
        <v>21.655477360527893</v>
      </c>
      <c r="I381" s="408">
        <v>0.24</v>
      </c>
      <c r="J381" s="409">
        <f t="shared" si="18"/>
        <v>19.351832753449308</v>
      </c>
      <c r="K381" s="436">
        <f t="shared" si="19"/>
        <v>28.319755248950209</v>
      </c>
      <c r="L381" s="437"/>
    </row>
    <row r="382" spans="1:12" x14ac:dyDescent="0.25">
      <c r="A382" s="406" t="s">
        <v>113</v>
      </c>
      <c r="B382" s="403" t="s">
        <v>153</v>
      </c>
      <c r="C382" s="407">
        <v>11.321655668866226</v>
      </c>
      <c r="D382" s="407">
        <v>16.367600479904016</v>
      </c>
      <c r="E382" s="70"/>
      <c r="F382" s="408">
        <v>0.42230000000000001</v>
      </c>
      <c r="G382" s="409">
        <f t="shared" si="16"/>
        <v>16.102790857828431</v>
      </c>
      <c r="H382" s="409">
        <f t="shared" si="17"/>
        <v>23.27963816256748</v>
      </c>
      <c r="I382" s="408">
        <v>0.24</v>
      </c>
      <c r="J382" s="409">
        <f t="shared" si="18"/>
        <v>21.058279544091178</v>
      </c>
      <c r="K382" s="436">
        <f t="shared" si="19"/>
        <v>30.443736892621473</v>
      </c>
      <c r="L382" s="437"/>
    </row>
    <row r="383" spans="1:12" x14ac:dyDescent="0.25">
      <c r="A383" s="406" t="s">
        <v>113</v>
      </c>
      <c r="B383" s="403" t="s">
        <v>154</v>
      </c>
      <c r="C383" s="407">
        <v>9</v>
      </c>
      <c r="D383" s="407">
        <v>10.169970005998801</v>
      </c>
      <c r="E383" s="70"/>
      <c r="F383" s="408">
        <v>0.42230000000000001</v>
      </c>
      <c r="G383" s="409">
        <f t="shared" si="16"/>
        <v>12.800699999999999</v>
      </c>
      <c r="H383" s="409">
        <f t="shared" si="17"/>
        <v>14.464748339532093</v>
      </c>
      <c r="I383" s="408">
        <v>0.24</v>
      </c>
      <c r="J383" s="409">
        <f t="shared" si="18"/>
        <v>16.739999999999998</v>
      </c>
      <c r="K383" s="436">
        <f t="shared" si="19"/>
        <v>18.916144211157771</v>
      </c>
      <c r="L383" s="437"/>
    </row>
    <row r="384" spans="1:12" x14ac:dyDescent="0.25">
      <c r="A384" s="406" t="s">
        <v>113</v>
      </c>
      <c r="B384" s="403" t="s">
        <v>155</v>
      </c>
      <c r="C384" s="407">
        <v>10.228530293941214</v>
      </c>
      <c r="D384" s="407">
        <v>12.40502099580084</v>
      </c>
      <c r="E384" s="70"/>
      <c r="F384" s="408">
        <v>0.42230000000000001</v>
      </c>
      <c r="G384" s="409">
        <f t="shared" si="16"/>
        <v>14.548038637072587</v>
      </c>
      <c r="H384" s="409">
        <f t="shared" si="17"/>
        <v>17.643661362327531</v>
      </c>
      <c r="I384" s="408">
        <v>0.24</v>
      </c>
      <c r="J384" s="409">
        <f t="shared" si="18"/>
        <v>19.025066346730657</v>
      </c>
      <c r="K384" s="436">
        <f t="shared" si="19"/>
        <v>23.07333905218956</v>
      </c>
      <c r="L384" s="437"/>
    </row>
    <row r="385" spans="1:12" x14ac:dyDescent="0.25">
      <c r="A385" s="406" t="s">
        <v>113</v>
      </c>
      <c r="B385" s="403" t="s">
        <v>156</v>
      </c>
      <c r="C385" s="407">
        <v>12.444061187762447</v>
      </c>
      <c r="D385" s="407">
        <v>15.225674865026994</v>
      </c>
      <c r="E385" s="70"/>
      <c r="F385" s="408">
        <v>0.42230000000000001</v>
      </c>
      <c r="G385" s="409">
        <f t="shared" si="16"/>
        <v>17.699188227354526</v>
      </c>
      <c r="H385" s="409">
        <f t="shared" si="17"/>
        <v>21.655477360527893</v>
      </c>
      <c r="I385" s="408">
        <v>0.24</v>
      </c>
      <c r="J385" s="409">
        <f t="shared" si="18"/>
        <v>23.145953809238154</v>
      </c>
      <c r="K385" s="436">
        <f t="shared" si="19"/>
        <v>28.319755248950209</v>
      </c>
      <c r="L385" s="437"/>
    </row>
    <row r="386" spans="1:12" x14ac:dyDescent="0.25">
      <c r="A386" s="406" t="s">
        <v>113</v>
      </c>
      <c r="B386" s="403" t="s">
        <v>157</v>
      </c>
      <c r="C386" s="407">
        <v>15.245194961007797</v>
      </c>
      <c r="D386" s="407">
        <v>17.782807438512293</v>
      </c>
      <c r="E386" s="70"/>
      <c r="F386" s="408">
        <v>0.42230000000000001</v>
      </c>
      <c r="G386" s="409">
        <f t="shared" si="16"/>
        <v>21.683240793041389</v>
      </c>
      <c r="H386" s="409">
        <f t="shared" si="17"/>
        <v>25.292487019796035</v>
      </c>
      <c r="I386" s="408">
        <v>0.24</v>
      </c>
      <c r="J386" s="409">
        <f t="shared" si="18"/>
        <v>28.356062627474504</v>
      </c>
      <c r="K386" s="436">
        <f t="shared" si="19"/>
        <v>33.076021835632865</v>
      </c>
      <c r="L386" s="437"/>
    </row>
    <row r="387" spans="1:12" x14ac:dyDescent="0.25">
      <c r="A387" s="406" t="s">
        <v>113</v>
      </c>
      <c r="B387" s="403" t="s">
        <v>158</v>
      </c>
      <c r="C387" s="407">
        <v>9</v>
      </c>
      <c r="D387" s="407">
        <v>12.40502099580084</v>
      </c>
      <c r="E387" s="70"/>
      <c r="F387" s="408">
        <v>0.42230000000000001</v>
      </c>
      <c r="G387" s="409">
        <f t="shared" si="16"/>
        <v>12.800699999999999</v>
      </c>
      <c r="H387" s="409">
        <f t="shared" si="17"/>
        <v>17.643661362327531</v>
      </c>
      <c r="I387" s="408">
        <v>0.24</v>
      </c>
      <c r="J387" s="409">
        <f t="shared" si="18"/>
        <v>16.739999999999998</v>
      </c>
      <c r="K387" s="436">
        <f t="shared" si="19"/>
        <v>23.07333905218956</v>
      </c>
      <c r="L387" s="437"/>
    </row>
    <row r="388" spans="1:12" x14ac:dyDescent="0.25">
      <c r="A388" s="406" t="s">
        <v>113</v>
      </c>
      <c r="B388" s="403" t="s">
        <v>159</v>
      </c>
      <c r="C388" s="407">
        <v>12.40502099580084</v>
      </c>
      <c r="D388" s="407">
        <v>17.314325134973</v>
      </c>
      <c r="E388" s="70"/>
      <c r="F388" s="408">
        <v>0.42230000000000001</v>
      </c>
      <c r="G388" s="409">
        <f t="shared" ref="G388:G395" si="20">C388*(1+F388)</f>
        <v>17.643661362327531</v>
      </c>
      <c r="H388" s="409">
        <f t="shared" ref="H388:H395" si="21">D388*(1+F388)</f>
        <v>24.626164639472098</v>
      </c>
      <c r="I388" s="408">
        <v>0.24</v>
      </c>
      <c r="J388" s="409">
        <f t="shared" ref="J388:J395" si="22">(C388*1.5)*(1+I388)</f>
        <v>23.07333905218956</v>
      </c>
      <c r="K388" s="436">
        <f t="shared" ref="K388:K395" si="23">(D388*1.5)*(1+I388)</f>
        <v>32.204644751049777</v>
      </c>
      <c r="L388" s="437"/>
    </row>
    <row r="389" spans="1:12" x14ac:dyDescent="0.25">
      <c r="A389" s="406" t="s">
        <v>113</v>
      </c>
      <c r="B389" s="403" t="s">
        <v>160</v>
      </c>
      <c r="C389" s="407">
        <v>12.65878224355129</v>
      </c>
      <c r="D389" s="407">
        <v>18.544091181763648</v>
      </c>
      <c r="E389" s="70"/>
      <c r="F389" s="408">
        <v>0.42230000000000001</v>
      </c>
      <c r="G389" s="409">
        <f t="shared" si="20"/>
        <v>18.004585985002997</v>
      </c>
      <c r="H389" s="409">
        <f t="shared" si="21"/>
        <v>26.375260887822435</v>
      </c>
      <c r="I389" s="408">
        <v>0.24</v>
      </c>
      <c r="J389" s="409">
        <f t="shared" si="22"/>
        <v>23.545334973005399</v>
      </c>
      <c r="K389" s="436">
        <f t="shared" si="23"/>
        <v>34.492009598080386</v>
      </c>
      <c r="L389" s="437"/>
    </row>
    <row r="390" spans="1:12" x14ac:dyDescent="0.25">
      <c r="A390" s="406" t="s">
        <v>113</v>
      </c>
      <c r="B390" s="403" t="s">
        <v>161</v>
      </c>
      <c r="C390" s="407">
        <v>9.6722075584883029</v>
      </c>
      <c r="D390" s="407">
        <v>12.609982003599278</v>
      </c>
      <c r="E390" s="70"/>
      <c r="F390" s="408">
        <v>0.42230000000000001</v>
      </c>
      <c r="G390" s="409">
        <f t="shared" si="20"/>
        <v>13.756780810437911</v>
      </c>
      <c r="H390" s="409">
        <f t="shared" si="21"/>
        <v>17.935177403719251</v>
      </c>
      <c r="I390" s="408">
        <v>0.24</v>
      </c>
      <c r="J390" s="409">
        <f t="shared" si="22"/>
        <v>17.990306058788242</v>
      </c>
      <c r="K390" s="436">
        <f t="shared" si="23"/>
        <v>23.454566526694656</v>
      </c>
      <c r="L390" s="437"/>
    </row>
    <row r="391" spans="1:12" x14ac:dyDescent="0.25">
      <c r="A391" s="406" t="s">
        <v>113</v>
      </c>
      <c r="B391" s="403" t="s">
        <v>162</v>
      </c>
      <c r="C391" s="407">
        <v>9.6722075584883029</v>
      </c>
      <c r="D391" s="407">
        <v>15.577036592681463</v>
      </c>
      <c r="E391" s="70"/>
      <c r="F391" s="408">
        <v>0.42230000000000001</v>
      </c>
      <c r="G391" s="409">
        <f t="shared" si="20"/>
        <v>13.756780810437911</v>
      </c>
      <c r="H391" s="409">
        <f t="shared" si="21"/>
        <v>22.155219145770843</v>
      </c>
      <c r="I391" s="408">
        <v>0.24</v>
      </c>
      <c r="J391" s="409">
        <f t="shared" si="22"/>
        <v>17.990306058788242</v>
      </c>
      <c r="K391" s="436">
        <f t="shared" si="23"/>
        <v>28.973288062387518</v>
      </c>
      <c r="L391" s="437"/>
    </row>
    <row r="392" spans="1:12" x14ac:dyDescent="0.25">
      <c r="A392" s="406" t="s">
        <v>113</v>
      </c>
      <c r="B392" s="403" t="s">
        <v>163</v>
      </c>
      <c r="C392" s="407">
        <v>15.577036592681463</v>
      </c>
      <c r="D392" s="407">
        <v>19.412735452909416</v>
      </c>
      <c r="E392" s="70"/>
      <c r="F392" s="408">
        <v>0.42230000000000001</v>
      </c>
      <c r="G392" s="409">
        <f t="shared" si="20"/>
        <v>22.155219145770843</v>
      </c>
      <c r="H392" s="409">
        <f t="shared" si="21"/>
        <v>27.610733634673061</v>
      </c>
      <c r="I392" s="408">
        <v>0.24</v>
      </c>
      <c r="J392" s="409">
        <f t="shared" si="22"/>
        <v>28.973288062387518</v>
      </c>
      <c r="K392" s="436">
        <f t="shared" si="23"/>
        <v>36.107687942411516</v>
      </c>
      <c r="L392" s="437"/>
    </row>
    <row r="393" spans="1:12" x14ac:dyDescent="0.25">
      <c r="A393" s="406" t="s">
        <v>113</v>
      </c>
      <c r="B393" s="403" t="s">
        <v>164</v>
      </c>
      <c r="C393" s="407">
        <v>10.657972405518894</v>
      </c>
      <c r="D393" s="407">
        <v>17.65592681463707</v>
      </c>
      <c r="E393" s="70"/>
      <c r="F393" s="408">
        <v>0.42230000000000001</v>
      </c>
      <c r="G393" s="409">
        <f t="shared" si="20"/>
        <v>15.158834152369522</v>
      </c>
      <c r="H393" s="409">
        <f t="shared" si="21"/>
        <v>25.112024708458303</v>
      </c>
      <c r="I393" s="408">
        <v>0.24</v>
      </c>
      <c r="J393" s="409">
        <f t="shared" si="22"/>
        <v>19.823828674265144</v>
      </c>
      <c r="K393" s="436">
        <f t="shared" si="23"/>
        <v>32.840023875224951</v>
      </c>
      <c r="L393" s="437"/>
    </row>
    <row r="394" spans="1:12" x14ac:dyDescent="0.25">
      <c r="A394" s="406" t="s">
        <v>113</v>
      </c>
      <c r="B394" s="410" t="s">
        <v>165</v>
      </c>
      <c r="C394" s="407">
        <v>17.704727054589085</v>
      </c>
      <c r="D394" s="407">
        <v>21.228104379124172</v>
      </c>
      <c r="E394" s="70"/>
      <c r="F394" s="408">
        <v>0.42230000000000001</v>
      </c>
      <c r="G394" s="409">
        <f t="shared" si="20"/>
        <v>25.181433289742053</v>
      </c>
      <c r="H394" s="409">
        <f t="shared" si="21"/>
        <v>30.192732858428307</v>
      </c>
      <c r="I394" s="408">
        <v>0.24</v>
      </c>
      <c r="J394" s="409">
        <f t="shared" si="22"/>
        <v>32.930792321535698</v>
      </c>
      <c r="K394" s="436">
        <f t="shared" si="23"/>
        <v>39.484274145170957</v>
      </c>
      <c r="L394" s="437"/>
    </row>
    <row r="395" spans="1:12" ht="13.8" thickBot="1" x14ac:dyDescent="0.3">
      <c r="A395" s="411" t="s">
        <v>113</v>
      </c>
      <c r="B395" s="251" t="s">
        <v>166</v>
      </c>
      <c r="C395" s="412">
        <v>22.126028794241151</v>
      </c>
      <c r="D395" s="412">
        <v>35.770575884823032</v>
      </c>
      <c r="E395" s="413"/>
      <c r="F395" s="414">
        <v>0.42230000000000001</v>
      </c>
      <c r="G395" s="415">
        <f t="shared" si="20"/>
        <v>31.469850754049187</v>
      </c>
      <c r="H395" s="415">
        <f t="shared" si="21"/>
        <v>50.876490080983793</v>
      </c>
      <c r="I395" s="414">
        <v>0.24</v>
      </c>
      <c r="J395" s="415">
        <f t="shared" si="22"/>
        <v>41.154413557288542</v>
      </c>
      <c r="K395" s="439">
        <f t="shared" si="23"/>
        <v>66.53327114577084</v>
      </c>
      <c r="L395" s="438" t="s">
        <v>831</v>
      </c>
    </row>
    <row r="396" spans="1:12" ht="13.8" thickBot="1" x14ac:dyDescent="0.3">
      <c r="A396" s="416"/>
      <c r="B396" s="417"/>
      <c r="C396" s="418"/>
      <c r="D396" s="418"/>
      <c r="E396" s="419"/>
      <c r="F396" s="420"/>
      <c r="G396" s="421"/>
      <c r="H396" s="421"/>
      <c r="I396" s="420"/>
      <c r="J396" s="421"/>
      <c r="K396" s="421"/>
    </row>
    <row r="397" spans="1:12" ht="13.8" thickBot="1" x14ac:dyDescent="0.3">
      <c r="A397" s="422" t="s">
        <v>635</v>
      </c>
      <c r="B397" s="423" t="s">
        <v>636</v>
      </c>
      <c r="C397" s="461" t="s">
        <v>637</v>
      </c>
      <c r="D397" s="461" t="s">
        <v>637</v>
      </c>
      <c r="E397" s="423"/>
      <c r="F397" s="424">
        <v>0.31130000000000002</v>
      </c>
      <c r="G397" s="458" t="s">
        <v>638</v>
      </c>
      <c r="H397" s="458" t="s">
        <v>638</v>
      </c>
      <c r="I397" s="424">
        <v>0.24</v>
      </c>
      <c r="J397" s="458" t="s">
        <v>638</v>
      </c>
      <c r="K397" s="458" t="s">
        <v>638</v>
      </c>
      <c r="L397" s="442" t="s">
        <v>638</v>
      </c>
    </row>
    <row r="398" spans="1:12" x14ac:dyDescent="0.25">
      <c r="A398" s="425" t="s">
        <v>639</v>
      </c>
      <c r="B398" s="158" t="s">
        <v>640</v>
      </c>
      <c r="C398" s="462" t="s">
        <v>637</v>
      </c>
      <c r="D398" s="462" t="s">
        <v>637</v>
      </c>
      <c r="E398" s="158"/>
      <c r="F398" s="426">
        <v>0.31730000000000003</v>
      </c>
      <c r="G398" s="459" t="s">
        <v>638</v>
      </c>
      <c r="H398" s="459" t="s">
        <v>638</v>
      </c>
      <c r="I398" s="426">
        <v>0.24</v>
      </c>
      <c r="J398" s="459" t="s">
        <v>638</v>
      </c>
      <c r="K398" s="464" t="s">
        <v>638</v>
      </c>
      <c r="L398" s="441"/>
    </row>
    <row r="399" spans="1:12" x14ac:dyDescent="0.25">
      <c r="A399" s="148" t="s">
        <v>641</v>
      </c>
      <c r="B399" s="71" t="s">
        <v>642</v>
      </c>
      <c r="C399" s="463" t="s">
        <v>637</v>
      </c>
      <c r="D399" s="463" t="s">
        <v>637</v>
      </c>
      <c r="E399" s="71"/>
      <c r="F399" s="427">
        <v>0.46839999999999998</v>
      </c>
      <c r="G399" s="460" t="s">
        <v>638</v>
      </c>
      <c r="H399" s="460" t="s">
        <v>638</v>
      </c>
      <c r="I399" s="427">
        <v>0.24</v>
      </c>
      <c r="J399" s="460" t="s">
        <v>638</v>
      </c>
      <c r="K399" s="465" t="s">
        <v>638</v>
      </c>
      <c r="L399" s="437"/>
    </row>
    <row r="400" spans="1:12" x14ac:dyDescent="0.25">
      <c r="A400" s="148" t="s">
        <v>643</v>
      </c>
      <c r="B400" s="71" t="s">
        <v>644</v>
      </c>
      <c r="C400" s="463" t="s">
        <v>637</v>
      </c>
      <c r="D400" s="463" t="s">
        <v>637</v>
      </c>
      <c r="E400" s="71"/>
      <c r="F400" s="427">
        <v>0.31730000000000003</v>
      </c>
      <c r="G400" s="460" t="s">
        <v>638</v>
      </c>
      <c r="H400" s="460" t="s">
        <v>638</v>
      </c>
      <c r="I400" s="427">
        <v>0.24</v>
      </c>
      <c r="J400" s="460" t="s">
        <v>638</v>
      </c>
      <c r="K400" s="465" t="s">
        <v>638</v>
      </c>
      <c r="L400" s="437"/>
    </row>
    <row r="401" spans="1:107" x14ac:dyDescent="0.25">
      <c r="A401" s="148" t="s">
        <v>645</v>
      </c>
      <c r="B401" s="71" t="s">
        <v>646</v>
      </c>
      <c r="C401" s="463" t="s">
        <v>637</v>
      </c>
      <c r="D401" s="463" t="s">
        <v>637</v>
      </c>
      <c r="E401" s="71"/>
      <c r="F401" s="427">
        <v>0.31159999999999999</v>
      </c>
      <c r="G401" s="460" t="s">
        <v>638</v>
      </c>
      <c r="H401" s="460" t="s">
        <v>638</v>
      </c>
      <c r="I401" s="427">
        <v>0.24</v>
      </c>
      <c r="J401" s="460" t="s">
        <v>638</v>
      </c>
      <c r="K401" s="465" t="s">
        <v>638</v>
      </c>
      <c r="L401" s="437"/>
    </row>
    <row r="402" spans="1:107" x14ac:dyDescent="0.25">
      <c r="A402" s="148" t="s">
        <v>710</v>
      </c>
      <c r="B402" s="71" t="s">
        <v>647</v>
      </c>
      <c r="C402" s="463" t="s">
        <v>637</v>
      </c>
      <c r="D402" s="463" t="s">
        <v>637</v>
      </c>
      <c r="E402" s="71"/>
      <c r="F402" s="427">
        <v>0.35620000000000002</v>
      </c>
      <c r="G402" s="460" t="s">
        <v>638</v>
      </c>
      <c r="H402" s="460" t="s">
        <v>638</v>
      </c>
      <c r="I402" s="427">
        <v>0.24</v>
      </c>
      <c r="J402" s="460" t="s">
        <v>638</v>
      </c>
      <c r="K402" s="465" t="s">
        <v>638</v>
      </c>
      <c r="L402" s="437"/>
    </row>
    <row r="403" spans="1:107" x14ac:dyDescent="0.25">
      <c r="A403" s="148" t="s">
        <v>648</v>
      </c>
      <c r="B403" s="71" t="s">
        <v>649</v>
      </c>
      <c r="C403" s="463" t="s">
        <v>637</v>
      </c>
      <c r="D403" s="463" t="s">
        <v>637</v>
      </c>
      <c r="E403" s="71"/>
      <c r="F403" s="427">
        <v>0.31159999999999999</v>
      </c>
      <c r="G403" s="460" t="s">
        <v>638</v>
      </c>
      <c r="H403" s="460" t="s">
        <v>638</v>
      </c>
      <c r="I403" s="427">
        <v>0.24</v>
      </c>
      <c r="J403" s="460" t="s">
        <v>638</v>
      </c>
      <c r="K403" s="465" t="s">
        <v>638</v>
      </c>
      <c r="L403" s="437"/>
    </row>
    <row r="404" spans="1:107" ht="13.2" customHeight="1" x14ac:dyDescent="0.25">
      <c r="A404" s="456" t="s">
        <v>717</v>
      </c>
      <c r="B404" s="453" t="s">
        <v>892</v>
      </c>
      <c r="C404" s="457" t="s">
        <v>893</v>
      </c>
      <c r="D404" s="457" t="s">
        <v>893</v>
      </c>
      <c r="E404" s="135"/>
      <c r="F404" s="457" t="s">
        <v>893</v>
      </c>
      <c r="G404" s="454" t="s">
        <v>638</v>
      </c>
      <c r="H404" s="409">
        <v>112</v>
      </c>
      <c r="I404" s="466">
        <v>0.24</v>
      </c>
      <c r="J404" s="454" t="s">
        <v>638</v>
      </c>
      <c r="K404" s="409">
        <v>141.09041652556724</v>
      </c>
      <c r="L404" s="135"/>
      <c r="DC404" s="452">
        <v>0</v>
      </c>
    </row>
    <row r="405" spans="1:107" x14ac:dyDescent="0.25">
      <c r="A405" s="148" t="s">
        <v>650</v>
      </c>
      <c r="B405" s="71" t="s">
        <v>651</v>
      </c>
      <c r="C405" s="463" t="s">
        <v>637</v>
      </c>
      <c r="D405" s="463" t="s">
        <v>637</v>
      </c>
      <c r="E405" s="71"/>
      <c r="F405" s="427">
        <v>0.44529999999999997</v>
      </c>
      <c r="G405" s="460" t="s">
        <v>638</v>
      </c>
      <c r="H405" s="460" t="s">
        <v>638</v>
      </c>
      <c r="I405" s="427">
        <v>0.24</v>
      </c>
      <c r="J405" s="460" t="s">
        <v>638</v>
      </c>
      <c r="K405" s="465" t="s">
        <v>638</v>
      </c>
      <c r="L405" s="437"/>
    </row>
    <row r="406" spans="1:107" x14ac:dyDescent="0.25">
      <c r="A406" s="148" t="s">
        <v>652</v>
      </c>
      <c r="B406" s="71" t="s">
        <v>653</v>
      </c>
      <c r="C406" s="463" t="s">
        <v>637</v>
      </c>
      <c r="D406" s="463" t="s">
        <v>637</v>
      </c>
      <c r="E406" s="71"/>
      <c r="F406" s="427">
        <v>0.31730000000000003</v>
      </c>
      <c r="G406" s="460" t="s">
        <v>638</v>
      </c>
      <c r="H406" s="460" t="s">
        <v>638</v>
      </c>
      <c r="I406" s="427">
        <v>0.24</v>
      </c>
      <c r="J406" s="460" t="s">
        <v>638</v>
      </c>
      <c r="K406" s="465" t="s">
        <v>638</v>
      </c>
      <c r="L406" s="437"/>
    </row>
    <row r="407" spans="1:107" x14ac:dyDescent="0.25">
      <c r="A407" s="148" t="s">
        <v>654</v>
      </c>
      <c r="B407" s="71" t="s">
        <v>655</v>
      </c>
      <c r="C407" s="463" t="s">
        <v>637</v>
      </c>
      <c r="D407" s="463" t="s">
        <v>637</v>
      </c>
      <c r="E407" s="71"/>
      <c r="F407" s="427">
        <v>0.3543</v>
      </c>
      <c r="G407" s="460" t="s">
        <v>638</v>
      </c>
      <c r="H407" s="460" t="s">
        <v>638</v>
      </c>
      <c r="I407" s="427">
        <v>0.24</v>
      </c>
      <c r="J407" s="460" t="s">
        <v>638</v>
      </c>
      <c r="K407" s="465" t="s">
        <v>638</v>
      </c>
      <c r="L407" s="437"/>
    </row>
    <row r="408" spans="1:107" x14ac:dyDescent="0.25">
      <c r="A408" s="148" t="s">
        <v>656</v>
      </c>
      <c r="B408" s="71" t="s">
        <v>657</v>
      </c>
      <c r="C408" s="463" t="s">
        <v>637</v>
      </c>
      <c r="D408" s="463" t="s">
        <v>637</v>
      </c>
      <c r="E408" s="71"/>
      <c r="F408" s="427">
        <v>0.42230000000000001</v>
      </c>
      <c r="G408" s="460" t="s">
        <v>638</v>
      </c>
      <c r="H408" s="460" t="s">
        <v>638</v>
      </c>
      <c r="I408" s="427">
        <v>0.24</v>
      </c>
      <c r="J408" s="460" t="s">
        <v>638</v>
      </c>
      <c r="K408" s="465" t="s">
        <v>638</v>
      </c>
      <c r="L408" s="437"/>
    </row>
    <row r="409" spans="1:107" ht="13.8" thickBot="1" x14ac:dyDescent="0.3">
      <c r="A409" s="428" t="s">
        <v>634</v>
      </c>
      <c r="B409" s="429"/>
      <c r="C409" s="430"/>
      <c r="D409" s="430"/>
      <c r="E409" s="429"/>
      <c r="F409" s="429"/>
      <c r="G409" s="429"/>
      <c r="H409" s="429"/>
      <c r="I409" s="429"/>
      <c r="J409" s="429"/>
      <c r="K409" s="440"/>
      <c r="L409" s="443"/>
    </row>
    <row r="410" spans="1:107" x14ac:dyDescent="0.25">
      <c r="A410" s="161"/>
      <c r="B410" s="161"/>
      <c r="C410" s="431"/>
      <c r="D410" s="431"/>
      <c r="E410" s="161"/>
      <c r="F410" s="432"/>
      <c r="G410" s="433"/>
      <c r="H410" s="433"/>
      <c r="I410" s="432"/>
      <c r="J410" s="433"/>
      <c r="K410" s="433"/>
    </row>
    <row r="411" spans="1:107" ht="42" customHeight="1" x14ac:dyDescent="0.25">
      <c r="A411" s="562" t="s">
        <v>798</v>
      </c>
      <c r="B411" s="562"/>
      <c r="C411" s="562"/>
      <c r="D411" s="562"/>
      <c r="E411" s="562"/>
      <c r="F411" s="562"/>
      <c r="G411" s="562"/>
      <c r="H411" s="562"/>
      <c r="I411" s="562"/>
      <c r="J411" s="562"/>
      <c r="K411" s="562"/>
    </row>
    <row r="412" spans="1:107" x14ac:dyDescent="0.25">
      <c r="A412" s="569" t="s">
        <v>900</v>
      </c>
    </row>
    <row r="413" spans="1:107" ht="1.2" customHeight="1" x14ac:dyDescent="0.25"/>
    <row r="414" spans="1:107" ht="44.4" customHeight="1" x14ac:dyDescent="0.25">
      <c r="A414" s="561"/>
      <c r="B414" s="561"/>
      <c r="C414" s="561"/>
      <c r="D414" s="561"/>
      <c r="E414" s="561"/>
      <c r="F414" s="561"/>
      <c r="G414" s="561"/>
      <c r="H414" s="561"/>
      <c r="I414" s="561"/>
      <c r="J414" s="561"/>
      <c r="K414" s="561"/>
      <c r="L414" s="561"/>
    </row>
  </sheetData>
  <sortState ref="A361:DC414">
    <sortCondition ref="A361:A414"/>
    <sortCondition ref="B361:B414"/>
  </sortState>
  <mergeCells count="12">
    <mergeCell ref="A9:L9"/>
    <mergeCell ref="A414:L414"/>
    <mergeCell ref="A411:K411"/>
    <mergeCell ref="A6:L6"/>
    <mergeCell ref="A7:L7"/>
    <mergeCell ref="A8:L8"/>
    <mergeCell ref="A10:L10"/>
    <mergeCell ref="A1:L1"/>
    <mergeCell ref="A2:L2"/>
    <mergeCell ref="A3:L3"/>
    <mergeCell ref="A4:L4"/>
    <mergeCell ref="A5:L5"/>
  </mergeCells>
  <conditionalFormatting sqref="A404:B404 G404:K404">
    <cfRule type="expression" dxfId="5" priority="4">
      <formula>$DC404=3</formula>
    </cfRule>
    <cfRule type="expression" dxfId="4" priority="5">
      <formula>$DC404=2</formula>
    </cfRule>
    <cfRule type="expression" dxfId="3" priority="6">
      <formula>$DC404=1</formula>
    </cfRule>
  </conditionalFormatting>
  <conditionalFormatting sqref="A214:B267 G214:K267">
    <cfRule type="expression" dxfId="2" priority="1">
      <formula>$DC214=3</formula>
    </cfRule>
    <cfRule type="expression" dxfId="1" priority="2">
      <formula>$DC214=2</formula>
    </cfRule>
    <cfRule type="expression" dxfId="0" priority="3">
      <formula>$DC214=1</formula>
    </cfRule>
  </conditionalFormatting>
  <pageMargins left="0.2" right="0.19" top="0.25" bottom="0.25" header="0.3" footer="0.3"/>
  <pageSetup scale="64"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7030A0"/>
    <pageSetUpPr fitToPage="1"/>
  </sheetPr>
  <dimension ref="A1:M280"/>
  <sheetViews>
    <sheetView showGridLines="0" zoomScaleNormal="100" zoomScaleSheetLayoutView="80" workbookViewId="0">
      <selection sqref="A1:K1"/>
    </sheetView>
  </sheetViews>
  <sheetFormatPr defaultRowHeight="13.2" x14ac:dyDescent="0.25"/>
  <cols>
    <col min="1" max="1" width="28.6640625" customWidth="1"/>
    <col min="2" max="2" width="50.33203125" customWidth="1"/>
    <col min="3" max="4" width="9.33203125" style="15" customWidth="1"/>
    <col min="5" max="5" width="2.109375" customWidth="1"/>
    <col min="6" max="6" width="9.33203125" style="16" customWidth="1"/>
    <col min="7" max="8" width="9.33203125" style="15" customWidth="1"/>
    <col min="9" max="9" width="9.33203125" style="16" customWidth="1"/>
    <col min="10" max="11" width="9.33203125" style="15" customWidth="1"/>
  </cols>
  <sheetData>
    <row r="1" spans="1:13" ht="15.6" x14ac:dyDescent="0.25">
      <c r="A1" s="477" t="s">
        <v>313</v>
      </c>
      <c r="B1" s="478"/>
      <c r="C1" s="478"/>
      <c r="D1" s="478"/>
      <c r="E1" s="478"/>
      <c r="F1" s="478"/>
      <c r="G1" s="478"/>
      <c r="H1" s="478"/>
      <c r="I1" s="478"/>
      <c r="J1" s="478"/>
      <c r="K1" s="479"/>
    </row>
    <row r="2" spans="1:13" ht="15.6" x14ac:dyDescent="0.3">
      <c r="A2" s="480" t="s">
        <v>716</v>
      </c>
      <c r="B2" s="481"/>
      <c r="C2" s="481"/>
      <c r="D2" s="481"/>
      <c r="E2" s="481"/>
      <c r="F2" s="481"/>
      <c r="G2" s="481"/>
      <c r="H2" s="481"/>
      <c r="I2" s="481"/>
      <c r="J2" s="481"/>
      <c r="K2" s="482"/>
    </row>
    <row r="3" spans="1:13" ht="15.6" x14ac:dyDescent="0.3">
      <c r="A3" s="480" t="s">
        <v>801</v>
      </c>
      <c r="B3" s="481"/>
      <c r="C3" s="481"/>
      <c r="D3" s="481"/>
      <c r="E3" s="481"/>
      <c r="F3" s="481"/>
      <c r="G3" s="481"/>
      <c r="H3" s="481"/>
      <c r="I3" s="481"/>
      <c r="J3" s="481"/>
      <c r="K3" s="482"/>
    </row>
    <row r="4" spans="1:13" x14ac:dyDescent="0.25">
      <c r="A4" s="483" t="s">
        <v>311</v>
      </c>
      <c r="B4" s="484"/>
      <c r="C4" s="484"/>
      <c r="D4" s="484"/>
      <c r="E4" s="484"/>
      <c r="F4" s="484"/>
      <c r="G4" s="484"/>
      <c r="H4" s="484"/>
      <c r="I4" s="484"/>
      <c r="J4" s="484"/>
      <c r="K4" s="485"/>
    </row>
    <row r="5" spans="1:13" ht="13.5" customHeight="1" thickBot="1" x14ac:dyDescent="0.3">
      <c r="A5" s="486" t="s">
        <v>315</v>
      </c>
      <c r="B5" s="487"/>
      <c r="C5" s="487"/>
      <c r="D5" s="487"/>
      <c r="E5" s="487"/>
      <c r="F5" s="487"/>
      <c r="G5" s="487"/>
      <c r="H5" s="487"/>
      <c r="I5" s="487"/>
      <c r="J5" s="487"/>
      <c r="K5" s="488"/>
    </row>
    <row r="6" spans="1:13" ht="34.200000000000003" customHeight="1" x14ac:dyDescent="0.25">
      <c r="A6" s="489" t="s">
        <v>309</v>
      </c>
      <c r="B6" s="490"/>
      <c r="C6" s="490"/>
      <c r="D6" s="490"/>
      <c r="E6" s="490"/>
      <c r="F6" s="490"/>
      <c r="G6" s="490"/>
      <c r="H6" s="490"/>
      <c r="I6" s="490"/>
      <c r="J6" s="490"/>
      <c r="K6" s="491"/>
    </row>
    <row r="7" spans="1:13" ht="34.200000000000003" customHeight="1" x14ac:dyDescent="0.25">
      <c r="A7" s="468" t="s">
        <v>310</v>
      </c>
      <c r="B7" s="469"/>
      <c r="C7" s="469"/>
      <c r="D7" s="469"/>
      <c r="E7" s="469"/>
      <c r="F7" s="469"/>
      <c r="G7" s="469"/>
      <c r="H7" s="469"/>
      <c r="I7" s="469"/>
      <c r="J7" s="469"/>
      <c r="K7" s="470"/>
    </row>
    <row r="8" spans="1:13" ht="34.200000000000003" customHeight="1" thickBot="1" x14ac:dyDescent="0.3">
      <c r="A8" s="471" t="s">
        <v>312</v>
      </c>
      <c r="B8" s="472"/>
      <c r="C8" s="472"/>
      <c r="D8" s="472"/>
      <c r="E8" s="472"/>
      <c r="F8" s="472"/>
      <c r="G8" s="472"/>
      <c r="H8" s="472"/>
      <c r="I8" s="472"/>
      <c r="J8" s="472"/>
      <c r="K8" s="473"/>
    </row>
    <row r="9" spans="1:13" ht="34.200000000000003" customHeight="1" thickBot="1" x14ac:dyDescent="0.3">
      <c r="A9" s="474" t="s">
        <v>314</v>
      </c>
      <c r="B9" s="475"/>
      <c r="C9" s="475"/>
      <c r="D9" s="475"/>
      <c r="E9" s="475"/>
      <c r="F9" s="475"/>
      <c r="G9" s="475"/>
      <c r="H9" s="475"/>
      <c r="I9" s="475"/>
      <c r="J9" s="475"/>
      <c r="K9" s="476"/>
    </row>
    <row r="10" spans="1:13" ht="56.4" customHeight="1" thickBot="1" x14ac:dyDescent="0.3">
      <c r="A10" s="231" t="s">
        <v>308</v>
      </c>
      <c r="B10" s="232" t="s">
        <v>307</v>
      </c>
      <c r="C10" s="233" t="s">
        <v>299</v>
      </c>
      <c r="D10" s="233" t="s">
        <v>300</v>
      </c>
      <c r="E10" s="234"/>
      <c r="F10" s="235" t="s">
        <v>301</v>
      </c>
      <c r="G10" s="233" t="s">
        <v>302</v>
      </c>
      <c r="H10" s="233" t="s">
        <v>303</v>
      </c>
      <c r="I10" s="235" t="s">
        <v>304</v>
      </c>
      <c r="J10" s="233" t="s">
        <v>305</v>
      </c>
      <c r="K10" s="236" t="s">
        <v>306</v>
      </c>
    </row>
    <row r="11" spans="1:13" ht="13.8" thickBot="1" x14ac:dyDescent="0.3">
      <c r="A11" s="17" t="s">
        <v>259</v>
      </c>
      <c r="B11" s="237" t="s">
        <v>36</v>
      </c>
      <c r="C11" s="238">
        <v>14.64</v>
      </c>
      <c r="D11" s="238">
        <v>20.79</v>
      </c>
      <c r="E11" s="19"/>
      <c r="F11" s="68">
        <v>0.3105</v>
      </c>
      <c r="G11" s="18">
        <f>C11*(1+F11)</f>
        <v>19.18572</v>
      </c>
      <c r="H11" s="18">
        <f>D11*(1+F11)</f>
        <v>27.245294999999999</v>
      </c>
      <c r="I11" s="68">
        <v>0.24</v>
      </c>
      <c r="J11" s="18">
        <f>(C11*1.5)*(1+I11)</f>
        <v>27.230399999999999</v>
      </c>
      <c r="K11" s="20">
        <f>(D11*1.5)*(1+I11)</f>
        <v>38.669399999999996</v>
      </c>
      <c r="L11" s="244">
        <v>1</v>
      </c>
      <c r="M11" t="e">
        <f>+VLOOKUP(B11,#REF!,1,FALSE)</f>
        <v>#REF!</v>
      </c>
    </row>
    <row r="12" spans="1:13" ht="13.8" thickBot="1" x14ac:dyDescent="0.3">
      <c r="A12" s="105" t="s">
        <v>259</v>
      </c>
      <c r="B12" s="67" t="s">
        <v>37</v>
      </c>
      <c r="C12" s="238">
        <v>20.8</v>
      </c>
      <c r="D12" s="238">
        <v>28.87</v>
      </c>
      <c r="E12" s="19"/>
      <c r="F12" s="68">
        <v>0.3105</v>
      </c>
      <c r="G12" s="18">
        <f t="shared" ref="G12:G75" si="0">C12*(1+F12)</f>
        <v>27.258400000000002</v>
      </c>
      <c r="H12" s="18">
        <f t="shared" ref="H12:H75" si="1">D12*(1+F12)</f>
        <v>37.834135000000003</v>
      </c>
      <c r="I12" s="68">
        <v>0.24</v>
      </c>
      <c r="J12" s="18">
        <f t="shared" ref="J12:J75" si="2">(C12*1.5)*(1+I12)</f>
        <v>38.688000000000002</v>
      </c>
      <c r="K12" s="20">
        <f t="shared" ref="K12:K75" si="3">(D12*1.5)*(1+I12)</f>
        <v>53.6982</v>
      </c>
      <c r="L12" s="244">
        <v>1</v>
      </c>
      <c r="M12" t="e">
        <f>+VLOOKUP(B12,#REF!,1,FALSE)</f>
        <v>#REF!</v>
      </c>
    </row>
    <row r="13" spans="1:13" ht="13.8" thickBot="1" x14ac:dyDescent="0.3">
      <c r="A13" s="105" t="s">
        <v>259</v>
      </c>
      <c r="B13" s="67" t="s">
        <v>38</v>
      </c>
      <c r="C13" s="238">
        <v>19.059999999999999</v>
      </c>
      <c r="D13" s="238">
        <v>21.81</v>
      </c>
      <c r="E13" s="19"/>
      <c r="F13" s="68">
        <v>0.3105</v>
      </c>
      <c r="G13" s="18">
        <f t="shared" si="0"/>
        <v>24.978129999999997</v>
      </c>
      <c r="H13" s="18">
        <f t="shared" si="1"/>
        <v>28.582004999999999</v>
      </c>
      <c r="I13" s="68">
        <v>0.24</v>
      </c>
      <c r="J13" s="18">
        <f t="shared" si="2"/>
        <v>35.451599999999992</v>
      </c>
      <c r="K13" s="20">
        <f t="shared" si="3"/>
        <v>40.566599999999994</v>
      </c>
      <c r="L13" s="244">
        <v>1</v>
      </c>
      <c r="M13" t="e">
        <f>+VLOOKUP(B13,#REF!,1,FALSE)</f>
        <v>#REF!</v>
      </c>
    </row>
    <row r="14" spans="1:13" ht="13.8" thickBot="1" x14ac:dyDescent="0.3">
      <c r="A14" s="105" t="s">
        <v>259</v>
      </c>
      <c r="B14" s="67" t="s">
        <v>39</v>
      </c>
      <c r="C14" s="238">
        <v>21.75</v>
      </c>
      <c r="D14" s="238">
        <v>26.69</v>
      </c>
      <c r="E14" s="19"/>
      <c r="F14" s="68">
        <v>0.3105</v>
      </c>
      <c r="G14" s="18">
        <f t="shared" si="0"/>
        <v>28.503374999999998</v>
      </c>
      <c r="H14" s="18">
        <f t="shared" si="1"/>
        <v>34.977245000000003</v>
      </c>
      <c r="I14" s="68">
        <v>0.24</v>
      </c>
      <c r="J14" s="18">
        <f t="shared" si="2"/>
        <v>40.454999999999998</v>
      </c>
      <c r="K14" s="20">
        <f t="shared" si="3"/>
        <v>49.643400000000007</v>
      </c>
      <c r="L14" s="244">
        <v>1</v>
      </c>
      <c r="M14" t="e">
        <f>+VLOOKUP(B14,#REF!,1,FALSE)</f>
        <v>#REF!</v>
      </c>
    </row>
    <row r="15" spans="1:13" ht="13.8" thickBot="1" x14ac:dyDescent="0.3">
      <c r="A15" s="105" t="s">
        <v>259</v>
      </c>
      <c r="B15" s="67" t="s">
        <v>40</v>
      </c>
      <c r="C15" s="238">
        <v>26.74</v>
      </c>
      <c r="D15" s="238">
        <v>33.799999999999997</v>
      </c>
      <c r="E15" s="19"/>
      <c r="F15" s="68">
        <v>0.3105</v>
      </c>
      <c r="G15" s="18">
        <f t="shared" si="0"/>
        <v>35.042769999999997</v>
      </c>
      <c r="H15" s="18">
        <f t="shared" si="1"/>
        <v>44.294899999999998</v>
      </c>
      <c r="I15" s="68">
        <v>0.24</v>
      </c>
      <c r="J15" s="18">
        <f t="shared" si="2"/>
        <v>49.736399999999996</v>
      </c>
      <c r="K15" s="20">
        <f t="shared" si="3"/>
        <v>62.867999999999995</v>
      </c>
      <c r="L15" s="244">
        <v>1</v>
      </c>
      <c r="M15" t="e">
        <f>+VLOOKUP(B15,#REF!,1,FALSE)</f>
        <v>#REF!</v>
      </c>
    </row>
    <row r="16" spans="1:13" ht="13.8" thickBot="1" x14ac:dyDescent="0.3">
      <c r="A16" s="105" t="s">
        <v>259</v>
      </c>
      <c r="B16" s="67" t="s">
        <v>41</v>
      </c>
      <c r="C16" s="238">
        <v>18.809999999999999</v>
      </c>
      <c r="D16" s="238">
        <v>23.79</v>
      </c>
      <c r="E16" s="19"/>
      <c r="F16" s="68">
        <v>0.3105</v>
      </c>
      <c r="G16" s="18">
        <f t="shared" si="0"/>
        <v>24.650504999999999</v>
      </c>
      <c r="H16" s="18">
        <f t="shared" si="1"/>
        <v>31.176794999999998</v>
      </c>
      <c r="I16" s="68">
        <v>0.24</v>
      </c>
      <c r="J16" s="18">
        <f t="shared" si="2"/>
        <v>34.986599999999996</v>
      </c>
      <c r="K16" s="20">
        <f t="shared" si="3"/>
        <v>44.249400000000001</v>
      </c>
      <c r="L16" s="244">
        <v>1</v>
      </c>
      <c r="M16" t="e">
        <f>+VLOOKUP(B16,#REF!,1,FALSE)</f>
        <v>#REF!</v>
      </c>
    </row>
    <row r="17" spans="1:13" ht="13.8" thickBot="1" x14ac:dyDescent="0.3">
      <c r="A17" s="105" t="s">
        <v>259</v>
      </c>
      <c r="B17" s="67" t="s">
        <v>42</v>
      </c>
      <c r="C17" s="238">
        <v>23.81</v>
      </c>
      <c r="D17" s="238">
        <v>33.799999999999997</v>
      </c>
      <c r="E17" s="19"/>
      <c r="F17" s="68">
        <v>0.3105</v>
      </c>
      <c r="G17" s="18">
        <f t="shared" si="0"/>
        <v>31.203004999999997</v>
      </c>
      <c r="H17" s="18">
        <f t="shared" si="1"/>
        <v>44.294899999999998</v>
      </c>
      <c r="I17" s="68">
        <v>0.24</v>
      </c>
      <c r="J17" s="18">
        <f t="shared" si="2"/>
        <v>44.286599999999993</v>
      </c>
      <c r="K17" s="20">
        <f t="shared" si="3"/>
        <v>62.867999999999995</v>
      </c>
      <c r="L17" s="244">
        <v>1</v>
      </c>
      <c r="M17" t="e">
        <f>+VLOOKUP(B17,#REF!,1,FALSE)</f>
        <v>#REF!</v>
      </c>
    </row>
    <row r="18" spans="1:13" ht="13.8" thickBot="1" x14ac:dyDescent="0.3">
      <c r="A18" s="105" t="s">
        <v>259</v>
      </c>
      <c r="B18" s="67" t="s">
        <v>43</v>
      </c>
      <c r="C18" s="238">
        <v>18.809999999999999</v>
      </c>
      <c r="D18" s="238">
        <v>23.79</v>
      </c>
      <c r="E18" s="19"/>
      <c r="F18" s="68">
        <v>0.3105</v>
      </c>
      <c r="G18" s="18">
        <f t="shared" si="0"/>
        <v>24.650504999999999</v>
      </c>
      <c r="H18" s="18">
        <f t="shared" si="1"/>
        <v>31.176794999999998</v>
      </c>
      <c r="I18" s="68">
        <v>0.24</v>
      </c>
      <c r="J18" s="18">
        <f t="shared" si="2"/>
        <v>34.986599999999996</v>
      </c>
      <c r="K18" s="20">
        <f t="shared" si="3"/>
        <v>44.249400000000001</v>
      </c>
      <c r="L18" s="244">
        <v>1</v>
      </c>
      <c r="M18" t="e">
        <f>+VLOOKUP(B18,#REF!,1,FALSE)</f>
        <v>#REF!</v>
      </c>
    </row>
    <row r="19" spans="1:13" ht="13.8" thickBot="1" x14ac:dyDescent="0.3">
      <c r="A19" s="105" t="s">
        <v>259</v>
      </c>
      <c r="B19" s="67" t="s">
        <v>44</v>
      </c>
      <c r="C19" s="238">
        <v>23.84</v>
      </c>
      <c r="D19" s="238">
        <v>33.799999999999997</v>
      </c>
      <c r="E19" s="19"/>
      <c r="F19" s="68">
        <v>0.3105</v>
      </c>
      <c r="G19" s="18">
        <f t="shared" si="0"/>
        <v>31.242319999999999</v>
      </c>
      <c r="H19" s="18">
        <f t="shared" si="1"/>
        <v>44.294899999999998</v>
      </c>
      <c r="I19" s="68">
        <v>0.24</v>
      </c>
      <c r="J19" s="18">
        <f t="shared" si="2"/>
        <v>44.342399999999998</v>
      </c>
      <c r="K19" s="20">
        <f t="shared" si="3"/>
        <v>62.867999999999995</v>
      </c>
      <c r="L19" s="244">
        <v>1</v>
      </c>
      <c r="M19" t="e">
        <f>+VLOOKUP(B19,#REF!,1,FALSE)</f>
        <v>#REF!</v>
      </c>
    </row>
    <row r="20" spans="1:13" ht="13.8" thickBot="1" x14ac:dyDescent="0.3">
      <c r="A20" s="105" t="s">
        <v>259</v>
      </c>
      <c r="B20" s="70" t="s">
        <v>45</v>
      </c>
      <c r="C20" s="238">
        <v>18.45</v>
      </c>
      <c r="D20" s="238">
        <v>24.14</v>
      </c>
      <c r="E20" s="19"/>
      <c r="F20" s="68">
        <v>0.3105</v>
      </c>
      <c r="G20" s="18">
        <f t="shared" si="0"/>
        <v>24.178725</v>
      </c>
      <c r="H20" s="18">
        <f t="shared" si="1"/>
        <v>31.635470000000002</v>
      </c>
      <c r="I20" s="68">
        <v>0.24</v>
      </c>
      <c r="J20" s="18">
        <f t="shared" si="2"/>
        <v>34.316999999999993</v>
      </c>
      <c r="K20" s="20">
        <f t="shared" si="3"/>
        <v>44.900399999999998</v>
      </c>
      <c r="L20" s="244">
        <v>1</v>
      </c>
      <c r="M20" t="e">
        <f>+VLOOKUP(B20,#REF!,1,FALSE)</f>
        <v>#REF!</v>
      </c>
    </row>
    <row r="21" spans="1:13" ht="12.75" customHeight="1" thickBot="1" x14ac:dyDescent="0.3">
      <c r="A21" s="105" t="s">
        <v>259</v>
      </c>
      <c r="B21" s="67" t="s">
        <v>46</v>
      </c>
      <c r="C21" s="238">
        <v>24.15</v>
      </c>
      <c r="D21" s="238">
        <v>37.479999999999997</v>
      </c>
      <c r="E21" s="19"/>
      <c r="F21" s="68">
        <v>0.3105</v>
      </c>
      <c r="G21" s="18">
        <f t="shared" si="0"/>
        <v>31.648574999999997</v>
      </c>
      <c r="H21" s="18">
        <f t="shared" si="1"/>
        <v>49.117539999999998</v>
      </c>
      <c r="I21" s="68">
        <v>0.24</v>
      </c>
      <c r="J21" s="18">
        <f t="shared" si="2"/>
        <v>44.91899999999999</v>
      </c>
      <c r="K21" s="20">
        <f t="shared" si="3"/>
        <v>69.712800000000001</v>
      </c>
      <c r="L21" s="244">
        <v>1</v>
      </c>
      <c r="M21" t="e">
        <f>+VLOOKUP(B21,#REF!,1,FALSE)</f>
        <v>#REF!</v>
      </c>
    </row>
    <row r="22" spans="1:13" ht="13.8" thickBot="1" x14ac:dyDescent="0.3">
      <c r="A22" s="105" t="s">
        <v>259</v>
      </c>
      <c r="B22" s="67" t="s">
        <v>47</v>
      </c>
      <c r="C22" s="238">
        <v>10.42</v>
      </c>
      <c r="D22" s="238">
        <v>16.010000000000002</v>
      </c>
      <c r="E22" s="19"/>
      <c r="F22" s="68">
        <v>0.3105</v>
      </c>
      <c r="G22" s="18">
        <f t="shared" si="0"/>
        <v>13.65541</v>
      </c>
      <c r="H22" s="18">
        <f t="shared" si="1"/>
        <v>20.981105000000003</v>
      </c>
      <c r="I22" s="68">
        <v>0.24</v>
      </c>
      <c r="J22" s="18">
        <f t="shared" si="2"/>
        <v>19.3812</v>
      </c>
      <c r="K22" s="20">
        <f t="shared" si="3"/>
        <v>29.778600000000001</v>
      </c>
      <c r="L22" s="244">
        <v>1</v>
      </c>
      <c r="M22" t="e">
        <f>+VLOOKUP(B22,#REF!,1,FALSE)</f>
        <v>#REF!</v>
      </c>
    </row>
    <row r="23" spans="1:13" ht="13.8" thickBot="1" x14ac:dyDescent="0.3">
      <c r="A23" s="105" t="s">
        <v>259</v>
      </c>
      <c r="B23" s="67" t="s">
        <v>316</v>
      </c>
      <c r="C23" s="238">
        <v>16.059999999999999</v>
      </c>
      <c r="D23" s="238">
        <v>19.63</v>
      </c>
      <c r="E23" s="19"/>
      <c r="F23" s="68">
        <v>0.3105</v>
      </c>
      <c r="G23" s="18">
        <f t="shared" si="0"/>
        <v>21.046629999999997</v>
      </c>
      <c r="H23" s="18">
        <f t="shared" si="1"/>
        <v>25.725114999999999</v>
      </c>
      <c r="I23" s="68">
        <v>0.24</v>
      </c>
      <c r="J23" s="18">
        <f t="shared" si="2"/>
        <v>29.871599999999994</v>
      </c>
      <c r="K23" s="20">
        <f t="shared" si="3"/>
        <v>36.511800000000001</v>
      </c>
      <c r="L23" s="244">
        <v>1</v>
      </c>
      <c r="M23" t="e">
        <f>+VLOOKUP(B23,#REF!,1,FALSE)</f>
        <v>#REF!</v>
      </c>
    </row>
    <row r="24" spans="1:13" ht="12.75" customHeight="1" thickBot="1" x14ac:dyDescent="0.3">
      <c r="A24" s="105" t="s">
        <v>259</v>
      </c>
      <c r="B24" s="67" t="s">
        <v>317</v>
      </c>
      <c r="C24" s="238">
        <v>13.96</v>
      </c>
      <c r="D24" s="238">
        <v>19.91</v>
      </c>
      <c r="E24" s="19"/>
      <c r="F24" s="68">
        <v>0.3105</v>
      </c>
      <c r="G24" s="18">
        <f t="shared" si="0"/>
        <v>18.29458</v>
      </c>
      <c r="H24" s="18">
        <f t="shared" si="1"/>
        <v>26.092054999999998</v>
      </c>
      <c r="I24" s="68">
        <v>0.24</v>
      </c>
      <c r="J24" s="18">
        <f t="shared" si="2"/>
        <v>25.965600000000002</v>
      </c>
      <c r="K24" s="20">
        <f t="shared" si="3"/>
        <v>37.032600000000002</v>
      </c>
      <c r="L24" s="244">
        <v>1</v>
      </c>
      <c r="M24" t="e">
        <f>+VLOOKUP(B24,#REF!,1,FALSE)</f>
        <v>#REF!</v>
      </c>
    </row>
    <row r="25" spans="1:13" ht="13.8" thickBot="1" x14ac:dyDescent="0.3">
      <c r="A25" s="105" t="s">
        <v>48</v>
      </c>
      <c r="B25" s="93" t="s">
        <v>49</v>
      </c>
      <c r="C25" s="238">
        <v>9.81</v>
      </c>
      <c r="D25" s="238">
        <v>14.43</v>
      </c>
      <c r="E25" s="19"/>
      <c r="F25" s="68">
        <v>0.316</v>
      </c>
      <c r="G25" s="18">
        <f t="shared" si="0"/>
        <v>12.909960000000002</v>
      </c>
      <c r="H25" s="18">
        <f t="shared" si="1"/>
        <v>18.989879999999999</v>
      </c>
      <c r="I25" s="68">
        <v>0.24</v>
      </c>
      <c r="J25" s="18">
        <f t="shared" si="2"/>
        <v>18.246600000000001</v>
      </c>
      <c r="K25" s="20">
        <f t="shared" si="3"/>
        <v>26.8398</v>
      </c>
      <c r="L25" s="244">
        <v>1</v>
      </c>
      <c r="M25" t="e">
        <f>+VLOOKUP(B25,#REF!,1,FALSE)</f>
        <v>#REF!</v>
      </c>
    </row>
    <row r="26" spans="1:13" ht="13.8" thickBot="1" x14ac:dyDescent="0.3">
      <c r="A26" s="105" t="s">
        <v>48</v>
      </c>
      <c r="B26" s="93" t="s">
        <v>50</v>
      </c>
      <c r="C26" s="238">
        <v>14.49</v>
      </c>
      <c r="D26" s="238">
        <v>23.33</v>
      </c>
      <c r="E26" s="19"/>
      <c r="F26" s="68">
        <v>0.316</v>
      </c>
      <c r="G26" s="18">
        <f t="shared" si="0"/>
        <v>19.068840000000002</v>
      </c>
      <c r="H26" s="18">
        <f t="shared" si="1"/>
        <v>30.702279999999998</v>
      </c>
      <c r="I26" s="68">
        <v>0.24</v>
      </c>
      <c r="J26" s="18">
        <f t="shared" si="2"/>
        <v>26.9514</v>
      </c>
      <c r="K26" s="20">
        <f t="shared" si="3"/>
        <v>43.393799999999999</v>
      </c>
      <c r="L26" s="244">
        <v>1</v>
      </c>
      <c r="M26" t="e">
        <f>+VLOOKUP(B26,#REF!,1,FALSE)</f>
        <v>#REF!</v>
      </c>
    </row>
    <row r="27" spans="1:13" ht="13.8" thickBot="1" x14ac:dyDescent="0.3">
      <c r="A27" s="105" t="s">
        <v>48</v>
      </c>
      <c r="B27" s="93" t="s">
        <v>51</v>
      </c>
      <c r="C27" s="238">
        <v>9.81</v>
      </c>
      <c r="D27" s="238">
        <v>14.43</v>
      </c>
      <c r="E27" s="19"/>
      <c r="F27" s="68">
        <v>0.316</v>
      </c>
      <c r="G27" s="18">
        <f t="shared" si="0"/>
        <v>12.909960000000002</v>
      </c>
      <c r="H27" s="18">
        <f t="shared" si="1"/>
        <v>18.989879999999999</v>
      </c>
      <c r="I27" s="68">
        <v>0.24</v>
      </c>
      <c r="J27" s="18">
        <f t="shared" si="2"/>
        <v>18.246600000000001</v>
      </c>
      <c r="K27" s="20">
        <f t="shared" si="3"/>
        <v>26.8398</v>
      </c>
      <c r="L27" s="244">
        <v>1</v>
      </c>
      <c r="M27" t="e">
        <f>+VLOOKUP(B27,#REF!,1,FALSE)</f>
        <v>#REF!</v>
      </c>
    </row>
    <row r="28" spans="1:13" ht="12.75" customHeight="1" thickBot="1" x14ac:dyDescent="0.3">
      <c r="A28" s="105" t="s">
        <v>48</v>
      </c>
      <c r="B28" s="93" t="s">
        <v>52</v>
      </c>
      <c r="C28" s="238">
        <v>14.49</v>
      </c>
      <c r="D28" s="238">
        <v>23.33</v>
      </c>
      <c r="E28" s="19"/>
      <c r="F28" s="68">
        <v>0.316</v>
      </c>
      <c r="G28" s="18">
        <f t="shared" si="0"/>
        <v>19.068840000000002</v>
      </c>
      <c r="H28" s="18">
        <f t="shared" si="1"/>
        <v>30.702279999999998</v>
      </c>
      <c r="I28" s="68">
        <v>0.24</v>
      </c>
      <c r="J28" s="18">
        <f t="shared" si="2"/>
        <v>26.9514</v>
      </c>
      <c r="K28" s="20">
        <f t="shared" si="3"/>
        <v>43.393799999999999</v>
      </c>
      <c r="L28" s="244">
        <v>1</v>
      </c>
      <c r="M28" t="e">
        <f>+VLOOKUP(B28,#REF!,1,FALSE)</f>
        <v>#REF!</v>
      </c>
    </row>
    <row r="29" spans="1:13" ht="12.75" customHeight="1" thickBot="1" x14ac:dyDescent="0.3">
      <c r="A29" s="105" t="s">
        <v>48</v>
      </c>
      <c r="B29" s="93" t="s">
        <v>59</v>
      </c>
      <c r="C29" s="238">
        <v>10</v>
      </c>
      <c r="D29" s="238">
        <v>15.3</v>
      </c>
      <c r="E29" s="19"/>
      <c r="F29" s="68">
        <v>0.316</v>
      </c>
      <c r="G29" s="18">
        <f t="shared" si="0"/>
        <v>13.16</v>
      </c>
      <c r="H29" s="18">
        <f t="shared" si="1"/>
        <v>20.134800000000002</v>
      </c>
      <c r="I29" s="68">
        <v>0.24</v>
      </c>
      <c r="J29" s="18">
        <f t="shared" si="2"/>
        <v>18.600000000000001</v>
      </c>
      <c r="K29" s="20">
        <f t="shared" si="3"/>
        <v>28.458000000000002</v>
      </c>
      <c r="L29" s="244">
        <v>1</v>
      </c>
      <c r="M29" t="e">
        <f>+VLOOKUP(B29,#REF!,1,FALSE)</f>
        <v>#REF!</v>
      </c>
    </row>
    <row r="30" spans="1:13" ht="13.8" thickBot="1" x14ac:dyDescent="0.3">
      <c r="A30" s="105" t="s">
        <v>48</v>
      </c>
      <c r="B30" s="93" t="s">
        <v>60</v>
      </c>
      <c r="C30" s="238">
        <v>10.88</v>
      </c>
      <c r="D30" s="238">
        <v>17.600000000000001</v>
      </c>
      <c r="E30" s="19"/>
      <c r="F30" s="68">
        <v>0.316</v>
      </c>
      <c r="G30" s="18">
        <f t="shared" si="0"/>
        <v>14.318080000000002</v>
      </c>
      <c r="H30" s="18">
        <f t="shared" si="1"/>
        <v>23.161600000000004</v>
      </c>
      <c r="I30" s="68">
        <v>0.24</v>
      </c>
      <c r="J30" s="18">
        <f t="shared" si="2"/>
        <v>20.236799999999999</v>
      </c>
      <c r="K30" s="20">
        <f t="shared" si="3"/>
        <v>32.736000000000004</v>
      </c>
      <c r="L30" s="244">
        <v>1</v>
      </c>
      <c r="M30" t="e">
        <f>+VLOOKUP(B30,#REF!,1,FALSE)</f>
        <v>#REF!</v>
      </c>
    </row>
    <row r="31" spans="1:13" ht="13.8" thickBot="1" x14ac:dyDescent="0.3">
      <c r="A31" s="105" t="s">
        <v>48</v>
      </c>
      <c r="B31" s="93" t="s">
        <v>58</v>
      </c>
      <c r="C31" s="238">
        <v>12.96</v>
      </c>
      <c r="D31" s="238">
        <v>28.77</v>
      </c>
      <c r="E31" s="19"/>
      <c r="F31" s="68">
        <v>0.316</v>
      </c>
      <c r="G31" s="18">
        <f t="shared" si="0"/>
        <v>17.05536</v>
      </c>
      <c r="H31" s="18">
        <f t="shared" si="1"/>
        <v>37.861319999999999</v>
      </c>
      <c r="I31" s="68">
        <v>0.24</v>
      </c>
      <c r="J31" s="18">
        <f t="shared" si="2"/>
        <v>24.105600000000003</v>
      </c>
      <c r="K31" s="20">
        <f t="shared" si="3"/>
        <v>53.5122</v>
      </c>
      <c r="L31" s="244">
        <v>1</v>
      </c>
      <c r="M31" t="e">
        <f>+VLOOKUP(B31,#REF!,1,FALSE)</f>
        <v>#REF!</v>
      </c>
    </row>
    <row r="32" spans="1:13" ht="13.8" thickBot="1" x14ac:dyDescent="0.3">
      <c r="A32" s="105" t="s">
        <v>48</v>
      </c>
      <c r="B32" s="93" t="s">
        <v>353</v>
      </c>
      <c r="C32" s="238">
        <v>19.010000000000002</v>
      </c>
      <c r="D32" s="238">
        <v>22.83</v>
      </c>
      <c r="E32" s="19"/>
      <c r="F32" s="68">
        <v>0.316</v>
      </c>
      <c r="G32" s="18">
        <f t="shared" si="0"/>
        <v>25.017160000000004</v>
      </c>
      <c r="H32" s="18">
        <f t="shared" si="1"/>
        <v>30.044280000000001</v>
      </c>
      <c r="I32" s="68">
        <v>0.24</v>
      </c>
      <c r="J32" s="18">
        <f t="shared" si="2"/>
        <v>35.358600000000003</v>
      </c>
      <c r="K32" s="20">
        <f t="shared" si="3"/>
        <v>42.463799999999999</v>
      </c>
      <c r="L32" s="244">
        <v>1</v>
      </c>
      <c r="M32" t="e">
        <f>+VLOOKUP(B32,#REF!,1,FALSE)</f>
        <v>#REF!</v>
      </c>
    </row>
    <row r="33" spans="1:13" ht="13.8" thickBot="1" x14ac:dyDescent="0.3">
      <c r="A33" s="105" t="s">
        <v>48</v>
      </c>
      <c r="B33" s="93" t="s">
        <v>53</v>
      </c>
      <c r="C33" s="238">
        <v>22.85</v>
      </c>
      <c r="D33" s="238">
        <v>34.79</v>
      </c>
      <c r="E33" s="19"/>
      <c r="F33" s="68">
        <v>0.316</v>
      </c>
      <c r="G33" s="18">
        <f t="shared" si="0"/>
        <v>30.070600000000002</v>
      </c>
      <c r="H33" s="18">
        <f t="shared" si="1"/>
        <v>45.783639999999998</v>
      </c>
      <c r="I33" s="68">
        <v>0.24</v>
      </c>
      <c r="J33" s="18">
        <f t="shared" si="2"/>
        <v>42.501000000000005</v>
      </c>
      <c r="K33" s="20">
        <f t="shared" si="3"/>
        <v>64.709400000000002</v>
      </c>
      <c r="L33" s="244">
        <v>1</v>
      </c>
      <c r="M33" t="e">
        <f>+VLOOKUP(B33,#REF!,1,FALSE)</f>
        <v>#REF!</v>
      </c>
    </row>
    <row r="34" spans="1:13" ht="13.8" thickBot="1" x14ac:dyDescent="0.3">
      <c r="A34" s="105" t="s">
        <v>48</v>
      </c>
      <c r="B34" s="93" t="s">
        <v>64</v>
      </c>
      <c r="C34" s="238">
        <v>8.89</v>
      </c>
      <c r="D34" s="238">
        <v>12.71</v>
      </c>
      <c r="E34" s="19"/>
      <c r="F34" s="68">
        <v>0.316</v>
      </c>
      <c r="G34" s="18">
        <f t="shared" si="0"/>
        <v>11.699240000000001</v>
      </c>
      <c r="H34" s="18">
        <f t="shared" si="1"/>
        <v>16.726360000000003</v>
      </c>
      <c r="I34" s="68">
        <v>0.24</v>
      </c>
      <c r="J34" s="18">
        <f t="shared" si="2"/>
        <v>16.535399999999999</v>
      </c>
      <c r="K34" s="20">
        <f t="shared" si="3"/>
        <v>23.640600000000003</v>
      </c>
      <c r="L34" s="244">
        <v>1</v>
      </c>
      <c r="M34" t="e">
        <f>+VLOOKUP(B34,#REF!,1,FALSE)</f>
        <v>#REF!</v>
      </c>
    </row>
    <row r="35" spans="1:13" ht="13.8" thickBot="1" x14ac:dyDescent="0.3">
      <c r="A35" s="105" t="s">
        <v>48</v>
      </c>
      <c r="B35" s="93" t="s">
        <v>65</v>
      </c>
      <c r="C35" s="238">
        <v>12.87</v>
      </c>
      <c r="D35" s="238">
        <v>18.39</v>
      </c>
      <c r="E35" s="19"/>
      <c r="F35" s="68">
        <v>0.316</v>
      </c>
      <c r="G35" s="18">
        <f t="shared" si="0"/>
        <v>16.936920000000001</v>
      </c>
      <c r="H35" s="18">
        <f t="shared" si="1"/>
        <v>24.201240000000002</v>
      </c>
      <c r="I35" s="68">
        <v>0.24</v>
      </c>
      <c r="J35" s="18">
        <f t="shared" si="2"/>
        <v>23.938199999999998</v>
      </c>
      <c r="K35" s="20">
        <f t="shared" si="3"/>
        <v>34.205399999999997</v>
      </c>
      <c r="L35" s="244">
        <v>1</v>
      </c>
      <c r="M35" t="e">
        <f>+VLOOKUP(B35,#REF!,1,FALSE)</f>
        <v>#REF!</v>
      </c>
    </row>
    <row r="36" spans="1:13" ht="13.8" thickBot="1" x14ac:dyDescent="0.3">
      <c r="A36" s="105" t="s">
        <v>48</v>
      </c>
      <c r="B36" s="93" t="s">
        <v>62</v>
      </c>
      <c r="C36" s="238">
        <v>8.89</v>
      </c>
      <c r="D36" s="238">
        <v>12.71</v>
      </c>
      <c r="E36" s="19"/>
      <c r="F36" s="68">
        <v>0.316</v>
      </c>
      <c r="G36" s="18">
        <f t="shared" si="0"/>
        <v>11.699240000000001</v>
      </c>
      <c r="H36" s="18">
        <f t="shared" si="1"/>
        <v>16.726360000000003</v>
      </c>
      <c r="I36" s="68">
        <v>0.24</v>
      </c>
      <c r="J36" s="18">
        <f t="shared" si="2"/>
        <v>16.535399999999999</v>
      </c>
      <c r="K36" s="20">
        <f t="shared" si="3"/>
        <v>23.640600000000003</v>
      </c>
      <c r="L36" s="244">
        <v>1</v>
      </c>
      <c r="M36" t="e">
        <f>+VLOOKUP(B36,#REF!,1,FALSE)</f>
        <v>#REF!</v>
      </c>
    </row>
    <row r="37" spans="1:13" ht="13.8" thickBot="1" x14ac:dyDescent="0.3">
      <c r="A37" s="105" t="s">
        <v>48</v>
      </c>
      <c r="B37" s="93" t="s">
        <v>63</v>
      </c>
      <c r="C37" s="238">
        <v>12.87</v>
      </c>
      <c r="D37" s="238">
        <v>18.39</v>
      </c>
      <c r="E37" s="19"/>
      <c r="F37" s="68">
        <v>0.316</v>
      </c>
      <c r="G37" s="18">
        <f t="shared" si="0"/>
        <v>16.936920000000001</v>
      </c>
      <c r="H37" s="18">
        <f t="shared" si="1"/>
        <v>24.201240000000002</v>
      </c>
      <c r="I37" s="68">
        <v>0.24</v>
      </c>
      <c r="J37" s="18">
        <f t="shared" si="2"/>
        <v>23.938199999999998</v>
      </c>
      <c r="K37" s="20">
        <f t="shared" si="3"/>
        <v>34.205399999999997</v>
      </c>
      <c r="L37" s="244">
        <v>1</v>
      </c>
      <c r="M37" t="e">
        <f>+VLOOKUP(B37,#REF!,1,FALSE)</f>
        <v>#REF!</v>
      </c>
    </row>
    <row r="38" spans="1:13" ht="13.8" thickBot="1" x14ac:dyDescent="0.3">
      <c r="A38" s="105" t="s">
        <v>48</v>
      </c>
      <c r="B38" s="93" t="s">
        <v>61</v>
      </c>
      <c r="C38" s="238">
        <v>8.89</v>
      </c>
      <c r="D38" s="238">
        <v>12.46</v>
      </c>
      <c r="E38" s="19"/>
      <c r="F38" s="68">
        <v>0.316</v>
      </c>
      <c r="G38" s="18">
        <f t="shared" si="0"/>
        <v>11.699240000000001</v>
      </c>
      <c r="H38" s="18">
        <f t="shared" si="1"/>
        <v>16.397360000000003</v>
      </c>
      <c r="I38" s="68">
        <v>0.24</v>
      </c>
      <c r="J38" s="18">
        <f t="shared" si="2"/>
        <v>16.535399999999999</v>
      </c>
      <c r="K38" s="20">
        <f t="shared" si="3"/>
        <v>23.175600000000003</v>
      </c>
      <c r="L38" s="244">
        <v>1</v>
      </c>
      <c r="M38" t="e">
        <f>+VLOOKUP(B38,#REF!,1,FALSE)</f>
        <v>#REF!</v>
      </c>
    </row>
    <row r="39" spans="1:13" ht="13.8" thickBot="1" x14ac:dyDescent="0.3">
      <c r="A39" s="105" t="s">
        <v>48</v>
      </c>
      <c r="B39" s="93" t="s">
        <v>55</v>
      </c>
      <c r="C39" s="238">
        <v>9.41</v>
      </c>
      <c r="D39" s="238">
        <v>16.260000000000002</v>
      </c>
      <c r="E39" s="19"/>
      <c r="F39" s="68">
        <v>0.316</v>
      </c>
      <c r="G39" s="18">
        <f t="shared" si="0"/>
        <v>12.383560000000001</v>
      </c>
      <c r="H39" s="18">
        <f t="shared" si="1"/>
        <v>21.398160000000004</v>
      </c>
      <c r="I39" s="68">
        <v>0.24</v>
      </c>
      <c r="J39" s="18">
        <f t="shared" si="2"/>
        <v>17.502600000000001</v>
      </c>
      <c r="K39" s="20">
        <f t="shared" si="3"/>
        <v>30.243600000000001</v>
      </c>
      <c r="L39" s="244">
        <v>1</v>
      </c>
      <c r="M39" t="e">
        <f>+VLOOKUP(B39,#REF!,1,FALSE)</f>
        <v>#REF!</v>
      </c>
    </row>
    <row r="40" spans="1:13" ht="13.8" thickBot="1" x14ac:dyDescent="0.3">
      <c r="A40" s="105" t="s">
        <v>48</v>
      </c>
      <c r="B40" s="93" t="s">
        <v>56</v>
      </c>
      <c r="C40" s="238">
        <v>12.87</v>
      </c>
      <c r="D40" s="238">
        <v>18.39</v>
      </c>
      <c r="E40" s="19"/>
      <c r="F40" s="68">
        <v>0.316</v>
      </c>
      <c r="G40" s="18">
        <f t="shared" si="0"/>
        <v>16.936920000000001</v>
      </c>
      <c r="H40" s="18">
        <f t="shared" si="1"/>
        <v>24.201240000000002</v>
      </c>
      <c r="I40" s="68">
        <v>0.24</v>
      </c>
      <c r="J40" s="18">
        <f t="shared" si="2"/>
        <v>23.938199999999998</v>
      </c>
      <c r="K40" s="20">
        <f t="shared" si="3"/>
        <v>34.205399999999997</v>
      </c>
      <c r="L40" s="244">
        <v>1</v>
      </c>
      <c r="M40" t="e">
        <f>+VLOOKUP(B40,#REF!,1,FALSE)</f>
        <v>#REF!</v>
      </c>
    </row>
    <row r="41" spans="1:13" ht="13.8" thickBot="1" x14ac:dyDescent="0.3">
      <c r="A41" s="105" t="s">
        <v>48</v>
      </c>
      <c r="B41" s="93" t="s">
        <v>57</v>
      </c>
      <c r="C41" s="238">
        <v>11.66</v>
      </c>
      <c r="D41" s="238">
        <v>16.36</v>
      </c>
      <c r="E41" s="19"/>
      <c r="F41" s="68">
        <v>0.316</v>
      </c>
      <c r="G41" s="18">
        <f t="shared" si="0"/>
        <v>15.344560000000001</v>
      </c>
      <c r="H41" s="18">
        <f t="shared" si="1"/>
        <v>21.52976</v>
      </c>
      <c r="I41" s="68">
        <v>0.24</v>
      </c>
      <c r="J41" s="18">
        <f t="shared" si="2"/>
        <v>21.687600000000003</v>
      </c>
      <c r="K41" s="20">
        <f t="shared" si="3"/>
        <v>30.429599999999997</v>
      </c>
      <c r="L41" s="244">
        <v>1</v>
      </c>
      <c r="M41" t="e">
        <f>+VLOOKUP(B41,#REF!,1,FALSE)</f>
        <v>#REF!</v>
      </c>
    </row>
    <row r="42" spans="1:13" ht="13.8" thickBot="1" x14ac:dyDescent="0.3">
      <c r="A42" s="105" t="s">
        <v>48</v>
      </c>
      <c r="B42" s="93" t="s">
        <v>318</v>
      </c>
      <c r="C42" s="238">
        <v>12.87</v>
      </c>
      <c r="D42" s="238">
        <v>18.39</v>
      </c>
      <c r="E42" s="19"/>
      <c r="F42" s="68">
        <v>0.316</v>
      </c>
      <c r="G42" s="18">
        <f t="shared" si="0"/>
        <v>16.936920000000001</v>
      </c>
      <c r="H42" s="18">
        <f t="shared" si="1"/>
        <v>24.201240000000002</v>
      </c>
      <c r="I42" s="68">
        <v>0.24</v>
      </c>
      <c r="J42" s="18">
        <f t="shared" si="2"/>
        <v>23.938199999999998</v>
      </c>
      <c r="K42" s="20">
        <f t="shared" si="3"/>
        <v>34.205399999999997</v>
      </c>
      <c r="L42" s="244">
        <v>1</v>
      </c>
      <c r="M42" t="e">
        <f>+VLOOKUP(B42,#REF!,1,FALSE)</f>
        <v>#REF!</v>
      </c>
    </row>
    <row r="43" spans="1:13" ht="13.8" thickBot="1" x14ac:dyDescent="0.3">
      <c r="A43" s="105" t="s">
        <v>48</v>
      </c>
      <c r="B43" s="93" t="s">
        <v>68</v>
      </c>
      <c r="C43" s="238">
        <v>7.88</v>
      </c>
      <c r="D43" s="238">
        <v>12.74</v>
      </c>
      <c r="E43" s="19"/>
      <c r="F43" s="68">
        <v>0.316</v>
      </c>
      <c r="G43" s="18">
        <f t="shared" si="0"/>
        <v>10.37008</v>
      </c>
      <c r="H43" s="18">
        <f t="shared" si="1"/>
        <v>16.765840000000001</v>
      </c>
      <c r="I43" s="68">
        <v>0.24</v>
      </c>
      <c r="J43" s="18">
        <f t="shared" si="2"/>
        <v>14.6568</v>
      </c>
      <c r="K43" s="20">
        <f t="shared" si="3"/>
        <v>23.696400000000001</v>
      </c>
      <c r="L43" s="244">
        <v>1</v>
      </c>
      <c r="M43" t="e">
        <f>+VLOOKUP(B43,#REF!,1,FALSE)</f>
        <v>#REF!</v>
      </c>
    </row>
    <row r="44" spans="1:13" ht="13.8" thickBot="1" x14ac:dyDescent="0.3">
      <c r="A44" s="105" t="s">
        <v>48</v>
      </c>
      <c r="B44" s="93" t="s">
        <v>69</v>
      </c>
      <c r="C44" s="238">
        <v>12.75</v>
      </c>
      <c r="D44" s="238">
        <v>16.52</v>
      </c>
      <c r="E44" s="19"/>
      <c r="F44" s="68">
        <v>0.316</v>
      </c>
      <c r="G44" s="18">
        <f t="shared" si="0"/>
        <v>16.779</v>
      </c>
      <c r="H44" s="18">
        <f t="shared" si="1"/>
        <v>21.740320000000001</v>
      </c>
      <c r="I44" s="68">
        <v>0.24</v>
      </c>
      <c r="J44" s="18">
        <f t="shared" si="2"/>
        <v>23.715</v>
      </c>
      <c r="K44" s="20">
        <f t="shared" si="3"/>
        <v>30.7272</v>
      </c>
      <c r="L44" s="244">
        <v>1</v>
      </c>
      <c r="M44" t="e">
        <f>+VLOOKUP(B44,#REF!,1,FALSE)</f>
        <v>#REF!</v>
      </c>
    </row>
    <row r="45" spans="1:13" ht="13.8" thickBot="1" x14ac:dyDescent="0.3">
      <c r="A45" s="105" t="s">
        <v>48</v>
      </c>
      <c r="B45" s="93" t="s">
        <v>66</v>
      </c>
      <c r="C45" s="238">
        <v>9.39</v>
      </c>
      <c r="D45" s="238">
        <v>12.55</v>
      </c>
      <c r="E45" s="19"/>
      <c r="F45" s="68">
        <v>0.316</v>
      </c>
      <c r="G45" s="18">
        <f t="shared" si="0"/>
        <v>12.357240000000001</v>
      </c>
      <c r="H45" s="18">
        <f t="shared" si="1"/>
        <v>16.515800000000002</v>
      </c>
      <c r="I45" s="68">
        <v>0.24</v>
      </c>
      <c r="J45" s="18">
        <f t="shared" si="2"/>
        <v>17.465400000000002</v>
      </c>
      <c r="K45" s="20">
        <f t="shared" si="3"/>
        <v>23.343000000000004</v>
      </c>
      <c r="L45" s="244">
        <v>1</v>
      </c>
      <c r="M45" t="e">
        <f>+VLOOKUP(B45,#REF!,1,FALSE)</f>
        <v>#REF!</v>
      </c>
    </row>
    <row r="46" spans="1:13" ht="13.8" thickBot="1" x14ac:dyDescent="0.3">
      <c r="A46" s="105" t="s">
        <v>48</v>
      </c>
      <c r="B46" s="93" t="s">
        <v>67</v>
      </c>
      <c r="C46" s="238">
        <v>12.6</v>
      </c>
      <c r="D46" s="238">
        <v>22.18</v>
      </c>
      <c r="E46" s="19"/>
      <c r="F46" s="68">
        <v>0.316</v>
      </c>
      <c r="G46" s="18">
        <f t="shared" si="0"/>
        <v>16.581600000000002</v>
      </c>
      <c r="H46" s="18">
        <f t="shared" si="1"/>
        <v>29.188880000000001</v>
      </c>
      <c r="I46" s="68">
        <v>0.24</v>
      </c>
      <c r="J46" s="18">
        <f t="shared" si="2"/>
        <v>23.435999999999996</v>
      </c>
      <c r="K46" s="20">
        <f t="shared" si="3"/>
        <v>41.254799999999996</v>
      </c>
      <c r="L46" s="244">
        <v>1</v>
      </c>
      <c r="M46" t="e">
        <f>+VLOOKUP(B46,#REF!,1,FALSE)</f>
        <v>#REF!</v>
      </c>
    </row>
    <row r="47" spans="1:13" ht="13.8" thickBot="1" x14ac:dyDescent="0.3">
      <c r="A47" s="105" t="s">
        <v>0</v>
      </c>
      <c r="B47" s="67" t="s">
        <v>260</v>
      </c>
      <c r="C47" s="238">
        <v>10.92</v>
      </c>
      <c r="D47" s="238">
        <v>14.69</v>
      </c>
      <c r="E47" s="19"/>
      <c r="F47" s="68">
        <v>0.316</v>
      </c>
      <c r="G47" s="18">
        <f t="shared" si="0"/>
        <v>14.37072</v>
      </c>
      <c r="H47" s="18">
        <f t="shared" si="1"/>
        <v>19.332039999999999</v>
      </c>
      <c r="I47" s="68">
        <v>0.24</v>
      </c>
      <c r="J47" s="18">
        <f t="shared" si="2"/>
        <v>20.311199999999999</v>
      </c>
      <c r="K47" s="20">
        <f t="shared" si="3"/>
        <v>27.323399999999999</v>
      </c>
      <c r="L47" s="244">
        <v>1</v>
      </c>
      <c r="M47" t="e">
        <f>+VLOOKUP(B47,#REF!,1,FALSE)</f>
        <v>#REF!</v>
      </c>
    </row>
    <row r="48" spans="1:13" ht="13.8" thickBot="1" x14ac:dyDescent="0.3">
      <c r="A48" s="105" t="s">
        <v>0</v>
      </c>
      <c r="B48" s="67" t="s">
        <v>261</v>
      </c>
      <c r="C48" s="238">
        <v>14.7</v>
      </c>
      <c r="D48" s="238">
        <v>15.9</v>
      </c>
      <c r="E48" s="19"/>
      <c r="F48" s="68">
        <v>0.316</v>
      </c>
      <c r="G48" s="18">
        <f t="shared" si="0"/>
        <v>19.345199999999998</v>
      </c>
      <c r="H48" s="18">
        <f t="shared" si="1"/>
        <v>20.924400000000002</v>
      </c>
      <c r="I48" s="68">
        <v>0.24</v>
      </c>
      <c r="J48" s="18">
        <f t="shared" si="2"/>
        <v>27.341999999999995</v>
      </c>
      <c r="K48" s="20">
        <f t="shared" si="3"/>
        <v>29.574000000000002</v>
      </c>
      <c r="L48" s="244">
        <v>1</v>
      </c>
      <c r="M48" t="e">
        <f>+VLOOKUP(B48,#REF!,1,FALSE)</f>
        <v>#REF!</v>
      </c>
    </row>
    <row r="49" spans="1:13" ht="13.8" thickBot="1" x14ac:dyDescent="0.3">
      <c r="A49" s="105" t="s">
        <v>0</v>
      </c>
      <c r="B49" s="67" t="s">
        <v>262</v>
      </c>
      <c r="C49" s="238">
        <v>15.91</v>
      </c>
      <c r="D49" s="238">
        <v>17.260000000000002</v>
      </c>
      <c r="E49" s="19"/>
      <c r="F49" s="68">
        <v>0.316</v>
      </c>
      <c r="G49" s="18">
        <f t="shared" si="0"/>
        <v>20.937560000000001</v>
      </c>
      <c r="H49" s="18">
        <f t="shared" si="1"/>
        <v>22.714160000000003</v>
      </c>
      <c r="I49" s="68">
        <v>0.24</v>
      </c>
      <c r="J49" s="18">
        <f t="shared" si="2"/>
        <v>29.592600000000001</v>
      </c>
      <c r="K49" s="20">
        <f t="shared" si="3"/>
        <v>32.1036</v>
      </c>
      <c r="L49" s="244">
        <v>1</v>
      </c>
      <c r="M49" t="e">
        <f>+VLOOKUP(B49,#REF!,1,FALSE)</f>
        <v>#REF!</v>
      </c>
    </row>
    <row r="50" spans="1:13" ht="13.8" thickBot="1" x14ac:dyDescent="0.3">
      <c r="A50" s="105" t="s">
        <v>0</v>
      </c>
      <c r="B50" s="67" t="s">
        <v>263</v>
      </c>
      <c r="C50" s="238">
        <v>17.27</v>
      </c>
      <c r="D50" s="238">
        <v>19.11</v>
      </c>
      <c r="E50" s="19"/>
      <c r="F50" s="68">
        <v>0.316</v>
      </c>
      <c r="G50" s="18">
        <f t="shared" si="0"/>
        <v>22.727319999999999</v>
      </c>
      <c r="H50" s="18">
        <f t="shared" si="1"/>
        <v>25.148759999999999</v>
      </c>
      <c r="I50" s="68">
        <v>0.24</v>
      </c>
      <c r="J50" s="18">
        <f t="shared" si="2"/>
        <v>32.122199999999999</v>
      </c>
      <c r="K50" s="20">
        <f t="shared" si="3"/>
        <v>35.544599999999996</v>
      </c>
      <c r="L50" s="244">
        <v>1</v>
      </c>
      <c r="M50" t="e">
        <f>+VLOOKUP(B50,#REF!,1,FALSE)</f>
        <v>#REF!</v>
      </c>
    </row>
    <row r="51" spans="1:13" ht="13.8" thickBot="1" x14ac:dyDescent="0.3">
      <c r="A51" s="105" t="s">
        <v>0</v>
      </c>
      <c r="B51" s="67" t="s">
        <v>264</v>
      </c>
      <c r="C51" s="238">
        <v>19.13</v>
      </c>
      <c r="D51" s="238">
        <v>21.55</v>
      </c>
      <c r="E51" s="19"/>
      <c r="F51" s="68">
        <v>0.316</v>
      </c>
      <c r="G51" s="18">
        <f t="shared" si="0"/>
        <v>25.175080000000001</v>
      </c>
      <c r="H51" s="18">
        <f t="shared" si="1"/>
        <v>28.359800000000003</v>
      </c>
      <c r="I51" s="68">
        <v>0.24</v>
      </c>
      <c r="J51" s="18">
        <f t="shared" si="2"/>
        <v>35.581800000000001</v>
      </c>
      <c r="K51" s="20">
        <f t="shared" si="3"/>
        <v>40.083000000000006</v>
      </c>
      <c r="L51" s="244">
        <v>1</v>
      </c>
      <c r="M51" t="e">
        <f>+VLOOKUP(B51,#REF!,1,FALSE)</f>
        <v>#REF!</v>
      </c>
    </row>
    <row r="52" spans="1:13" ht="13.8" thickBot="1" x14ac:dyDescent="0.3">
      <c r="A52" s="105" t="s">
        <v>0</v>
      </c>
      <c r="B52" s="67" t="s">
        <v>265</v>
      </c>
      <c r="C52" s="238">
        <v>21.2</v>
      </c>
      <c r="D52" s="238">
        <v>24.24</v>
      </c>
      <c r="E52" s="19"/>
      <c r="F52" s="68">
        <v>0.316</v>
      </c>
      <c r="G52" s="18">
        <f t="shared" si="0"/>
        <v>27.8992</v>
      </c>
      <c r="H52" s="18">
        <f t="shared" si="1"/>
        <v>31.899840000000001</v>
      </c>
      <c r="I52" s="68">
        <v>0.24</v>
      </c>
      <c r="J52" s="18">
        <f t="shared" si="2"/>
        <v>39.431999999999995</v>
      </c>
      <c r="K52" s="20">
        <f t="shared" si="3"/>
        <v>45.086399999999998</v>
      </c>
      <c r="L52" s="244">
        <v>1</v>
      </c>
      <c r="M52" t="e">
        <f>+VLOOKUP(B52,#REF!,1,FALSE)</f>
        <v>#REF!</v>
      </c>
    </row>
    <row r="53" spans="1:13" ht="13.8" thickBot="1" x14ac:dyDescent="0.3">
      <c r="A53" s="105" t="s">
        <v>0</v>
      </c>
      <c r="B53" s="67" t="s">
        <v>266</v>
      </c>
      <c r="C53" s="238">
        <v>24.25</v>
      </c>
      <c r="D53" s="238">
        <v>29.98</v>
      </c>
      <c r="E53" s="19"/>
      <c r="F53" s="68">
        <v>0.316</v>
      </c>
      <c r="G53" s="18">
        <f t="shared" si="0"/>
        <v>31.913</v>
      </c>
      <c r="H53" s="18">
        <f t="shared" si="1"/>
        <v>39.453680000000006</v>
      </c>
      <c r="I53" s="68">
        <v>0.24</v>
      </c>
      <c r="J53" s="18">
        <f t="shared" si="2"/>
        <v>45.104999999999997</v>
      </c>
      <c r="K53" s="20">
        <f t="shared" si="3"/>
        <v>55.762799999999999</v>
      </c>
      <c r="L53" s="244">
        <v>1</v>
      </c>
      <c r="M53" t="e">
        <f>+VLOOKUP(B53,#REF!,1,FALSE)</f>
        <v>#REF!</v>
      </c>
    </row>
    <row r="54" spans="1:13" ht="13.8" thickBot="1" x14ac:dyDescent="0.3">
      <c r="A54" s="105" t="s">
        <v>0</v>
      </c>
      <c r="B54" s="67" t="s">
        <v>267</v>
      </c>
      <c r="C54" s="238">
        <v>29.99</v>
      </c>
      <c r="D54" s="238">
        <v>23.42</v>
      </c>
      <c r="E54" s="19"/>
      <c r="F54" s="68">
        <v>0.316</v>
      </c>
      <c r="G54" s="18">
        <f t="shared" si="0"/>
        <v>39.466839999999998</v>
      </c>
      <c r="H54" s="18">
        <f t="shared" si="1"/>
        <v>30.820720000000005</v>
      </c>
      <c r="I54" s="68">
        <v>0.24</v>
      </c>
      <c r="J54" s="18">
        <f t="shared" si="2"/>
        <v>55.781399999999998</v>
      </c>
      <c r="K54" s="20">
        <f t="shared" si="3"/>
        <v>43.561199999999999</v>
      </c>
      <c r="L54" s="244">
        <v>1</v>
      </c>
      <c r="M54" t="e">
        <f>+VLOOKUP(B54,#REF!,1,FALSE)</f>
        <v>#REF!</v>
      </c>
    </row>
    <row r="55" spans="1:13" ht="13.8" thickBot="1" x14ac:dyDescent="0.3">
      <c r="A55" s="105" t="s">
        <v>0</v>
      </c>
      <c r="B55" s="67" t="s">
        <v>268</v>
      </c>
      <c r="C55" s="238">
        <v>19.559999999999999</v>
      </c>
      <c r="D55" s="238">
        <v>25.67</v>
      </c>
      <c r="E55" s="19"/>
      <c r="F55" s="68">
        <v>0.316</v>
      </c>
      <c r="G55" s="18">
        <f t="shared" si="0"/>
        <v>25.740960000000001</v>
      </c>
      <c r="H55" s="18">
        <f t="shared" si="1"/>
        <v>33.781720000000007</v>
      </c>
      <c r="I55" s="68">
        <v>0.24</v>
      </c>
      <c r="J55" s="18">
        <f t="shared" si="2"/>
        <v>36.381599999999992</v>
      </c>
      <c r="K55" s="20">
        <f t="shared" si="3"/>
        <v>47.746200000000002</v>
      </c>
      <c r="L55" s="244">
        <v>1</v>
      </c>
      <c r="M55" t="e">
        <f>+VLOOKUP(B55,#REF!,1,FALSE)</f>
        <v>#REF!</v>
      </c>
    </row>
    <row r="56" spans="1:13" ht="13.8" thickBot="1" x14ac:dyDescent="0.3">
      <c r="A56" s="105" t="s">
        <v>0</v>
      </c>
      <c r="B56" s="67" t="s">
        <v>269</v>
      </c>
      <c r="C56" s="238">
        <v>25.68</v>
      </c>
      <c r="D56" s="238">
        <v>29.83</v>
      </c>
      <c r="E56" s="19"/>
      <c r="F56" s="68">
        <v>0.316</v>
      </c>
      <c r="G56" s="18">
        <f t="shared" si="0"/>
        <v>33.794879999999999</v>
      </c>
      <c r="H56" s="18">
        <f t="shared" si="1"/>
        <v>39.256279999999997</v>
      </c>
      <c r="I56" s="68">
        <v>0.24</v>
      </c>
      <c r="J56" s="18">
        <f t="shared" si="2"/>
        <v>47.764799999999994</v>
      </c>
      <c r="K56" s="20">
        <f t="shared" si="3"/>
        <v>55.483799999999995</v>
      </c>
      <c r="L56" s="244">
        <v>1</v>
      </c>
      <c r="M56" t="e">
        <f>+VLOOKUP(B56,#REF!,1,FALSE)</f>
        <v>#REF!</v>
      </c>
    </row>
    <row r="57" spans="1:13" ht="13.8" thickBot="1" x14ac:dyDescent="0.3">
      <c r="A57" s="105" t="s">
        <v>0</v>
      </c>
      <c r="B57" s="67" t="s">
        <v>270</v>
      </c>
      <c r="C57" s="238">
        <v>29.89</v>
      </c>
      <c r="D57" s="238">
        <v>46.51</v>
      </c>
      <c r="E57" s="19"/>
      <c r="F57" s="68">
        <v>0.316</v>
      </c>
      <c r="G57" s="18">
        <f t="shared" si="0"/>
        <v>39.335240000000006</v>
      </c>
      <c r="H57" s="18">
        <f t="shared" si="1"/>
        <v>61.207160000000002</v>
      </c>
      <c r="I57" s="68">
        <v>0.24</v>
      </c>
      <c r="J57" s="18">
        <f t="shared" si="2"/>
        <v>55.595399999999998</v>
      </c>
      <c r="K57" s="20">
        <f t="shared" si="3"/>
        <v>86.508600000000001</v>
      </c>
      <c r="L57" s="244">
        <v>1</v>
      </c>
      <c r="M57" t="e">
        <f>+VLOOKUP(B57,#REF!,1,FALSE)</f>
        <v>#REF!</v>
      </c>
    </row>
    <row r="58" spans="1:13" ht="13.8" thickBot="1" x14ac:dyDescent="0.3">
      <c r="A58" s="105" t="s">
        <v>0</v>
      </c>
      <c r="B58" s="67" t="s">
        <v>271</v>
      </c>
      <c r="C58" s="238">
        <v>8.89</v>
      </c>
      <c r="D58" s="238">
        <v>12.48</v>
      </c>
      <c r="E58" s="19"/>
      <c r="F58" s="68">
        <v>0.316</v>
      </c>
      <c r="G58" s="18">
        <f t="shared" si="0"/>
        <v>11.699240000000001</v>
      </c>
      <c r="H58" s="18">
        <f t="shared" si="1"/>
        <v>16.423680000000001</v>
      </c>
      <c r="I58" s="68">
        <v>0.24</v>
      </c>
      <c r="J58" s="18">
        <f t="shared" si="2"/>
        <v>16.535399999999999</v>
      </c>
      <c r="K58" s="20">
        <f t="shared" si="3"/>
        <v>23.212799999999998</v>
      </c>
      <c r="L58" s="244">
        <v>1</v>
      </c>
      <c r="M58" t="e">
        <f>+VLOOKUP(B58,#REF!,1,FALSE)</f>
        <v>#REF!</v>
      </c>
    </row>
    <row r="59" spans="1:13" ht="13.8" thickBot="1" x14ac:dyDescent="0.3">
      <c r="A59" s="105" t="s">
        <v>0</v>
      </c>
      <c r="B59" s="67" t="s">
        <v>272</v>
      </c>
      <c r="C59" s="238">
        <v>12.51</v>
      </c>
      <c r="D59" s="238">
        <v>17.96</v>
      </c>
      <c r="E59" s="19"/>
      <c r="F59" s="68">
        <v>0.316</v>
      </c>
      <c r="G59" s="18">
        <f t="shared" si="0"/>
        <v>16.463160000000002</v>
      </c>
      <c r="H59" s="18">
        <f t="shared" si="1"/>
        <v>23.635360000000002</v>
      </c>
      <c r="I59" s="68">
        <v>0.24</v>
      </c>
      <c r="J59" s="18">
        <f t="shared" si="2"/>
        <v>23.268599999999999</v>
      </c>
      <c r="K59" s="20">
        <f t="shared" si="3"/>
        <v>33.4056</v>
      </c>
      <c r="L59" s="244">
        <v>1</v>
      </c>
      <c r="M59" t="e">
        <f>+VLOOKUP(B59,#REF!,1,FALSE)</f>
        <v>#REF!</v>
      </c>
    </row>
    <row r="60" spans="1:13" ht="13.8" thickBot="1" x14ac:dyDescent="0.3">
      <c r="A60" s="105" t="s">
        <v>0</v>
      </c>
      <c r="B60" s="67" t="s">
        <v>273</v>
      </c>
      <c r="C60" s="238">
        <v>15.76</v>
      </c>
      <c r="D60" s="238">
        <v>19.59</v>
      </c>
      <c r="E60" s="19"/>
      <c r="F60" s="68">
        <v>0.316</v>
      </c>
      <c r="G60" s="18">
        <f t="shared" si="0"/>
        <v>20.740159999999999</v>
      </c>
      <c r="H60" s="18">
        <f t="shared" si="1"/>
        <v>25.780440000000002</v>
      </c>
      <c r="I60" s="68">
        <v>0.24</v>
      </c>
      <c r="J60" s="18">
        <f t="shared" si="2"/>
        <v>29.313600000000001</v>
      </c>
      <c r="K60" s="20">
        <f t="shared" si="3"/>
        <v>36.437399999999997</v>
      </c>
      <c r="L60" s="244">
        <v>1</v>
      </c>
      <c r="M60" t="e">
        <f>+VLOOKUP(B60,#REF!,1,FALSE)</f>
        <v>#REF!</v>
      </c>
    </row>
    <row r="61" spans="1:13" ht="13.8" thickBot="1" x14ac:dyDescent="0.3">
      <c r="A61" s="105" t="s">
        <v>0</v>
      </c>
      <c r="B61" s="67" t="s">
        <v>274</v>
      </c>
      <c r="C61" s="238">
        <v>19.62</v>
      </c>
      <c r="D61" s="238">
        <v>29.06</v>
      </c>
      <c r="E61" s="19"/>
      <c r="F61" s="68">
        <v>0.316</v>
      </c>
      <c r="G61" s="18">
        <f t="shared" si="0"/>
        <v>25.819920000000003</v>
      </c>
      <c r="H61" s="18">
        <f t="shared" si="1"/>
        <v>38.242959999999997</v>
      </c>
      <c r="I61" s="68">
        <v>0.24</v>
      </c>
      <c r="J61" s="18">
        <f t="shared" si="2"/>
        <v>36.493200000000002</v>
      </c>
      <c r="K61" s="20">
        <f t="shared" si="3"/>
        <v>54.051599999999993</v>
      </c>
      <c r="L61" s="244">
        <v>1</v>
      </c>
      <c r="M61" t="e">
        <f>+VLOOKUP(B61,#REF!,1,FALSE)</f>
        <v>#REF!</v>
      </c>
    </row>
    <row r="62" spans="1:13" ht="13.8" thickBot="1" x14ac:dyDescent="0.3">
      <c r="A62" s="105" t="s">
        <v>0</v>
      </c>
      <c r="B62" s="67" t="s">
        <v>275</v>
      </c>
      <c r="C62" s="238">
        <v>12.46</v>
      </c>
      <c r="D62" s="238">
        <v>14.61</v>
      </c>
      <c r="E62" s="19"/>
      <c r="F62" s="68">
        <v>0.316</v>
      </c>
      <c r="G62" s="18">
        <f t="shared" si="0"/>
        <v>16.397360000000003</v>
      </c>
      <c r="H62" s="18">
        <f t="shared" si="1"/>
        <v>19.226759999999999</v>
      </c>
      <c r="I62" s="68">
        <v>0.24</v>
      </c>
      <c r="J62" s="18">
        <f t="shared" si="2"/>
        <v>23.175600000000003</v>
      </c>
      <c r="K62" s="20">
        <f t="shared" si="3"/>
        <v>27.174599999999998</v>
      </c>
      <c r="L62" s="244">
        <v>1</v>
      </c>
      <c r="M62" t="e">
        <f>+VLOOKUP(B62,#REF!,1,FALSE)</f>
        <v>#REF!</v>
      </c>
    </row>
    <row r="63" spans="1:13" ht="13.8" thickBot="1" x14ac:dyDescent="0.3">
      <c r="A63" s="105" t="s">
        <v>0</v>
      </c>
      <c r="B63" s="67" t="s">
        <v>1</v>
      </c>
      <c r="C63" s="238">
        <v>14.64</v>
      </c>
      <c r="D63" s="238">
        <v>36.909999999999997</v>
      </c>
      <c r="E63" s="19"/>
      <c r="F63" s="68">
        <v>0.316</v>
      </c>
      <c r="G63" s="18">
        <f t="shared" si="0"/>
        <v>19.266240000000003</v>
      </c>
      <c r="H63" s="18">
        <f t="shared" si="1"/>
        <v>48.573560000000001</v>
      </c>
      <c r="I63" s="68">
        <v>0.24</v>
      </c>
      <c r="J63" s="18">
        <f t="shared" si="2"/>
        <v>27.230399999999999</v>
      </c>
      <c r="K63" s="20">
        <f t="shared" si="3"/>
        <v>68.652599999999993</v>
      </c>
      <c r="L63" s="244">
        <v>1</v>
      </c>
      <c r="M63" t="e">
        <f>+VLOOKUP(B63,#REF!,1,FALSE)</f>
        <v>#REF!</v>
      </c>
    </row>
    <row r="64" spans="1:13" ht="13.8" thickBot="1" x14ac:dyDescent="0.3">
      <c r="A64" s="105" t="s">
        <v>0</v>
      </c>
      <c r="B64" s="67" t="s">
        <v>2</v>
      </c>
      <c r="C64" s="238">
        <v>8.89</v>
      </c>
      <c r="D64" s="238">
        <v>17.510000000000002</v>
      </c>
      <c r="E64" s="19"/>
      <c r="F64" s="68">
        <v>0.316</v>
      </c>
      <c r="G64" s="18">
        <f t="shared" si="0"/>
        <v>11.699240000000001</v>
      </c>
      <c r="H64" s="18">
        <f t="shared" si="1"/>
        <v>23.043160000000004</v>
      </c>
      <c r="I64" s="68">
        <v>0.24</v>
      </c>
      <c r="J64" s="18">
        <f t="shared" si="2"/>
        <v>16.535399999999999</v>
      </c>
      <c r="K64" s="20">
        <f t="shared" si="3"/>
        <v>32.568600000000004</v>
      </c>
      <c r="L64" s="244">
        <v>1</v>
      </c>
      <c r="M64" t="e">
        <f>+VLOOKUP(B64,#REF!,1,FALSE)</f>
        <v>#REF!</v>
      </c>
    </row>
    <row r="65" spans="1:13" ht="13.8" thickBot="1" x14ac:dyDescent="0.3">
      <c r="A65" s="105" t="s">
        <v>0</v>
      </c>
      <c r="B65" s="93" t="s">
        <v>34</v>
      </c>
      <c r="C65" s="238">
        <v>11.94</v>
      </c>
      <c r="D65" s="238">
        <v>13.93</v>
      </c>
      <c r="E65" s="19"/>
      <c r="F65" s="68">
        <v>0.316</v>
      </c>
      <c r="G65" s="18">
        <f t="shared" si="0"/>
        <v>15.713039999999999</v>
      </c>
      <c r="H65" s="18">
        <f t="shared" si="1"/>
        <v>18.331880000000002</v>
      </c>
      <c r="I65" s="68">
        <v>0.24</v>
      </c>
      <c r="J65" s="18">
        <f t="shared" si="2"/>
        <v>22.208400000000001</v>
      </c>
      <c r="K65" s="20">
        <f t="shared" si="3"/>
        <v>25.909800000000001</v>
      </c>
      <c r="L65" s="244">
        <v>1</v>
      </c>
      <c r="M65" t="e">
        <f>+VLOOKUP(B65,#REF!,1,FALSE)</f>
        <v>#REF!</v>
      </c>
    </row>
    <row r="66" spans="1:13" ht="13.8" thickBot="1" x14ac:dyDescent="0.3">
      <c r="A66" s="105" t="s">
        <v>0</v>
      </c>
      <c r="B66" s="93" t="s">
        <v>35</v>
      </c>
      <c r="C66" s="238">
        <v>13.97</v>
      </c>
      <c r="D66" s="238">
        <v>19.86</v>
      </c>
      <c r="E66" s="19"/>
      <c r="F66" s="68">
        <v>0.316</v>
      </c>
      <c r="G66" s="18">
        <f t="shared" si="0"/>
        <v>18.384520000000002</v>
      </c>
      <c r="H66" s="18">
        <f t="shared" si="1"/>
        <v>26.135760000000001</v>
      </c>
      <c r="I66" s="68">
        <v>0.24</v>
      </c>
      <c r="J66" s="18">
        <f t="shared" si="2"/>
        <v>25.984200000000001</v>
      </c>
      <c r="K66" s="20">
        <f t="shared" si="3"/>
        <v>36.939599999999999</v>
      </c>
      <c r="L66" s="244">
        <v>1</v>
      </c>
      <c r="M66" t="e">
        <f>+VLOOKUP(B66,#REF!,1,FALSE)</f>
        <v>#REF!</v>
      </c>
    </row>
    <row r="67" spans="1:13" ht="13.8" thickBot="1" x14ac:dyDescent="0.3">
      <c r="A67" s="105" t="s">
        <v>0</v>
      </c>
      <c r="B67" s="93" t="s">
        <v>30</v>
      </c>
      <c r="C67" s="238">
        <v>10.41</v>
      </c>
      <c r="D67" s="238">
        <v>12.78</v>
      </c>
      <c r="E67" s="19"/>
      <c r="F67" s="68">
        <v>0.316</v>
      </c>
      <c r="G67" s="18">
        <f t="shared" si="0"/>
        <v>13.69956</v>
      </c>
      <c r="H67" s="18">
        <f t="shared" si="1"/>
        <v>16.818480000000001</v>
      </c>
      <c r="I67" s="68">
        <v>0.24</v>
      </c>
      <c r="J67" s="18">
        <f t="shared" si="2"/>
        <v>19.3626</v>
      </c>
      <c r="K67" s="20">
        <f t="shared" si="3"/>
        <v>23.770799999999998</v>
      </c>
      <c r="L67" s="244">
        <v>1</v>
      </c>
      <c r="M67" t="e">
        <f>+VLOOKUP(B67,#REF!,1,FALSE)</f>
        <v>#REF!</v>
      </c>
    </row>
    <row r="68" spans="1:13" ht="13.8" thickBot="1" x14ac:dyDescent="0.3">
      <c r="A68" s="105" t="s">
        <v>0</v>
      </c>
      <c r="B68" s="93" t="s">
        <v>31</v>
      </c>
      <c r="C68" s="238">
        <v>12.81</v>
      </c>
      <c r="D68" s="238">
        <v>19.899999999999999</v>
      </c>
      <c r="E68" s="19"/>
      <c r="F68" s="68">
        <v>0.316</v>
      </c>
      <c r="G68" s="18">
        <f t="shared" si="0"/>
        <v>16.857960000000002</v>
      </c>
      <c r="H68" s="18">
        <f t="shared" si="1"/>
        <v>26.188399999999998</v>
      </c>
      <c r="I68" s="68">
        <v>0.24</v>
      </c>
      <c r="J68" s="18">
        <f t="shared" si="2"/>
        <v>23.826599999999999</v>
      </c>
      <c r="K68" s="20">
        <f t="shared" si="3"/>
        <v>37.013999999999996</v>
      </c>
      <c r="L68" s="244">
        <v>1</v>
      </c>
      <c r="M68" t="e">
        <f>+VLOOKUP(B68,#REF!,1,FALSE)</f>
        <v>#REF!</v>
      </c>
    </row>
    <row r="69" spans="1:13" ht="13.8" thickBot="1" x14ac:dyDescent="0.3">
      <c r="A69" s="105" t="s">
        <v>0</v>
      </c>
      <c r="B69" s="93" t="s">
        <v>32</v>
      </c>
      <c r="C69" s="238">
        <v>12.51</v>
      </c>
      <c r="D69" s="238">
        <v>18.22</v>
      </c>
      <c r="E69" s="19"/>
      <c r="F69" s="68">
        <v>0.316</v>
      </c>
      <c r="G69" s="18">
        <f t="shared" si="0"/>
        <v>16.463160000000002</v>
      </c>
      <c r="H69" s="18">
        <f t="shared" si="1"/>
        <v>23.977519999999998</v>
      </c>
      <c r="I69" s="68">
        <v>0.24</v>
      </c>
      <c r="J69" s="18">
        <f t="shared" si="2"/>
        <v>23.268599999999999</v>
      </c>
      <c r="K69" s="20">
        <f t="shared" si="3"/>
        <v>33.889199999999995</v>
      </c>
      <c r="L69" s="244">
        <v>1</v>
      </c>
      <c r="M69" t="e">
        <f>+VLOOKUP(B69,#REF!,1,FALSE)</f>
        <v>#REF!</v>
      </c>
    </row>
    <row r="70" spans="1:13" ht="13.8" thickBot="1" x14ac:dyDescent="0.3">
      <c r="A70" s="105" t="s">
        <v>0</v>
      </c>
      <c r="B70" s="93" t="s">
        <v>33</v>
      </c>
      <c r="C70" s="238">
        <v>13.51</v>
      </c>
      <c r="D70" s="238">
        <v>19.54</v>
      </c>
      <c r="E70" s="19"/>
      <c r="F70" s="68">
        <v>0.316</v>
      </c>
      <c r="G70" s="18">
        <f t="shared" si="0"/>
        <v>17.779160000000001</v>
      </c>
      <c r="H70" s="18">
        <f t="shared" si="1"/>
        <v>25.714639999999999</v>
      </c>
      <c r="I70" s="68">
        <v>0.24</v>
      </c>
      <c r="J70" s="18">
        <f t="shared" si="2"/>
        <v>25.128600000000002</v>
      </c>
      <c r="K70" s="20">
        <f t="shared" si="3"/>
        <v>36.3444</v>
      </c>
      <c r="L70" s="244">
        <v>1</v>
      </c>
      <c r="M70" t="e">
        <f>+VLOOKUP(B70,#REF!,1,FALSE)</f>
        <v>#REF!</v>
      </c>
    </row>
    <row r="71" spans="1:13" ht="13.8" thickBot="1" x14ac:dyDescent="0.3">
      <c r="A71" s="105" t="s">
        <v>0</v>
      </c>
      <c r="B71" s="67" t="s">
        <v>3</v>
      </c>
      <c r="C71" s="238">
        <v>21.05</v>
      </c>
      <c r="D71" s="238">
        <v>32.04</v>
      </c>
      <c r="E71" s="19"/>
      <c r="F71" s="68">
        <v>0.316</v>
      </c>
      <c r="G71" s="18">
        <f t="shared" si="0"/>
        <v>27.701800000000002</v>
      </c>
      <c r="H71" s="18">
        <f t="shared" si="1"/>
        <v>42.164639999999999</v>
      </c>
      <c r="I71" s="68">
        <v>0.24</v>
      </c>
      <c r="J71" s="18">
        <f t="shared" si="2"/>
        <v>39.153000000000006</v>
      </c>
      <c r="K71" s="20">
        <f t="shared" si="3"/>
        <v>59.5944</v>
      </c>
      <c r="L71" s="244">
        <v>1</v>
      </c>
      <c r="M71" t="e">
        <f>+VLOOKUP(B71,#REF!,1,FALSE)</f>
        <v>#REF!</v>
      </c>
    </row>
    <row r="72" spans="1:13" ht="13.8" thickBot="1" x14ac:dyDescent="0.3">
      <c r="A72" s="105" t="s">
        <v>0</v>
      </c>
      <c r="B72" s="67" t="s">
        <v>4</v>
      </c>
      <c r="C72" s="238">
        <v>11.65</v>
      </c>
      <c r="D72" s="238">
        <v>16.05</v>
      </c>
      <c r="E72" s="19"/>
      <c r="F72" s="68">
        <v>0.316</v>
      </c>
      <c r="G72" s="18">
        <f t="shared" si="0"/>
        <v>15.3314</v>
      </c>
      <c r="H72" s="18">
        <f t="shared" si="1"/>
        <v>21.1218</v>
      </c>
      <c r="I72" s="68">
        <v>0.24</v>
      </c>
      <c r="J72" s="18">
        <f t="shared" si="2"/>
        <v>21.669</v>
      </c>
      <c r="K72" s="20">
        <f t="shared" si="3"/>
        <v>29.853000000000002</v>
      </c>
      <c r="L72" s="244">
        <v>1</v>
      </c>
      <c r="M72" t="e">
        <f>+VLOOKUP(B72,#REF!,1,FALSE)</f>
        <v>#REF!</v>
      </c>
    </row>
    <row r="73" spans="1:13" ht="13.8" thickBot="1" x14ac:dyDescent="0.3">
      <c r="A73" s="105" t="s">
        <v>0</v>
      </c>
      <c r="B73" s="67" t="s">
        <v>5</v>
      </c>
      <c r="C73" s="238">
        <v>12.49</v>
      </c>
      <c r="D73" s="238">
        <v>16.95</v>
      </c>
      <c r="E73" s="19"/>
      <c r="F73" s="68">
        <v>0.316</v>
      </c>
      <c r="G73" s="18">
        <f t="shared" si="0"/>
        <v>16.43684</v>
      </c>
      <c r="H73" s="18">
        <f t="shared" si="1"/>
        <v>22.3062</v>
      </c>
      <c r="I73" s="68">
        <v>0.24</v>
      </c>
      <c r="J73" s="18">
        <f t="shared" si="2"/>
        <v>23.231400000000001</v>
      </c>
      <c r="K73" s="20">
        <f t="shared" si="3"/>
        <v>31.526999999999997</v>
      </c>
      <c r="L73" s="244">
        <v>1</v>
      </c>
      <c r="M73" t="e">
        <f>+VLOOKUP(B73,#REF!,1,FALSE)</f>
        <v>#REF!</v>
      </c>
    </row>
    <row r="74" spans="1:13" ht="13.8" thickBot="1" x14ac:dyDescent="0.3">
      <c r="A74" s="105" t="s">
        <v>0</v>
      </c>
      <c r="B74" s="67" t="s">
        <v>6</v>
      </c>
      <c r="C74" s="238">
        <v>13.16</v>
      </c>
      <c r="D74" s="238">
        <v>17.739999999999998</v>
      </c>
      <c r="E74" s="19"/>
      <c r="F74" s="68">
        <v>0.316</v>
      </c>
      <c r="G74" s="18">
        <f t="shared" si="0"/>
        <v>17.318560000000002</v>
      </c>
      <c r="H74" s="18">
        <f t="shared" si="1"/>
        <v>23.345839999999999</v>
      </c>
      <c r="I74" s="68">
        <v>0.24</v>
      </c>
      <c r="J74" s="18">
        <f t="shared" si="2"/>
        <v>24.477600000000002</v>
      </c>
      <c r="K74" s="20">
        <f t="shared" si="3"/>
        <v>32.996400000000001</v>
      </c>
      <c r="L74" s="244">
        <v>1</v>
      </c>
      <c r="M74" t="e">
        <f>+VLOOKUP(B74,#REF!,1,FALSE)</f>
        <v>#REF!</v>
      </c>
    </row>
    <row r="75" spans="1:13" ht="13.8" thickBot="1" x14ac:dyDescent="0.3">
      <c r="A75" s="105" t="s">
        <v>0</v>
      </c>
      <c r="B75" s="67" t="s">
        <v>7</v>
      </c>
      <c r="C75" s="238">
        <v>13.77</v>
      </c>
      <c r="D75" s="238">
        <v>18.13</v>
      </c>
      <c r="E75" s="19"/>
      <c r="F75" s="68">
        <v>0.316</v>
      </c>
      <c r="G75" s="18">
        <f t="shared" si="0"/>
        <v>18.121320000000001</v>
      </c>
      <c r="H75" s="18">
        <f t="shared" si="1"/>
        <v>23.859079999999999</v>
      </c>
      <c r="I75" s="68">
        <v>0.24</v>
      </c>
      <c r="J75" s="18">
        <f t="shared" si="2"/>
        <v>25.612200000000001</v>
      </c>
      <c r="K75" s="20">
        <f t="shared" si="3"/>
        <v>33.721800000000002</v>
      </c>
      <c r="L75" s="244">
        <v>1</v>
      </c>
      <c r="M75" t="e">
        <f>+VLOOKUP(B75,#REF!,1,FALSE)</f>
        <v>#REF!</v>
      </c>
    </row>
    <row r="76" spans="1:13" ht="13.8" thickBot="1" x14ac:dyDescent="0.3">
      <c r="A76" s="105" t="s">
        <v>0</v>
      </c>
      <c r="B76" s="67" t="s">
        <v>8</v>
      </c>
      <c r="C76" s="238">
        <v>15.96</v>
      </c>
      <c r="D76" s="238">
        <v>20.34</v>
      </c>
      <c r="E76" s="19"/>
      <c r="F76" s="68">
        <v>0.316</v>
      </c>
      <c r="G76" s="18">
        <f t="shared" ref="G76:G139" si="4">C76*(1+F76)</f>
        <v>21.003360000000001</v>
      </c>
      <c r="H76" s="18">
        <f t="shared" ref="H76:H139" si="5">D76*(1+F76)</f>
        <v>26.767440000000001</v>
      </c>
      <c r="I76" s="68">
        <v>0.24</v>
      </c>
      <c r="J76" s="18">
        <f t="shared" ref="J76:J139" si="6">(C76*1.5)*(1+I76)</f>
        <v>29.685600000000001</v>
      </c>
      <c r="K76" s="20">
        <f t="shared" ref="K76:K139" si="7">(D76*1.5)*(1+I76)</f>
        <v>37.8324</v>
      </c>
      <c r="L76" s="244">
        <v>1</v>
      </c>
      <c r="M76" t="e">
        <f>+VLOOKUP(B76,#REF!,1,FALSE)</f>
        <v>#REF!</v>
      </c>
    </row>
    <row r="77" spans="1:13" ht="13.8" thickBot="1" x14ac:dyDescent="0.3">
      <c r="A77" s="105" t="s">
        <v>0</v>
      </c>
      <c r="B77" s="93" t="s">
        <v>26</v>
      </c>
      <c r="C77" s="238">
        <v>8.65</v>
      </c>
      <c r="D77" s="238">
        <v>12.44</v>
      </c>
      <c r="E77" s="19"/>
      <c r="F77" s="68">
        <v>0.316</v>
      </c>
      <c r="G77" s="18">
        <f t="shared" si="4"/>
        <v>11.383400000000002</v>
      </c>
      <c r="H77" s="18">
        <f t="shared" si="5"/>
        <v>16.371040000000001</v>
      </c>
      <c r="I77" s="68">
        <v>0.24</v>
      </c>
      <c r="J77" s="18">
        <f t="shared" si="6"/>
        <v>16.089000000000002</v>
      </c>
      <c r="K77" s="20">
        <f t="shared" si="7"/>
        <v>23.138400000000001</v>
      </c>
      <c r="L77" s="244">
        <v>1</v>
      </c>
      <c r="M77" t="e">
        <f>+VLOOKUP(B77,#REF!,1,FALSE)</f>
        <v>#REF!</v>
      </c>
    </row>
    <row r="78" spans="1:13" ht="13.8" thickBot="1" x14ac:dyDescent="0.3">
      <c r="A78" s="105" t="s">
        <v>0</v>
      </c>
      <c r="B78" s="93" t="s">
        <v>27</v>
      </c>
      <c r="C78" s="238">
        <v>12.46</v>
      </c>
      <c r="D78" s="238">
        <v>14.54</v>
      </c>
      <c r="E78" s="19"/>
      <c r="F78" s="68">
        <v>0.316</v>
      </c>
      <c r="G78" s="18">
        <f t="shared" si="4"/>
        <v>16.397360000000003</v>
      </c>
      <c r="H78" s="18">
        <f t="shared" si="5"/>
        <v>19.134640000000001</v>
      </c>
      <c r="I78" s="68">
        <v>0.24</v>
      </c>
      <c r="J78" s="18">
        <f t="shared" si="6"/>
        <v>23.175600000000003</v>
      </c>
      <c r="K78" s="20">
        <f t="shared" si="7"/>
        <v>27.0444</v>
      </c>
      <c r="L78" s="244">
        <v>1</v>
      </c>
      <c r="M78" t="e">
        <f>+VLOOKUP(B78,#REF!,1,FALSE)</f>
        <v>#REF!</v>
      </c>
    </row>
    <row r="79" spans="1:13" ht="13.8" thickBot="1" x14ac:dyDescent="0.3">
      <c r="A79" s="105" t="s">
        <v>0</v>
      </c>
      <c r="B79" s="93" t="s">
        <v>28</v>
      </c>
      <c r="C79" s="238">
        <v>14.58</v>
      </c>
      <c r="D79" s="238">
        <v>16.510000000000002</v>
      </c>
      <c r="E79" s="19"/>
      <c r="F79" s="68">
        <v>0.316</v>
      </c>
      <c r="G79" s="18">
        <f t="shared" si="4"/>
        <v>19.187280000000001</v>
      </c>
      <c r="H79" s="18">
        <f t="shared" si="5"/>
        <v>21.727160000000001</v>
      </c>
      <c r="I79" s="68">
        <v>0.24</v>
      </c>
      <c r="J79" s="18">
        <f t="shared" si="6"/>
        <v>27.1188</v>
      </c>
      <c r="K79" s="20">
        <f t="shared" si="7"/>
        <v>30.708600000000001</v>
      </c>
      <c r="L79" s="244">
        <v>1</v>
      </c>
      <c r="M79" t="e">
        <f>+VLOOKUP(B79,#REF!,1,FALSE)</f>
        <v>#REF!</v>
      </c>
    </row>
    <row r="80" spans="1:13" ht="13.8" thickBot="1" x14ac:dyDescent="0.3">
      <c r="A80" s="105" t="s">
        <v>0</v>
      </c>
      <c r="B80" s="93" t="s">
        <v>29</v>
      </c>
      <c r="C80" s="238">
        <v>16.52</v>
      </c>
      <c r="D80" s="238">
        <v>19.14</v>
      </c>
      <c r="E80" s="19"/>
      <c r="F80" s="68">
        <v>0.316</v>
      </c>
      <c r="G80" s="18">
        <f t="shared" si="4"/>
        <v>21.740320000000001</v>
      </c>
      <c r="H80" s="18">
        <f t="shared" si="5"/>
        <v>25.18824</v>
      </c>
      <c r="I80" s="68">
        <v>0.24</v>
      </c>
      <c r="J80" s="18">
        <f t="shared" si="6"/>
        <v>30.7272</v>
      </c>
      <c r="K80" s="20">
        <f t="shared" si="7"/>
        <v>35.6004</v>
      </c>
      <c r="L80" s="244">
        <v>1</v>
      </c>
      <c r="M80" t="e">
        <f>+VLOOKUP(B80,#REF!,1,FALSE)</f>
        <v>#REF!</v>
      </c>
    </row>
    <row r="81" spans="1:13" ht="13.8" thickBot="1" x14ac:dyDescent="0.3">
      <c r="A81" s="105" t="s">
        <v>0</v>
      </c>
      <c r="B81" s="93" t="s">
        <v>9</v>
      </c>
      <c r="C81" s="238">
        <v>11.09</v>
      </c>
      <c r="D81" s="238">
        <v>14.84</v>
      </c>
      <c r="E81" s="19"/>
      <c r="F81" s="68">
        <v>0.316</v>
      </c>
      <c r="G81" s="18">
        <f t="shared" si="4"/>
        <v>14.594440000000001</v>
      </c>
      <c r="H81" s="18">
        <f t="shared" si="5"/>
        <v>19.529440000000001</v>
      </c>
      <c r="I81" s="68">
        <v>0.24</v>
      </c>
      <c r="J81" s="18">
        <f t="shared" si="6"/>
        <v>20.627399999999998</v>
      </c>
      <c r="K81" s="20">
        <f t="shared" si="7"/>
        <v>27.602399999999996</v>
      </c>
      <c r="L81" s="244">
        <v>1</v>
      </c>
      <c r="M81" t="e">
        <f>+VLOOKUP(B81,#REF!,1,FALSE)</f>
        <v>#REF!</v>
      </c>
    </row>
    <row r="82" spans="1:13" ht="13.8" thickBot="1" x14ac:dyDescent="0.3">
      <c r="A82" s="105" t="s">
        <v>0</v>
      </c>
      <c r="B82" s="67" t="s">
        <v>10</v>
      </c>
      <c r="C82" s="238">
        <v>14.85</v>
      </c>
      <c r="D82" s="238">
        <v>15.83</v>
      </c>
      <c r="E82" s="19"/>
      <c r="F82" s="68">
        <v>0.316</v>
      </c>
      <c r="G82" s="18">
        <f t="shared" si="4"/>
        <v>19.5426</v>
      </c>
      <c r="H82" s="18">
        <f t="shared" si="5"/>
        <v>20.832280000000001</v>
      </c>
      <c r="I82" s="68">
        <v>0.24</v>
      </c>
      <c r="J82" s="18">
        <f t="shared" si="6"/>
        <v>27.620999999999999</v>
      </c>
      <c r="K82" s="20">
        <f t="shared" si="7"/>
        <v>29.4438</v>
      </c>
      <c r="L82" s="244">
        <v>1</v>
      </c>
      <c r="M82" t="e">
        <f>+VLOOKUP(B82,#REF!,1,FALSE)</f>
        <v>#REF!</v>
      </c>
    </row>
    <row r="83" spans="1:13" ht="13.8" thickBot="1" x14ac:dyDescent="0.3">
      <c r="A83" s="105" t="s">
        <v>0</v>
      </c>
      <c r="B83" s="67" t="s">
        <v>11</v>
      </c>
      <c r="C83" s="238">
        <v>11.99</v>
      </c>
      <c r="D83" s="238">
        <v>16.649999999999999</v>
      </c>
      <c r="E83" s="19"/>
      <c r="F83" s="68">
        <v>0.316</v>
      </c>
      <c r="G83" s="18">
        <f t="shared" si="4"/>
        <v>15.778840000000001</v>
      </c>
      <c r="H83" s="18">
        <f t="shared" si="5"/>
        <v>21.9114</v>
      </c>
      <c r="I83" s="68">
        <v>0.24</v>
      </c>
      <c r="J83" s="18">
        <f t="shared" si="6"/>
        <v>22.301399999999997</v>
      </c>
      <c r="K83" s="20">
        <f t="shared" si="7"/>
        <v>30.968999999999998</v>
      </c>
      <c r="L83" s="244">
        <v>1</v>
      </c>
      <c r="M83" t="e">
        <f>+VLOOKUP(B83,#REF!,1,FALSE)</f>
        <v>#REF!</v>
      </c>
    </row>
    <row r="84" spans="1:13" ht="13.8" thickBot="1" x14ac:dyDescent="0.3">
      <c r="A84" s="105" t="s">
        <v>0</v>
      </c>
      <c r="B84" s="67" t="s">
        <v>12</v>
      </c>
      <c r="C84" s="238">
        <v>10.83</v>
      </c>
      <c r="D84" s="238">
        <v>15.31</v>
      </c>
      <c r="E84" s="19"/>
      <c r="F84" s="68">
        <v>0.316</v>
      </c>
      <c r="G84" s="18">
        <f t="shared" si="4"/>
        <v>14.252280000000001</v>
      </c>
      <c r="H84" s="18">
        <f t="shared" si="5"/>
        <v>20.147960000000001</v>
      </c>
      <c r="I84" s="68">
        <v>0.24</v>
      </c>
      <c r="J84" s="18">
        <f t="shared" si="6"/>
        <v>20.143800000000002</v>
      </c>
      <c r="K84" s="20">
        <f t="shared" si="7"/>
        <v>28.476600000000001</v>
      </c>
      <c r="L84" s="244">
        <v>1</v>
      </c>
      <c r="M84" t="e">
        <f>+VLOOKUP(B84,#REF!,1,FALSE)</f>
        <v>#REF!</v>
      </c>
    </row>
    <row r="85" spans="1:13" ht="13.8" thickBot="1" x14ac:dyDescent="0.3">
      <c r="A85" s="105" t="s">
        <v>0</v>
      </c>
      <c r="B85" s="67" t="s">
        <v>13</v>
      </c>
      <c r="C85" s="238">
        <v>14.1</v>
      </c>
      <c r="D85" s="238">
        <v>20.3</v>
      </c>
      <c r="E85" s="19"/>
      <c r="F85" s="68">
        <v>0.316</v>
      </c>
      <c r="G85" s="18">
        <f t="shared" si="4"/>
        <v>18.555600000000002</v>
      </c>
      <c r="H85" s="18">
        <f t="shared" si="5"/>
        <v>26.714800000000004</v>
      </c>
      <c r="I85" s="68">
        <v>0.24</v>
      </c>
      <c r="J85" s="18">
        <f t="shared" si="6"/>
        <v>26.225999999999999</v>
      </c>
      <c r="K85" s="20">
        <f t="shared" si="7"/>
        <v>37.758000000000003</v>
      </c>
      <c r="L85" s="244">
        <v>1</v>
      </c>
      <c r="M85" t="e">
        <f>+VLOOKUP(B85,#REF!,1,FALSE)</f>
        <v>#REF!</v>
      </c>
    </row>
    <row r="86" spans="1:13" ht="13.8" thickBot="1" x14ac:dyDescent="0.3">
      <c r="A86" s="105" t="s">
        <v>0</v>
      </c>
      <c r="B86" s="67" t="s">
        <v>14</v>
      </c>
      <c r="C86" s="238">
        <v>15.06</v>
      </c>
      <c r="D86" s="238">
        <v>22.04</v>
      </c>
      <c r="E86" s="19"/>
      <c r="F86" s="68">
        <v>0.316</v>
      </c>
      <c r="G86" s="18">
        <f t="shared" si="4"/>
        <v>19.818960000000001</v>
      </c>
      <c r="H86" s="18">
        <f t="shared" si="5"/>
        <v>29.004639999999998</v>
      </c>
      <c r="I86" s="68">
        <v>0.24</v>
      </c>
      <c r="J86" s="18">
        <f t="shared" si="6"/>
        <v>28.011600000000001</v>
      </c>
      <c r="K86" s="20">
        <f t="shared" si="7"/>
        <v>40.994400000000006</v>
      </c>
      <c r="L86" s="244">
        <v>1</v>
      </c>
      <c r="M86" t="e">
        <f>+VLOOKUP(B86,#REF!,1,FALSE)</f>
        <v>#REF!</v>
      </c>
    </row>
    <row r="87" spans="1:13" ht="13.8" thickBot="1" x14ac:dyDescent="0.3">
      <c r="A87" s="105" t="s">
        <v>0</v>
      </c>
      <c r="B87" s="67" t="s">
        <v>15</v>
      </c>
      <c r="C87" s="238">
        <v>7.91</v>
      </c>
      <c r="D87" s="238">
        <v>10.83</v>
      </c>
      <c r="E87" s="19"/>
      <c r="F87" s="68">
        <v>0.316</v>
      </c>
      <c r="G87" s="18">
        <f t="shared" si="4"/>
        <v>10.409560000000001</v>
      </c>
      <c r="H87" s="18">
        <f t="shared" si="5"/>
        <v>14.252280000000001</v>
      </c>
      <c r="I87" s="68">
        <v>0.24</v>
      </c>
      <c r="J87" s="18">
        <f t="shared" si="6"/>
        <v>14.7126</v>
      </c>
      <c r="K87" s="20">
        <f t="shared" si="7"/>
        <v>20.143800000000002</v>
      </c>
      <c r="L87" s="244">
        <v>1</v>
      </c>
      <c r="M87" t="e">
        <f>+VLOOKUP(B87,#REF!,1,FALSE)</f>
        <v>#REF!</v>
      </c>
    </row>
    <row r="88" spans="1:13" ht="13.8" thickBot="1" x14ac:dyDescent="0.3">
      <c r="A88" s="105" t="s">
        <v>0</v>
      </c>
      <c r="B88" s="67" t="s">
        <v>16</v>
      </c>
      <c r="C88" s="238">
        <v>10.88</v>
      </c>
      <c r="D88" s="238">
        <v>17.12</v>
      </c>
      <c r="E88" s="19"/>
      <c r="F88" s="68">
        <v>0.316</v>
      </c>
      <c r="G88" s="18">
        <f t="shared" si="4"/>
        <v>14.318080000000002</v>
      </c>
      <c r="H88" s="18">
        <f t="shared" si="5"/>
        <v>22.529920000000001</v>
      </c>
      <c r="I88" s="68">
        <v>0.24</v>
      </c>
      <c r="J88" s="18">
        <f t="shared" si="6"/>
        <v>20.236799999999999</v>
      </c>
      <c r="K88" s="20">
        <f t="shared" si="7"/>
        <v>31.8432</v>
      </c>
      <c r="L88" s="244">
        <v>1</v>
      </c>
      <c r="M88" t="e">
        <f>+VLOOKUP(B88,#REF!,1,FALSE)</f>
        <v>#REF!</v>
      </c>
    </row>
    <row r="89" spans="1:13" ht="13.8" thickBot="1" x14ac:dyDescent="0.3">
      <c r="A89" s="105" t="s">
        <v>0</v>
      </c>
      <c r="B89" s="67" t="s">
        <v>17</v>
      </c>
      <c r="C89" s="238">
        <v>17.18</v>
      </c>
      <c r="D89" s="238">
        <v>19.09</v>
      </c>
      <c r="E89" s="19"/>
      <c r="F89" s="68">
        <v>0.316</v>
      </c>
      <c r="G89" s="18">
        <f t="shared" si="4"/>
        <v>22.608879999999999</v>
      </c>
      <c r="H89" s="18">
        <f t="shared" si="5"/>
        <v>25.122440000000001</v>
      </c>
      <c r="I89" s="68">
        <v>0.24</v>
      </c>
      <c r="J89" s="18">
        <f t="shared" si="6"/>
        <v>31.954799999999999</v>
      </c>
      <c r="K89" s="20">
        <f t="shared" si="7"/>
        <v>35.507399999999997</v>
      </c>
      <c r="L89" s="244">
        <v>1</v>
      </c>
      <c r="M89" t="e">
        <f>+VLOOKUP(B89,#REF!,1,FALSE)</f>
        <v>#REF!</v>
      </c>
    </row>
    <row r="90" spans="1:13" ht="13.8" thickBot="1" x14ac:dyDescent="0.3">
      <c r="A90" s="105" t="s">
        <v>0</v>
      </c>
      <c r="B90" s="67" t="s">
        <v>18</v>
      </c>
      <c r="C90" s="238">
        <v>12.71</v>
      </c>
      <c r="D90" s="238">
        <v>16.78</v>
      </c>
      <c r="E90" s="19"/>
      <c r="F90" s="68">
        <v>0.316</v>
      </c>
      <c r="G90" s="18">
        <f t="shared" si="4"/>
        <v>16.726360000000003</v>
      </c>
      <c r="H90" s="18">
        <f t="shared" si="5"/>
        <v>22.082480000000004</v>
      </c>
      <c r="I90" s="68">
        <v>0.24</v>
      </c>
      <c r="J90" s="18">
        <f t="shared" si="6"/>
        <v>23.640600000000003</v>
      </c>
      <c r="K90" s="20">
        <f t="shared" si="7"/>
        <v>31.210800000000003</v>
      </c>
      <c r="L90" s="244">
        <v>1</v>
      </c>
      <c r="M90" t="e">
        <f>+VLOOKUP(B90,#REF!,1,FALSE)</f>
        <v>#REF!</v>
      </c>
    </row>
    <row r="91" spans="1:13" ht="13.8" thickBot="1" x14ac:dyDescent="0.3">
      <c r="A91" s="105" t="s">
        <v>0</v>
      </c>
      <c r="B91" s="67" t="s">
        <v>19</v>
      </c>
      <c r="C91" s="238">
        <v>17.66</v>
      </c>
      <c r="D91" s="238">
        <v>30.2</v>
      </c>
      <c r="E91" s="19"/>
      <c r="F91" s="68">
        <v>0.316</v>
      </c>
      <c r="G91" s="18">
        <f t="shared" si="4"/>
        <v>23.240560000000002</v>
      </c>
      <c r="H91" s="18">
        <f t="shared" si="5"/>
        <v>39.743200000000002</v>
      </c>
      <c r="I91" s="68">
        <v>0.24</v>
      </c>
      <c r="J91" s="18">
        <f t="shared" si="6"/>
        <v>32.8476</v>
      </c>
      <c r="K91" s="20">
        <f t="shared" si="7"/>
        <v>56.171999999999997</v>
      </c>
      <c r="L91" s="244">
        <v>1</v>
      </c>
      <c r="M91" t="e">
        <f>+VLOOKUP(B91,#REF!,1,FALSE)</f>
        <v>#REF!</v>
      </c>
    </row>
    <row r="92" spans="1:13" ht="13.8" thickBot="1" x14ac:dyDescent="0.3">
      <c r="A92" s="105" t="s">
        <v>0</v>
      </c>
      <c r="B92" s="67" t="s">
        <v>20</v>
      </c>
      <c r="C92" s="238">
        <v>12.71</v>
      </c>
      <c r="D92" s="238">
        <v>17.63</v>
      </c>
      <c r="E92" s="19"/>
      <c r="F92" s="68">
        <v>0.316</v>
      </c>
      <c r="G92" s="18">
        <f t="shared" si="4"/>
        <v>16.726360000000003</v>
      </c>
      <c r="H92" s="18">
        <f t="shared" si="5"/>
        <v>23.201080000000001</v>
      </c>
      <c r="I92" s="68">
        <v>0.24</v>
      </c>
      <c r="J92" s="18">
        <f t="shared" si="6"/>
        <v>23.640600000000003</v>
      </c>
      <c r="K92" s="20">
        <f t="shared" si="7"/>
        <v>32.791800000000002</v>
      </c>
      <c r="L92" s="244">
        <v>1</v>
      </c>
      <c r="M92" t="e">
        <f>+VLOOKUP(B92,#REF!,1,FALSE)</f>
        <v>#REF!</v>
      </c>
    </row>
    <row r="93" spans="1:13" ht="13.8" thickBot="1" x14ac:dyDescent="0.3">
      <c r="A93" s="105" t="s">
        <v>0</v>
      </c>
      <c r="B93" s="67" t="s">
        <v>21</v>
      </c>
      <c r="C93" s="238">
        <v>8.8800000000000008</v>
      </c>
      <c r="D93" s="238">
        <v>11.43</v>
      </c>
      <c r="E93" s="19"/>
      <c r="F93" s="68">
        <v>0.316</v>
      </c>
      <c r="G93" s="18">
        <f t="shared" si="4"/>
        <v>11.686080000000002</v>
      </c>
      <c r="H93" s="18">
        <f t="shared" si="5"/>
        <v>15.041880000000001</v>
      </c>
      <c r="I93" s="68">
        <v>0.24</v>
      </c>
      <c r="J93" s="18">
        <f t="shared" si="6"/>
        <v>16.5168</v>
      </c>
      <c r="K93" s="20">
        <f t="shared" si="7"/>
        <v>21.259799999999998</v>
      </c>
      <c r="L93" s="244">
        <v>1</v>
      </c>
      <c r="M93" t="e">
        <f>+VLOOKUP(B93,#REF!,1,FALSE)</f>
        <v>#REF!</v>
      </c>
    </row>
    <row r="94" spans="1:13" ht="13.8" thickBot="1" x14ac:dyDescent="0.3">
      <c r="A94" s="105" t="s">
        <v>0</v>
      </c>
      <c r="B94" s="67" t="s">
        <v>22</v>
      </c>
      <c r="C94" s="238">
        <v>11.44</v>
      </c>
      <c r="D94" s="238">
        <v>18.04</v>
      </c>
      <c r="E94" s="19"/>
      <c r="F94" s="68">
        <v>0.316</v>
      </c>
      <c r="G94" s="18">
        <f t="shared" si="4"/>
        <v>15.05504</v>
      </c>
      <c r="H94" s="18">
        <f t="shared" si="5"/>
        <v>23.740639999999999</v>
      </c>
      <c r="I94" s="68">
        <v>0.24</v>
      </c>
      <c r="J94" s="18">
        <f t="shared" si="6"/>
        <v>21.278400000000001</v>
      </c>
      <c r="K94" s="20">
        <f t="shared" si="7"/>
        <v>33.554400000000001</v>
      </c>
      <c r="L94" s="244">
        <v>1</v>
      </c>
      <c r="M94" t="e">
        <f>+VLOOKUP(B94,#REF!,1,FALSE)</f>
        <v>#REF!</v>
      </c>
    </row>
    <row r="95" spans="1:13" ht="13.8" thickBot="1" x14ac:dyDescent="0.3">
      <c r="A95" s="105" t="s">
        <v>0</v>
      </c>
      <c r="B95" s="67" t="s">
        <v>23</v>
      </c>
      <c r="C95" s="238">
        <v>9.39</v>
      </c>
      <c r="D95" s="238">
        <v>12.55</v>
      </c>
      <c r="E95" s="19"/>
      <c r="F95" s="68">
        <v>0.316</v>
      </c>
      <c r="G95" s="18">
        <f t="shared" si="4"/>
        <v>12.357240000000001</v>
      </c>
      <c r="H95" s="18">
        <f t="shared" si="5"/>
        <v>16.515800000000002</v>
      </c>
      <c r="I95" s="68">
        <v>0.24</v>
      </c>
      <c r="J95" s="18">
        <f t="shared" si="6"/>
        <v>17.465400000000002</v>
      </c>
      <c r="K95" s="20">
        <f t="shared" si="7"/>
        <v>23.343000000000004</v>
      </c>
      <c r="L95" s="244">
        <v>1</v>
      </c>
      <c r="M95" t="e">
        <f>+VLOOKUP(B95,#REF!,1,FALSE)</f>
        <v>#REF!</v>
      </c>
    </row>
    <row r="96" spans="1:13" ht="13.8" thickBot="1" x14ac:dyDescent="0.3">
      <c r="A96" s="105" t="s">
        <v>0</v>
      </c>
      <c r="B96" s="67" t="s">
        <v>24</v>
      </c>
      <c r="C96" s="238">
        <v>12.6</v>
      </c>
      <c r="D96" s="238">
        <v>22.24</v>
      </c>
      <c r="E96" s="19"/>
      <c r="F96" s="68">
        <v>0.316</v>
      </c>
      <c r="G96" s="18">
        <f t="shared" si="4"/>
        <v>16.581600000000002</v>
      </c>
      <c r="H96" s="18">
        <f t="shared" si="5"/>
        <v>29.26784</v>
      </c>
      <c r="I96" s="68">
        <v>0.24</v>
      </c>
      <c r="J96" s="18">
        <f t="shared" si="6"/>
        <v>23.435999999999996</v>
      </c>
      <c r="K96" s="20">
        <f t="shared" si="7"/>
        <v>41.366399999999999</v>
      </c>
      <c r="L96" s="244">
        <v>1</v>
      </c>
      <c r="M96" t="e">
        <f>+VLOOKUP(B96,#REF!,1,FALSE)</f>
        <v>#REF!</v>
      </c>
    </row>
    <row r="97" spans="1:13" ht="13.8" thickBot="1" x14ac:dyDescent="0.3">
      <c r="A97" s="105" t="s">
        <v>0</v>
      </c>
      <c r="B97" s="67" t="s">
        <v>25</v>
      </c>
      <c r="C97" s="238">
        <v>10.92</v>
      </c>
      <c r="D97" s="238">
        <v>26.68</v>
      </c>
      <c r="E97" s="19"/>
      <c r="F97" s="68">
        <v>0.316</v>
      </c>
      <c r="G97" s="18">
        <f t="shared" si="4"/>
        <v>14.37072</v>
      </c>
      <c r="H97" s="18">
        <f t="shared" si="5"/>
        <v>35.110880000000002</v>
      </c>
      <c r="I97" s="68">
        <v>0.24</v>
      </c>
      <c r="J97" s="18">
        <f t="shared" si="6"/>
        <v>20.311199999999999</v>
      </c>
      <c r="K97" s="20">
        <f t="shared" si="7"/>
        <v>49.624799999999993</v>
      </c>
      <c r="L97" s="244">
        <v>1</v>
      </c>
      <c r="M97" t="e">
        <f>+VLOOKUP(B97,#REF!,1,FALSE)</f>
        <v>#REF!</v>
      </c>
    </row>
    <row r="98" spans="1:13" ht="13.8" thickBot="1" x14ac:dyDescent="0.3">
      <c r="A98" s="105" t="s">
        <v>219</v>
      </c>
      <c r="B98" s="67" t="s">
        <v>220</v>
      </c>
      <c r="C98" s="238">
        <v>9.91</v>
      </c>
      <c r="D98" s="238">
        <v>14.5</v>
      </c>
      <c r="E98" s="19"/>
      <c r="F98" s="68">
        <v>0.36499999999999999</v>
      </c>
      <c r="G98" s="18">
        <f t="shared" si="4"/>
        <v>13.527150000000001</v>
      </c>
      <c r="H98" s="18">
        <f t="shared" si="5"/>
        <v>19.7925</v>
      </c>
      <c r="I98" s="68">
        <v>0.24</v>
      </c>
      <c r="J98" s="18">
        <f t="shared" si="6"/>
        <v>18.432600000000001</v>
      </c>
      <c r="K98" s="20">
        <f t="shared" si="7"/>
        <v>26.97</v>
      </c>
      <c r="L98" s="244">
        <v>1</v>
      </c>
      <c r="M98" t="e">
        <f>+VLOOKUP(B98,#REF!,1,FALSE)</f>
        <v>#REF!</v>
      </c>
    </row>
    <row r="99" spans="1:13" ht="13.8" thickBot="1" x14ac:dyDescent="0.3">
      <c r="A99" s="105" t="s">
        <v>219</v>
      </c>
      <c r="B99" s="67" t="s">
        <v>221</v>
      </c>
      <c r="C99" s="238">
        <v>14.54</v>
      </c>
      <c r="D99" s="238">
        <v>17.02</v>
      </c>
      <c r="E99" s="19"/>
      <c r="F99" s="68">
        <v>0.36499999999999999</v>
      </c>
      <c r="G99" s="18">
        <f t="shared" si="4"/>
        <v>19.847099999999998</v>
      </c>
      <c r="H99" s="18">
        <f t="shared" si="5"/>
        <v>23.232299999999999</v>
      </c>
      <c r="I99" s="68">
        <v>0.24</v>
      </c>
      <c r="J99" s="18">
        <f t="shared" si="6"/>
        <v>27.0444</v>
      </c>
      <c r="K99" s="20">
        <f t="shared" si="7"/>
        <v>31.6572</v>
      </c>
      <c r="L99" s="244">
        <v>1</v>
      </c>
      <c r="M99" t="e">
        <f>+VLOOKUP(B99,#REF!,1,FALSE)</f>
        <v>#REF!</v>
      </c>
    </row>
    <row r="100" spans="1:13" ht="13.8" thickBot="1" x14ac:dyDescent="0.3">
      <c r="A100" s="105" t="s">
        <v>219</v>
      </c>
      <c r="B100" s="67" t="s">
        <v>222</v>
      </c>
      <c r="C100" s="238">
        <v>7.98</v>
      </c>
      <c r="D100" s="238">
        <v>13.06</v>
      </c>
      <c r="E100" s="19"/>
      <c r="F100" s="68">
        <v>0.36499999999999999</v>
      </c>
      <c r="G100" s="18">
        <f t="shared" si="4"/>
        <v>10.892700000000001</v>
      </c>
      <c r="H100" s="18">
        <f t="shared" si="5"/>
        <v>17.826900000000002</v>
      </c>
      <c r="I100" s="68">
        <v>0.24</v>
      </c>
      <c r="J100" s="18">
        <f t="shared" si="6"/>
        <v>14.8428</v>
      </c>
      <c r="K100" s="20">
        <f t="shared" si="7"/>
        <v>24.291599999999999</v>
      </c>
      <c r="L100" s="244">
        <v>1</v>
      </c>
      <c r="M100" t="e">
        <f>+VLOOKUP(B100,#REF!,1,FALSE)</f>
        <v>#REF!</v>
      </c>
    </row>
    <row r="101" spans="1:13" ht="13.8" thickBot="1" x14ac:dyDescent="0.3">
      <c r="A101" s="105" t="s">
        <v>219</v>
      </c>
      <c r="B101" s="67" t="s">
        <v>223</v>
      </c>
      <c r="C101" s="238">
        <v>7.95</v>
      </c>
      <c r="D101" s="238">
        <v>12.81</v>
      </c>
      <c r="E101" s="19"/>
      <c r="F101" s="68">
        <v>0.36499999999999999</v>
      </c>
      <c r="G101" s="18">
        <f t="shared" si="4"/>
        <v>10.851750000000001</v>
      </c>
      <c r="H101" s="18">
        <f t="shared" si="5"/>
        <v>17.48565</v>
      </c>
      <c r="I101" s="68">
        <v>0.24</v>
      </c>
      <c r="J101" s="18">
        <f t="shared" si="6"/>
        <v>14.787000000000001</v>
      </c>
      <c r="K101" s="20">
        <f t="shared" si="7"/>
        <v>23.826599999999999</v>
      </c>
      <c r="L101" s="244">
        <v>1</v>
      </c>
      <c r="M101" t="e">
        <f>+VLOOKUP(B101,#REF!,1,FALSE)</f>
        <v>#REF!</v>
      </c>
    </row>
    <row r="102" spans="1:13" ht="13.8" thickBot="1" x14ac:dyDescent="0.3">
      <c r="A102" s="105" t="s">
        <v>219</v>
      </c>
      <c r="B102" s="67" t="s">
        <v>224</v>
      </c>
      <c r="C102" s="238">
        <v>12.71</v>
      </c>
      <c r="D102" s="238">
        <v>16.72</v>
      </c>
      <c r="E102" s="19"/>
      <c r="F102" s="68">
        <v>0.36499999999999999</v>
      </c>
      <c r="G102" s="18">
        <f t="shared" si="4"/>
        <v>17.349150000000002</v>
      </c>
      <c r="H102" s="18">
        <f t="shared" si="5"/>
        <v>22.822799999999997</v>
      </c>
      <c r="I102" s="68">
        <v>0.24</v>
      </c>
      <c r="J102" s="18">
        <f t="shared" si="6"/>
        <v>23.640600000000003</v>
      </c>
      <c r="K102" s="20">
        <f t="shared" si="7"/>
        <v>31.099199999999996</v>
      </c>
      <c r="L102" s="244">
        <v>1</v>
      </c>
      <c r="M102" t="e">
        <f>+VLOOKUP(B102,#REF!,1,FALSE)</f>
        <v>#REF!</v>
      </c>
    </row>
    <row r="103" spans="1:13" ht="13.8" thickBot="1" x14ac:dyDescent="0.3">
      <c r="A103" s="105" t="s">
        <v>219</v>
      </c>
      <c r="B103" s="67" t="s">
        <v>225</v>
      </c>
      <c r="C103" s="238">
        <v>7.63</v>
      </c>
      <c r="D103" s="238">
        <v>10.42</v>
      </c>
      <c r="E103" s="19"/>
      <c r="F103" s="68">
        <v>0.36499999999999999</v>
      </c>
      <c r="G103" s="18">
        <f t="shared" si="4"/>
        <v>10.414949999999999</v>
      </c>
      <c r="H103" s="18">
        <f t="shared" si="5"/>
        <v>14.2233</v>
      </c>
      <c r="I103" s="68">
        <v>0.24</v>
      </c>
      <c r="J103" s="18">
        <f t="shared" si="6"/>
        <v>14.191800000000001</v>
      </c>
      <c r="K103" s="20">
        <f t="shared" si="7"/>
        <v>19.3812</v>
      </c>
      <c r="L103" s="244">
        <v>1</v>
      </c>
      <c r="M103" t="e">
        <f>+VLOOKUP(B103,#REF!,1,FALSE)</f>
        <v>#REF!</v>
      </c>
    </row>
    <row r="104" spans="1:13" ht="13.8" thickBot="1" x14ac:dyDescent="0.3">
      <c r="A104" s="105" t="s">
        <v>70</v>
      </c>
      <c r="B104" s="67" t="s">
        <v>71</v>
      </c>
      <c r="C104" s="238">
        <v>19.57</v>
      </c>
      <c r="D104" s="238">
        <v>24.14</v>
      </c>
      <c r="E104" s="19"/>
      <c r="F104" s="68">
        <v>0.31290000000000001</v>
      </c>
      <c r="G104" s="18">
        <f t="shared" si="4"/>
        <v>25.693452999999998</v>
      </c>
      <c r="H104" s="18">
        <f t="shared" si="5"/>
        <v>31.693406</v>
      </c>
      <c r="I104" s="68">
        <v>0.24</v>
      </c>
      <c r="J104" s="18">
        <f t="shared" si="6"/>
        <v>36.400199999999998</v>
      </c>
      <c r="K104" s="20">
        <f t="shared" si="7"/>
        <v>44.900399999999998</v>
      </c>
      <c r="L104" s="244">
        <v>1</v>
      </c>
      <c r="M104" t="e">
        <f>+VLOOKUP(B104,#REF!,1,FALSE)</f>
        <v>#REF!</v>
      </c>
    </row>
    <row r="105" spans="1:13" ht="13.8" thickBot="1" x14ac:dyDescent="0.3">
      <c r="A105" s="105" t="s">
        <v>70</v>
      </c>
      <c r="B105" s="67" t="s">
        <v>72</v>
      </c>
      <c r="C105" s="238">
        <v>24.19</v>
      </c>
      <c r="D105" s="238">
        <v>32.04</v>
      </c>
      <c r="E105" s="19"/>
      <c r="F105" s="68">
        <v>0.31290000000000001</v>
      </c>
      <c r="G105" s="18">
        <f t="shared" si="4"/>
        <v>31.759050999999999</v>
      </c>
      <c r="H105" s="18">
        <f t="shared" si="5"/>
        <v>42.065315999999996</v>
      </c>
      <c r="I105" s="68">
        <v>0.24</v>
      </c>
      <c r="J105" s="18">
        <f t="shared" si="6"/>
        <v>44.993400000000001</v>
      </c>
      <c r="K105" s="20">
        <f t="shared" si="7"/>
        <v>59.5944</v>
      </c>
      <c r="L105" s="244">
        <v>1</v>
      </c>
      <c r="M105" t="e">
        <f>+VLOOKUP(B105,#REF!,1,FALSE)</f>
        <v>#REF!</v>
      </c>
    </row>
    <row r="106" spans="1:13" ht="13.8" thickBot="1" x14ac:dyDescent="0.3">
      <c r="A106" s="105" t="s">
        <v>70</v>
      </c>
      <c r="B106" s="67" t="s">
        <v>73</v>
      </c>
      <c r="C106" s="238">
        <v>32.06</v>
      </c>
      <c r="D106" s="238">
        <v>42.94</v>
      </c>
      <c r="E106" s="19"/>
      <c r="F106" s="68">
        <v>0.31290000000000001</v>
      </c>
      <c r="G106" s="18">
        <f t="shared" si="4"/>
        <v>42.091574000000001</v>
      </c>
      <c r="H106" s="18">
        <f t="shared" si="5"/>
        <v>56.375925999999993</v>
      </c>
      <c r="I106" s="68">
        <v>0.24</v>
      </c>
      <c r="J106" s="18">
        <f t="shared" si="6"/>
        <v>59.631600000000006</v>
      </c>
      <c r="K106" s="20">
        <f t="shared" si="7"/>
        <v>79.868399999999994</v>
      </c>
      <c r="L106" s="244">
        <v>1</v>
      </c>
      <c r="M106" t="e">
        <f>+VLOOKUP(B106,#REF!,1,FALSE)</f>
        <v>#REF!</v>
      </c>
    </row>
    <row r="107" spans="1:13" ht="13.8" thickBot="1" x14ac:dyDescent="0.3">
      <c r="A107" s="105" t="s">
        <v>70</v>
      </c>
      <c r="B107" s="67" t="s">
        <v>74</v>
      </c>
      <c r="C107" s="238">
        <v>18.899999999999999</v>
      </c>
      <c r="D107" s="238">
        <v>30.17</v>
      </c>
      <c r="E107" s="19"/>
      <c r="F107" s="68">
        <v>0.31290000000000001</v>
      </c>
      <c r="G107" s="18">
        <f t="shared" si="4"/>
        <v>24.813809999999997</v>
      </c>
      <c r="H107" s="18">
        <f t="shared" si="5"/>
        <v>39.610193000000002</v>
      </c>
      <c r="I107" s="68">
        <v>0.24</v>
      </c>
      <c r="J107" s="18">
        <f t="shared" si="6"/>
        <v>35.153999999999996</v>
      </c>
      <c r="K107" s="20">
        <f t="shared" si="7"/>
        <v>56.116200000000006</v>
      </c>
      <c r="L107" s="244">
        <v>1</v>
      </c>
      <c r="M107" t="e">
        <f>+VLOOKUP(B107,#REF!,1,FALSE)</f>
        <v>#REF!</v>
      </c>
    </row>
    <row r="108" spans="1:13" ht="13.8" thickBot="1" x14ac:dyDescent="0.3">
      <c r="A108" s="105" t="s">
        <v>70</v>
      </c>
      <c r="B108" s="67" t="s">
        <v>75</v>
      </c>
      <c r="C108" s="238">
        <v>20.84</v>
      </c>
      <c r="D108" s="238">
        <v>32.909999999999997</v>
      </c>
      <c r="E108" s="19"/>
      <c r="F108" s="68">
        <v>0.31290000000000001</v>
      </c>
      <c r="G108" s="18">
        <f t="shared" si="4"/>
        <v>27.360835999999999</v>
      </c>
      <c r="H108" s="18">
        <f t="shared" si="5"/>
        <v>43.207538999999997</v>
      </c>
      <c r="I108" s="68">
        <v>0.24</v>
      </c>
      <c r="J108" s="18">
        <f t="shared" si="6"/>
        <v>38.7624</v>
      </c>
      <c r="K108" s="20">
        <f t="shared" si="7"/>
        <v>61.212599999999995</v>
      </c>
      <c r="L108" s="244">
        <v>1</v>
      </c>
      <c r="M108" t="e">
        <f>+VLOOKUP(B108,#REF!,1,FALSE)</f>
        <v>#REF!</v>
      </c>
    </row>
    <row r="109" spans="1:13" ht="13.8" thickBot="1" x14ac:dyDescent="0.3">
      <c r="A109" s="105" t="s">
        <v>70</v>
      </c>
      <c r="B109" s="67" t="s">
        <v>76</v>
      </c>
      <c r="C109" s="238">
        <v>17.02</v>
      </c>
      <c r="D109" s="238">
        <v>21.55</v>
      </c>
      <c r="E109" s="19"/>
      <c r="F109" s="68">
        <v>0.31290000000000001</v>
      </c>
      <c r="G109" s="18">
        <f t="shared" si="4"/>
        <v>22.345557999999997</v>
      </c>
      <c r="H109" s="18">
        <f t="shared" si="5"/>
        <v>28.292995000000001</v>
      </c>
      <c r="I109" s="68">
        <v>0.24</v>
      </c>
      <c r="J109" s="18">
        <f t="shared" si="6"/>
        <v>31.6572</v>
      </c>
      <c r="K109" s="20">
        <f t="shared" si="7"/>
        <v>40.083000000000006</v>
      </c>
      <c r="L109" s="244">
        <v>1</v>
      </c>
      <c r="M109" t="e">
        <f>+VLOOKUP(B109,#REF!,1,FALSE)</f>
        <v>#REF!</v>
      </c>
    </row>
    <row r="110" spans="1:13" ht="13.8" thickBot="1" x14ac:dyDescent="0.3">
      <c r="A110" s="105" t="s">
        <v>70</v>
      </c>
      <c r="B110" s="67" t="s">
        <v>77</v>
      </c>
      <c r="C110" s="238">
        <v>21.6</v>
      </c>
      <c r="D110" s="238">
        <v>38.119999999999997</v>
      </c>
      <c r="E110" s="19"/>
      <c r="F110" s="68">
        <v>0.31290000000000001</v>
      </c>
      <c r="G110" s="18">
        <f t="shared" si="4"/>
        <v>28.358640000000001</v>
      </c>
      <c r="H110" s="18">
        <f t="shared" si="5"/>
        <v>50.047747999999991</v>
      </c>
      <c r="I110" s="68">
        <v>0.24</v>
      </c>
      <c r="J110" s="18">
        <f t="shared" si="6"/>
        <v>40.176000000000009</v>
      </c>
      <c r="K110" s="20">
        <f t="shared" si="7"/>
        <v>70.903199999999984</v>
      </c>
      <c r="L110" s="244">
        <v>1</v>
      </c>
      <c r="M110" t="e">
        <f>+VLOOKUP(B110,#REF!,1,FALSE)</f>
        <v>#REF!</v>
      </c>
    </row>
    <row r="111" spans="1:13" ht="13.8" thickBot="1" x14ac:dyDescent="0.3">
      <c r="A111" s="105" t="s">
        <v>70</v>
      </c>
      <c r="B111" s="67" t="s">
        <v>78</v>
      </c>
      <c r="C111" s="238">
        <v>13.06</v>
      </c>
      <c r="D111" s="238">
        <v>18.809999999999999</v>
      </c>
      <c r="E111" s="19"/>
      <c r="F111" s="68">
        <v>0.31290000000000001</v>
      </c>
      <c r="G111" s="18">
        <f t="shared" si="4"/>
        <v>17.146474000000001</v>
      </c>
      <c r="H111" s="18">
        <f t="shared" si="5"/>
        <v>24.695648999999996</v>
      </c>
      <c r="I111" s="68">
        <v>0.24</v>
      </c>
      <c r="J111" s="18">
        <f t="shared" si="6"/>
        <v>24.291599999999999</v>
      </c>
      <c r="K111" s="20">
        <f t="shared" si="7"/>
        <v>34.986599999999996</v>
      </c>
      <c r="L111" s="244">
        <v>1</v>
      </c>
      <c r="M111" t="e">
        <f>+VLOOKUP(B111,#REF!,1,FALSE)</f>
        <v>#REF!</v>
      </c>
    </row>
    <row r="112" spans="1:13" ht="13.8" thickBot="1" x14ac:dyDescent="0.3">
      <c r="A112" s="105" t="s">
        <v>70</v>
      </c>
      <c r="B112" s="67" t="s">
        <v>79</v>
      </c>
      <c r="C112" s="238">
        <v>15.14</v>
      </c>
      <c r="D112" s="238">
        <v>19.260000000000002</v>
      </c>
      <c r="E112" s="19"/>
      <c r="F112" s="68">
        <v>0.31290000000000001</v>
      </c>
      <c r="G112" s="18">
        <f t="shared" si="4"/>
        <v>19.877306000000001</v>
      </c>
      <c r="H112" s="18">
        <f t="shared" si="5"/>
        <v>25.286454000000003</v>
      </c>
      <c r="I112" s="68">
        <v>0.24</v>
      </c>
      <c r="J112" s="18">
        <f t="shared" si="6"/>
        <v>28.160399999999999</v>
      </c>
      <c r="K112" s="20">
        <f t="shared" si="7"/>
        <v>35.823599999999999</v>
      </c>
      <c r="L112" s="244">
        <v>1</v>
      </c>
      <c r="M112" t="e">
        <f>+VLOOKUP(B112,#REF!,1,FALSE)</f>
        <v>#REF!</v>
      </c>
    </row>
    <row r="113" spans="1:13" ht="13.8" thickBot="1" x14ac:dyDescent="0.3">
      <c r="A113" s="105" t="s">
        <v>70</v>
      </c>
      <c r="B113" s="67" t="s">
        <v>80</v>
      </c>
      <c r="C113" s="238">
        <v>19.37</v>
      </c>
      <c r="D113" s="238">
        <v>33.83</v>
      </c>
      <c r="E113" s="19"/>
      <c r="F113" s="68">
        <v>0.31290000000000001</v>
      </c>
      <c r="G113" s="18">
        <f t="shared" si="4"/>
        <v>25.430873000000002</v>
      </c>
      <c r="H113" s="18">
        <f t="shared" si="5"/>
        <v>44.415406999999995</v>
      </c>
      <c r="I113" s="68">
        <v>0.24</v>
      </c>
      <c r="J113" s="18">
        <f t="shared" si="6"/>
        <v>36.028199999999998</v>
      </c>
      <c r="K113" s="20">
        <f t="shared" si="7"/>
        <v>62.923799999999993</v>
      </c>
      <c r="L113" s="244">
        <v>1</v>
      </c>
      <c r="M113" t="e">
        <f>+VLOOKUP(B113,#REF!,1,FALSE)</f>
        <v>#REF!</v>
      </c>
    </row>
    <row r="114" spans="1:13" ht="13.8" thickBot="1" x14ac:dyDescent="0.3">
      <c r="A114" s="105" t="s">
        <v>70</v>
      </c>
      <c r="B114" s="67" t="s">
        <v>81</v>
      </c>
      <c r="C114" s="238">
        <v>14.99</v>
      </c>
      <c r="D114" s="238">
        <v>19.059999999999999</v>
      </c>
      <c r="E114" s="19"/>
      <c r="F114" s="68">
        <v>0.31290000000000001</v>
      </c>
      <c r="G114" s="18">
        <f t="shared" si="4"/>
        <v>19.680371000000001</v>
      </c>
      <c r="H114" s="18">
        <f t="shared" si="5"/>
        <v>25.023873999999996</v>
      </c>
      <c r="I114" s="68">
        <v>0.24</v>
      </c>
      <c r="J114" s="18">
        <f t="shared" si="6"/>
        <v>27.881399999999999</v>
      </c>
      <c r="K114" s="20">
        <f t="shared" si="7"/>
        <v>35.451599999999992</v>
      </c>
      <c r="L114" s="244">
        <v>1</v>
      </c>
      <c r="M114" t="e">
        <f>+VLOOKUP(B114,#REF!,1,FALSE)</f>
        <v>#REF!</v>
      </c>
    </row>
    <row r="115" spans="1:13" ht="13.8" thickBot="1" x14ac:dyDescent="0.3">
      <c r="A115" s="105" t="s">
        <v>70</v>
      </c>
      <c r="B115" s="67" t="s">
        <v>82</v>
      </c>
      <c r="C115" s="238">
        <v>19.11</v>
      </c>
      <c r="D115" s="238">
        <v>23.12</v>
      </c>
      <c r="E115" s="19"/>
      <c r="F115" s="68">
        <v>0.31290000000000001</v>
      </c>
      <c r="G115" s="18">
        <f t="shared" si="4"/>
        <v>25.089518999999999</v>
      </c>
      <c r="H115" s="18">
        <f t="shared" si="5"/>
        <v>30.354248000000002</v>
      </c>
      <c r="I115" s="68">
        <v>0.24</v>
      </c>
      <c r="J115" s="18">
        <f t="shared" si="6"/>
        <v>35.544599999999996</v>
      </c>
      <c r="K115" s="20">
        <f t="shared" si="7"/>
        <v>43.0032</v>
      </c>
      <c r="L115" s="244">
        <v>1</v>
      </c>
      <c r="M115" t="e">
        <f>+VLOOKUP(B115,#REF!,1,FALSE)</f>
        <v>#REF!</v>
      </c>
    </row>
    <row r="116" spans="1:13" ht="13.8" thickBot="1" x14ac:dyDescent="0.3">
      <c r="A116" s="105" t="s">
        <v>70</v>
      </c>
      <c r="B116" s="67" t="s">
        <v>83</v>
      </c>
      <c r="C116" s="238">
        <v>23.18</v>
      </c>
      <c r="D116" s="238">
        <v>27.3</v>
      </c>
      <c r="E116" s="19"/>
      <c r="F116" s="68">
        <v>0.31290000000000001</v>
      </c>
      <c r="G116" s="18">
        <f t="shared" si="4"/>
        <v>30.433021999999998</v>
      </c>
      <c r="H116" s="18">
        <f t="shared" si="5"/>
        <v>35.842170000000003</v>
      </c>
      <c r="I116" s="68">
        <v>0.24</v>
      </c>
      <c r="J116" s="18">
        <f t="shared" si="6"/>
        <v>43.114799999999995</v>
      </c>
      <c r="K116" s="20">
        <f t="shared" si="7"/>
        <v>50.778000000000006</v>
      </c>
      <c r="L116" s="244">
        <v>1</v>
      </c>
      <c r="M116" t="e">
        <f>+VLOOKUP(B116,#REF!,1,FALSE)</f>
        <v>#REF!</v>
      </c>
    </row>
    <row r="117" spans="1:13" ht="13.8" thickBot="1" x14ac:dyDescent="0.3">
      <c r="A117" s="105" t="s">
        <v>70</v>
      </c>
      <c r="B117" s="67" t="s">
        <v>84</v>
      </c>
      <c r="C117" s="238">
        <v>27.35</v>
      </c>
      <c r="D117" s="238">
        <v>34.82</v>
      </c>
      <c r="E117" s="19"/>
      <c r="F117" s="68">
        <v>0.31290000000000001</v>
      </c>
      <c r="G117" s="18">
        <f t="shared" si="4"/>
        <v>35.907814999999999</v>
      </c>
      <c r="H117" s="18">
        <f t="shared" si="5"/>
        <v>45.715178000000002</v>
      </c>
      <c r="I117" s="68">
        <v>0.24</v>
      </c>
      <c r="J117" s="18">
        <f t="shared" si="6"/>
        <v>50.871000000000009</v>
      </c>
      <c r="K117" s="20">
        <f t="shared" si="7"/>
        <v>64.765200000000007</v>
      </c>
      <c r="L117" s="244">
        <v>1</v>
      </c>
      <c r="M117" t="e">
        <f>+VLOOKUP(B117,#REF!,1,FALSE)</f>
        <v>#REF!</v>
      </c>
    </row>
    <row r="118" spans="1:13" ht="13.8" thickBot="1" x14ac:dyDescent="0.3">
      <c r="A118" s="105" t="s">
        <v>70</v>
      </c>
      <c r="B118" s="67" t="s">
        <v>85</v>
      </c>
      <c r="C118" s="238">
        <v>34.26</v>
      </c>
      <c r="D118" s="238">
        <v>42.62</v>
      </c>
      <c r="E118" s="19"/>
      <c r="F118" s="68">
        <v>0.31290000000000001</v>
      </c>
      <c r="G118" s="18">
        <f t="shared" si="4"/>
        <v>44.979953999999999</v>
      </c>
      <c r="H118" s="18">
        <f t="shared" si="5"/>
        <v>55.955797999999994</v>
      </c>
      <c r="I118" s="68">
        <v>0.24</v>
      </c>
      <c r="J118" s="18">
        <f t="shared" si="6"/>
        <v>63.723599999999998</v>
      </c>
      <c r="K118" s="20">
        <f t="shared" si="7"/>
        <v>79.273199999999989</v>
      </c>
      <c r="L118" s="244">
        <v>1</v>
      </c>
      <c r="M118" t="e">
        <f>+VLOOKUP(B118,#REF!,1,FALSE)</f>
        <v>#REF!</v>
      </c>
    </row>
    <row r="119" spans="1:13" ht="13.8" thickBot="1" x14ac:dyDescent="0.3">
      <c r="A119" s="105" t="s">
        <v>226</v>
      </c>
      <c r="B119" s="239" t="s">
        <v>227</v>
      </c>
      <c r="C119" s="238">
        <v>16.690000000000001</v>
      </c>
      <c r="D119" s="238">
        <v>28.27</v>
      </c>
      <c r="E119" s="19"/>
      <c r="F119" s="68">
        <v>0.31290000000000001</v>
      </c>
      <c r="G119" s="18">
        <f t="shared" si="4"/>
        <v>21.912300999999999</v>
      </c>
      <c r="H119" s="18">
        <f t="shared" si="5"/>
        <v>37.115682999999997</v>
      </c>
      <c r="I119" s="68">
        <v>0.24</v>
      </c>
      <c r="J119" s="18">
        <f t="shared" si="6"/>
        <v>31.043400000000005</v>
      </c>
      <c r="K119" s="20">
        <f t="shared" si="7"/>
        <v>52.5822</v>
      </c>
      <c r="L119" s="244">
        <v>1</v>
      </c>
      <c r="M119" t="e">
        <f>+VLOOKUP(B119,#REF!,1,FALSE)</f>
        <v>#REF!</v>
      </c>
    </row>
    <row r="120" spans="1:13" ht="13.8" thickBot="1" x14ac:dyDescent="0.3">
      <c r="A120" s="105" t="s">
        <v>226</v>
      </c>
      <c r="B120" s="239" t="s">
        <v>228</v>
      </c>
      <c r="C120" s="238">
        <v>12.66</v>
      </c>
      <c r="D120" s="238">
        <v>17.48</v>
      </c>
      <c r="E120" s="19"/>
      <c r="F120" s="68">
        <v>0.31290000000000001</v>
      </c>
      <c r="G120" s="18">
        <f t="shared" si="4"/>
        <v>16.621313999999998</v>
      </c>
      <c r="H120" s="18">
        <f t="shared" si="5"/>
        <v>22.949491999999999</v>
      </c>
      <c r="I120" s="68">
        <v>0.24</v>
      </c>
      <c r="J120" s="18">
        <f t="shared" si="6"/>
        <v>23.547600000000003</v>
      </c>
      <c r="K120" s="20">
        <f t="shared" si="7"/>
        <v>32.512799999999999</v>
      </c>
      <c r="L120" s="244">
        <v>1</v>
      </c>
      <c r="M120" t="e">
        <f>+VLOOKUP(B120,#REF!,1,FALSE)</f>
        <v>#REF!</v>
      </c>
    </row>
    <row r="121" spans="1:13" ht="13.8" thickBot="1" x14ac:dyDescent="0.3">
      <c r="A121" s="105" t="s">
        <v>226</v>
      </c>
      <c r="B121" s="239" t="s">
        <v>229</v>
      </c>
      <c r="C121" s="238">
        <v>17.54</v>
      </c>
      <c r="D121" s="238">
        <v>20.69</v>
      </c>
      <c r="E121" s="19"/>
      <c r="F121" s="68">
        <v>0.31290000000000001</v>
      </c>
      <c r="G121" s="18">
        <f t="shared" si="4"/>
        <v>23.028265999999999</v>
      </c>
      <c r="H121" s="18">
        <f t="shared" si="5"/>
        <v>27.163900999999999</v>
      </c>
      <c r="I121" s="68">
        <v>0.24</v>
      </c>
      <c r="J121" s="18">
        <f t="shared" si="6"/>
        <v>32.624400000000001</v>
      </c>
      <c r="K121" s="20">
        <f t="shared" si="7"/>
        <v>38.483400000000003</v>
      </c>
      <c r="L121" s="244">
        <v>1</v>
      </c>
      <c r="M121" t="e">
        <f>+VLOOKUP(B121,#REF!,1,FALSE)</f>
        <v>#REF!</v>
      </c>
    </row>
    <row r="122" spans="1:13" ht="13.8" thickBot="1" x14ac:dyDescent="0.3">
      <c r="A122" s="105" t="s">
        <v>226</v>
      </c>
      <c r="B122" s="239" t="s">
        <v>230</v>
      </c>
      <c r="C122" s="238">
        <v>17.54</v>
      </c>
      <c r="D122" s="238">
        <v>25.16</v>
      </c>
      <c r="E122" s="19"/>
      <c r="F122" s="68">
        <v>0.31290000000000001</v>
      </c>
      <c r="G122" s="18">
        <f t="shared" si="4"/>
        <v>23.028265999999999</v>
      </c>
      <c r="H122" s="18">
        <f t="shared" si="5"/>
        <v>33.032564000000001</v>
      </c>
      <c r="I122" s="68">
        <v>0.24</v>
      </c>
      <c r="J122" s="18">
        <f t="shared" si="6"/>
        <v>32.624400000000001</v>
      </c>
      <c r="K122" s="20">
        <f t="shared" si="7"/>
        <v>46.797600000000003</v>
      </c>
      <c r="L122" s="244">
        <v>1</v>
      </c>
      <c r="M122" t="e">
        <f>+VLOOKUP(B122,#REF!,1,FALSE)</f>
        <v>#REF!</v>
      </c>
    </row>
    <row r="123" spans="1:13" ht="13.8" thickBot="1" x14ac:dyDescent="0.3">
      <c r="A123" s="105" t="s">
        <v>226</v>
      </c>
      <c r="B123" s="239" t="s">
        <v>231</v>
      </c>
      <c r="C123" s="238">
        <v>25.21</v>
      </c>
      <c r="D123" s="238">
        <v>40.44</v>
      </c>
      <c r="E123" s="19"/>
      <c r="F123" s="68">
        <v>0.31290000000000001</v>
      </c>
      <c r="G123" s="18">
        <f t="shared" si="4"/>
        <v>33.098208999999997</v>
      </c>
      <c r="H123" s="18">
        <f t="shared" si="5"/>
        <v>53.093675999999995</v>
      </c>
      <c r="I123" s="68">
        <v>0.24</v>
      </c>
      <c r="J123" s="18">
        <f t="shared" si="6"/>
        <v>46.890599999999999</v>
      </c>
      <c r="K123" s="20">
        <f t="shared" si="7"/>
        <v>75.218399999999988</v>
      </c>
      <c r="L123" s="244">
        <v>1</v>
      </c>
      <c r="M123" t="e">
        <f>+VLOOKUP(B123,#REF!,1,FALSE)</f>
        <v>#REF!</v>
      </c>
    </row>
    <row r="124" spans="1:13" ht="13.8" thickBot="1" x14ac:dyDescent="0.3">
      <c r="A124" s="105" t="s">
        <v>252</v>
      </c>
      <c r="B124" s="93" t="s">
        <v>248</v>
      </c>
      <c r="C124" s="238">
        <v>14.49</v>
      </c>
      <c r="D124" s="238">
        <v>17.54</v>
      </c>
      <c r="E124" s="19"/>
      <c r="F124" s="68">
        <v>0.31290000000000001</v>
      </c>
      <c r="G124" s="18">
        <f t="shared" si="4"/>
        <v>19.023921000000001</v>
      </c>
      <c r="H124" s="18">
        <f t="shared" si="5"/>
        <v>23.028265999999999</v>
      </c>
      <c r="I124" s="68">
        <v>0.24</v>
      </c>
      <c r="J124" s="18">
        <f t="shared" si="6"/>
        <v>26.9514</v>
      </c>
      <c r="K124" s="20">
        <f t="shared" si="7"/>
        <v>32.624400000000001</v>
      </c>
      <c r="L124" s="244">
        <v>1</v>
      </c>
      <c r="M124" t="e">
        <f>+VLOOKUP(B124,#REF!,1,FALSE)</f>
        <v>#REF!</v>
      </c>
    </row>
    <row r="125" spans="1:13" ht="13.8" thickBot="1" x14ac:dyDescent="0.3">
      <c r="A125" s="105" t="s">
        <v>252</v>
      </c>
      <c r="B125" s="93" t="s">
        <v>249</v>
      </c>
      <c r="C125" s="238">
        <v>17.59</v>
      </c>
      <c r="D125" s="238">
        <v>25.16</v>
      </c>
      <c r="E125" s="19"/>
      <c r="F125" s="68">
        <v>0.31290000000000001</v>
      </c>
      <c r="G125" s="18">
        <f t="shared" si="4"/>
        <v>23.093910999999999</v>
      </c>
      <c r="H125" s="18">
        <f t="shared" si="5"/>
        <v>33.032564000000001</v>
      </c>
      <c r="I125" s="68">
        <v>0.24</v>
      </c>
      <c r="J125" s="18">
        <f t="shared" si="6"/>
        <v>32.717399999999998</v>
      </c>
      <c r="K125" s="20">
        <f t="shared" si="7"/>
        <v>46.797600000000003</v>
      </c>
      <c r="L125" s="244">
        <v>1</v>
      </c>
      <c r="M125" t="e">
        <f>+VLOOKUP(B125,#REF!,1,FALSE)</f>
        <v>#REF!</v>
      </c>
    </row>
    <row r="126" spans="1:13" ht="13.8" thickBot="1" x14ac:dyDescent="0.3">
      <c r="A126" s="105" t="s">
        <v>252</v>
      </c>
      <c r="B126" s="93" t="s">
        <v>250</v>
      </c>
      <c r="C126" s="238">
        <v>25.21</v>
      </c>
      <c r="D126" s="238">
        <v>31.77</v>
      </c>
      <c r="E126" s="19"/>
      <c r="F126" s="68">
        <v>0.31290000000000001</v>
      </c>
      <c r="G126" s="18">
        <f t="shared" si="4"/>
        <v>33.098208999999997</v>
      </c>
      <c r="H126" s="18">
        <f t="shared" si="5"/>
        <v>41.710833000000001</v>
      </c>
      <c r="I126" s="68">
        <v>0.24</v>
      </c>
      <c r="J126" s="18">
        <f t="shared" si="6"/>
        <v>46.890599999999999</v>
      </c>
      <c r="K126" s="20">
        <f t="shared" si="7"/>
        <v>59.092199999999998</v>
      </c>
      <c r="L126" s="244">
        <v>1</v>
      </c>
      <c r="M126" t="e">
        <f>+VLOOKUP(B126,#REF!,1,FALSE)</f>
        <v>#REF!</v>
      </c>
    </row>
    <row r="127" spans="1:13" ht="13.8" thickBot="1" x14ac:dyDescent="0.3">
      <c r="A127" s="105" t="s">
        <v>252</v>
      </c>
      <c r="B127" s="93" t="s">
        <v>251</v>
      </c>
      <c r="C127" s="238">
        <v>23.82</v>
      </c>
      <c r="D127" s="238">
        <v>35.630000000000003</v>
      </c>
      <c r="E127" s="19"/>
      <c r="F127" s="68">
        <v>0.31290000000000001</v>
      </c>
      <c r="G127" s="18">
        <f t="shared" si="4"/>
        <v>31.273277999999998</v>
      </c>
      <c r="H127" s="18">
        <f t="shared" si="5"/>
        <v>46.778627</v>
      </c>
      <c r="I127" s="68">
        <v>0.24</v>
      </c>
      <c r="J127" s="18">
        <f t="shared" si="6"/>
        <v>44.305200000000006</v>
      </c>
      <c r="K127" s="20">
        <f t="shared" si="7"/>
        <v>66.271800000000013</v>
      </c>
      <c r="L127" s="244">
        <v>1</v>
      </c>
      <c r="M127" t="e">
        <f>+VLOOKUP(B127,#REF!,1,FALSE)</f>
        <v>#REF!</v>
      </c>
    </row>
    <row r="128" spans="1:13" ht="13.8" thickBot="1" x14ac:dyDescent="0.3">
      <c r="A128" s="105" t="s">
        <v>86</v>
      </c>
      <c r="B128" s="67" t="s">
        <v>108</v>
      </c>
      <c r="C128" s="238">
        <v>12.71</v>
      </c>
      <c r="D128" s="238">
        <v>18.239999999999998</v>
      </c>
      <c r="E128" s="19"/>
      <c r="F128" s="68">
        <v>0.36499999999999999</v>
      </c>
      <c r="G128" s="18">
        <f t="shared" si="4"/>
        <v>17.349150000000002</v>
      </c>
      <c r="H128" s="18">
        <f t="shared" si="5"/>
        <v>24.897599999999997</v>
      </c>
      <c r="I128" s="68">
        <v>0.24</v>
      </c>
      <c r="J128" s="18">
        <f t="shared" si="6"/>
        <v>23.640600000000003</v>
      </c>
      <c r="K128" s="20">
        <f t="shared" si="7"/>
        <v>33.926400000000001</v>
      </c>
      <c r="L128" s="244">
        <v>1</v>
      </c>
      <c r="M128" t="e">
        <f>+VLOOKUP(B128,#REF!,1,FALSE)</f>
        <v>#REF!</v>
      </c>
    </row>
    <row r="129" spans="1:13" ht="13.8" thickBot="1" x14ac:dyDescent="0.3">
      <c r="A129" s="105" t="s">
        <v>86</v>
      </c>
      <c r="B129" s="67" t="s">
        <v>109</v>
      </c>
      <c r="C129" s="238">
        <v>10.63</v>
      </c>
      <c r="D129" s="238">
        <v>14.81</v>
      </c>
      <c r="E129" s="19"/>
      <c r="F129" s="68">
        <v>0.36499999999999999</v>
      </c>
      <c r="G129" s="18">
        <f t="shared" si="4"/>
        <v>14.509950000000002</v>
      </c>
      <c r="H129" s="18">
        <f t="shared" si="5"/>
        <v>20.21565</v>
      </c>
      <c r="I129" s="68">
        <v>0.24</v>
      </c>
      <c r="J129" s="18">
        <f t="shared" si="6"/>
        <v>19.771799999999999</v>
      </c>
      <c r="K129" s="20">
        <f t="shared" si="7"/>
        <v>27.546599999999998</v>
      </c>
      <c r="L129" s="244">
        <v>1</v>
      </c>
      <c r="M129" t="e">
        <f>+VLOOKUP(B129,#REF!,1,FALSE)</f>
        <v>#REF!</v>
      </c>
    </row>
    <row r="130" spans="1:13" ht="13.8" thickBot="1" x14ac:dyDescent="0.3">
      <c r="A130" s="105" t="s">
        <v>86</v>
      </c>
      <c r="B130" s="67" t="s">
        <v>110</v>
      </c>
      <c r="C130" s="238">
        <v>14.84</v>
      </c>
      <c r="D130" s="238">
        <v>21.6</v>
      </c>
      <c r="E130" s="19"/>
      <c r="F130" s="68">
        <v>0.36499999999999999</v>
      </c>
      <c r="G130" s="18">
        <f t="shared" si="4"/>
        <v>20.256599999999999</v>
      </c>
      <c r="H130" s="18">
        <f t="shared" si="5"/>
        <v>29.484000000000002</v>
      </c>
      <c r="I130" s="68">
        <v>0.24</v>
      </c>
      <c r="J130" s="18">
        <f t="shared" si="6"/>
        <v>27.602399999999996</v>
      </c>
      <c r="K130" s="20">
        <f t="shared" si="7"/>
        <v>40.176000000000009</v>
      </c>
      <c r="L130" s="244">
        <v>1</v>
      </c>
      <c r="M130" t="e">
        <f>+VLOOKUP(B130,#REF!,1,FALSE)</f>
        <v>#REF!</v>
      </c>
    </row>
    <row r="131" spans="1:13" ht="13.8" thickBot="1" x14ac:dyDescent="0.3">
      <c r="A131" s="105" t="s">
        <v>86</v>
      </c>
      <c r="B131" s="67" t="s">
        <v>87</v>
      </c>
      <c r="C131" s="238">
        <v>13.64</v>
      </c>
      <c r="D131" s="238">
        <v>19.55</v>
      </c>
      <c r="E131" s="19"/>
      <c r="F131" s="68">
        <v>0.36499999999999999</v>
      </c>
      <c r="G131" s="18">
        <f t="shared" si="4"/>
        <v>18.618600000000001</v>
      </c>
      <c r="H131" s="18">
        <f t="shared" si="5"/>
        <v>26.685750000000002</v>
      </c>
      <c r="I131" s="68">
        <v>0.24</v>
      </c>
      <c r="J131" s="18">
        <f t="shared" si="6"/>
        <v>25.3704</v>
      </c>
      <c r="K131" s="20">
        <f t="shared" si="7"/>
        <v>36.363000000000007</v>
      </c>
      <c r="L131" s="244">
        <v>1</v>
      </c>
      <c r="M131" t="e">
        <f>+VLOOKUP(B131,#REF!,1,FALSE)</f>
        <v>#REF!</v>
      </c>
    </row>
    <row r="132" spans="1:13" ht="13.8" thickBot="1" x14ac:dyDescent="0.3">
      <c r="A132" s="105" t="s">
        <v>86</v>
      </c>
      <c r="B132" s="67" t="s">
        <v>88</v>
      </c>
      <c r="C132" s="238">
        <v>8.61</v>
      </c>
      <c r="D132" s="238">
        <v>11.94</v>
      </c>
      <c r="E132" s="19"/>
      <c r="F132" s="68">
        <v>0.36499999999999999</v>
      </c>
      <c r="G132" s="18">
        <f t="shared" si="4"/>
        <v>11.752649999999999</v>
      </c>
      <c r="H132" s="18">
        <f t="shared" si="5"/>
        <v>16.298099999999998</v>
      </c>
      <c r="I132" s="68">
        <v>0.24</v>
      </c>
      <c r="J132" s="18">
        <f t="shared" si="6"/>
        <v>16.014599999999998</v>
      </c>
      <c r="K132" s="20">
        <f t="shared" si="7"/>
        <v>22.208400000000001</v>
      </c>
      <c r="L132" s="244">
        <v>1</v>
      </c>
      <c r="M132" t="e">
        <f>+VLOOKUP(B132,#REF!,1,FALSE)</f>
        <v>#REF!</v>
      </c>
    </row>
    <row r="133" spans="1:13" ht="13.8" thickBot="1" x14ac:dyDescent="0.3">
      <c r="A133" s="105" t="s">
        <v>86</v>
      </c>
      <c r="B133" s="67" t="s">
        <v>89</v>
      </c>
      <c r="C133" s="238">
        <v>11.99</v>
      </c>
      <c r="D133" s="238">
        <v>16.010000000000002</v>
      </c>
      <c r="E133" s="19"/>
      <c r="F133" s="68">
        <v>0.36499999999999999</v>
      </c>
      <c r="G133" s="18">
        <f t="shared" si="4"/>
        <v>16.366350000000001</v>
      </c>
      <c r="H133" s="18">
        <f t="shared" si="5"/>
        <v>21.853650000000002</v>
      </c>
      <c r="I133" s="68">
        <v>0.24</v>
      </c>
      <c r="J133" s="18">
        <f t="shared" si="6"/>
        <v>22.301399999999997</v>
      </c>
      <c r="K133" s="20">
        <f t="shared" si="7"/>
        <v>29.778600000000001</v>
      </c>
      <c r="L133" s="244">
        <v>1</v>
      </c>
      <c r="M133" t="e">
        <f>+VLOOKUP(B133,#REF!,1,FALSE)</f>
        <v>#REF!</v>
      </c>
    </row>
    <row r="134" spans="1:13" ht="13.8" thickBot="1" x14ac:dyDescent="0.3">
      <c r="A134" s="105" t="s">
        <v>86</v>
      </c>
      <c r="B134" s="67" t="s">
        <v>90</v>
      </c>
      <c r="C134" s="238">
        <v>12.8</v>
      </c>
      <c r="D134" s="238">
        <v>15.91</v>
      </c>
      <c r="E134" s="19"/>
      <c r="F134" s="68">
        <v>0.36499999999999999</v>
      </c>
      <c r="G134" s="18">
        <f t="shared" si="4"/>
        <v>17.472000000000001</v>
      </c>
      <c r="H134" s="18">
        <f t="shared" si="5"/>
        <v>21.71715</v>
      </c>
      <c r="I134" s="68">
        <v>0.24</v>
      </c>
      <c r="J134" s="18">
        <f t="shared" si="6"/>
        <v>23.808000000000003</v>
      </c>
      <c r="K134" s="20">
        <f t="shared" si="7"/>
        <v>29.592600000000001</v>
      </c>
      <c r="L134" s="244">
        <v>1</v>
      </c>
      <c r="M134" t="e">
        <f>+VLOOKUP(B134,#REF!,1,FALSE)</f>
        <v>#REF!</v>
      </c>
    </row>
    <row r="135" spans="1:13" ht="13.8" thickBot="1" x14ac:dyDescent="0.3">
      <c r="A135" s="105" t="s">
        <v>86</v>
      </c>
      <c r="B135" s="67" t="s">
        <v>91</v>
      </c>
      <c r="C135" s="238">
        <v>8.89</v>
      </c>
      <c r="D135" s="238">
        <v>12.46</v>
      </c>
      <c r="E135" s="19"/>
      <c r="F135" s="68">
        <v>0.36499999999999999</v>
      </c>
      <c r="G135" s="18">
        <f t="shared" si="4"/>
        <v>12.13485</v>
      </c>
      <c r="H135" s="18">
        <f t="shared" si="5"/>
        <v>17.007899999999999</v>
      </c>
      <c r="I135" s="68">
        <v>0.24</v>
      </c>
      <c r="J135" s="18">
        <f t="shared" si="6"/>
        <v>16.535399999999999</v>
      </c>
      <c r="K135" s="20">
        <f t="shared" si="7"/>
        <v>23.175600000000003</v>
      </c>
      <c r="L135" s="244">
        <v>1</v>
      </c>
      <c r="M135" t="e">
        <f>+VLOOKUP(B135,#REF!,1,FALSE)</f>
        <v>#REF!</v>
      </c>
    </row>
    <row r="136" spans="1:13" ht="13.8" thickBot="1" x14ac:dyDescent="0.3">
      <c r="A136" s="105" t="s">
        <v>86</v>
      </c>
      <c r="B136" s="67" t="s">
        <v>92</v>
      </c>
      <c r="C136" s="238">
        <v>12.47</v>
      </c>
      <c r="D136" s="238">
        <v>15.91</v>
      </c>
      <c r="E136" s="19"/>
      <c r="F136" s="68">
        <v>0.36499999999999999</v>
      </c>
      <c r="G136" s="18">
        <f t="shared" si="4"/>
        <v>17.021550000000001</v>
      </c>
      <c r="H136" s="18">
        <f t="shared" si="5"/>
        <v>21.71715</v>
      </c>
      <c r="I136" s="68">
        <v>0.24</v>
      </c>
      <c r="J136" s="18">
        <f t="shared" si="6"/>
        <v>23.194200000000002</v>
      </c>
      <c r="K136" s="20">
        <f t="shared" si="7"/>
        <v>29.592600000000001</v>
      </c>
      <c r="L136" s="244">
        <v>1</v>
      </c>
      <c r="M136" t="e">
        <f>+VLOOKUP(B136,#REF!,1,FALSE)</f>
        <v>#REF!</v>
      </c>
    </row>
    <row r="137" spans="1:13" ht="13.8" thickBot="1" x14ac:dyDescent="0.3">
      <c r="A137" s="105" t="s">
        <v>86</v>
      </c>
      <c r="B137" s="67" t="s">
        <v>93</v>
      </c>
      <c r="C137" s="238">
        <v>7.78</v>
      </c>
      <c r="D137" s="238">
        <v>11.97</v>
      </c>
      <c r="E137" s="19"/>
      <c r="F137" s="68">
        <v>0.36499999999999999</v>
      </c>
      <c r="G137" s="18">
        <f t="shared" si="4"/>
        <v>10.6197</v>
      </c>
      <c r="H137" s="18">
        <f t="shared" si="5"/>
        <v>16.33905</v>
      </c>
      <c r="I137" s="68">
        <v>0.24</v>
      </c>
      <c r="J137" s="18">
        <f t="shared" si="6"/>
        <v>14.470800000000001</v>
      </c>
      <c r="K137" s="20">
        <f t="shared" si="7"/>
        <v>22.264200000000002</v>
      </c>
      <c r="L137" s="244">
        <v>1</v>
      </c>
      <c r="M137" t="e">
        <f>+VLOOKUP(B137,#REF!,1,FALSE)</f>
        <v>#REF!</v>
      </c>
    </row>
    <row r="138" spans="1:13" ht="13.8" thickBot="1" x14ac:dyDescent="0.3">
      <c r="A138" s="105" t="s">
        <v>86</v>
      </c>
      <c r="B138" s="67" t="s">
        <v>94</v>
      </c>
      <c r="C138" s="238">
        <v>7.78</v>
      </c>
      <c r="D138" s="238">
        <v>11.97</v>
      </c>
      <c r="E138" s="19"/>
      <c r="F138" s="68">
        <v>0.36499999999999999</v>
      </c>
      <c r="G138" s="18">
        <f t="shared" si="4"/>
        <v>10.6197</v>
      </c>
      <c r="H138" s="18">
        <f t="shared" si="5"/>
        <v>16.33905</v>
      </c>
      <c r="I138" s="68">
        <v>0.24</v>
      </c>
      <c r="J138" s="18">
        <f t="shared" si="6"/>
        <v>14.470800000000001</v>
      </c>
      <c r="K138" s="20">
        <f t="shared" si="7"/>
        <v>22.264200000000002</v>
      </c>
      <c r="L138" s="244">
        <v>1</v>
      </c>
      <c r="M138" t="e">
        <f>+VLOOKUP(B138,#REF!,1,FALSE)</f>
        <v>#REF!</v>
      </c>
    </row>
    <row r="139" spans="1:13" ht="13.8" thickBot="1" x14ac:dyDescent="0.3">
      <c r="A139" s="105" t="s">
        <v>86</v>
      </c>
      <c r="B139" s="67" t="s">
        <v>95</v>
      </c>
      <c r="C139" s="238">
        <v>7.78</v>
      </c>
      <c r="D139" s="238">
        <v>11.97</v>
      </c>
      <c r="E139" s="19"/>
      <c r="F139" s="68">
        <v>0.36499999999999999</v>
      </c>
      <c r="G139" s="18">
        <f t="shared" si="4"/>
        <v>10.6197</v>
      </c>
      <c r="H139" s="18">
        <f t="shared" si="5"/>
        <v>16.33905</v>
      </c>
      <c r="I139" s="68">
        <v>0.24</v>
      </c>
      <c r="J139" s="18">
        <f t="shared" si="6"/>
        <v>14.470800000000001</v>
      </c>
      <c r="K139" s="20">
        <f t="shared" si="7"/>
        <v>22.264200000000002</v>
      </c>
      <c r="L139" s="244">
        <v>1</v>
      </c>
      <c r="M139" t="e">
        <f>+VLOOKUP(B139,#REF!,1,FALSE)</f>
        <v>#REF!</v>
      </c>
    </row>
    <row r="140" spans="1:13" ht="13.8" thickBot="1" x14ac:dyDescent="0.3">
      <c r="A140" s="105" t="s">
        <v>86</v>
      </c>
      <c r="B140" s="67" t="s">
        <v>96</v>
      </c>
      <c r="C140" s="238">
        <v>10.63</v>
      </c>
      <c r="D140" s="238">
        <v>14.76</v>
      </c>
      <c r="E140" s="19"/>
      <c r="F140" s="68">
        <v>0.36499999999999999</v>
      </c>
      <c r="G140" s="18">
        <f t="shared" ref="G140:G203" si="8">C140*(1+F140)</f>
        <v>14.509950000000002</v>
      </c>
      <c r="H140" s="18">
        <f t="shared" ref="H140:H203" si="9">D140*(1+F140)</f>
        <v>20.147400000000001</v>
      </c>
      <c r="I140" s="68">
        <v>0.24</v>
      </c>
      <c r="J140" s="18">
        <f t="shared" ref="J140:J203" si="10">(C140*1.5)*(1+I140)</f>
        <v>19.771799999999999</v>
      </c>
      <c r="K140" s="20">
        <f t="shared" ref="K140:K203" si="11">(D140*1.5)*(1+I140)</f>
        <v>27.453600000000002</v>
      </c>
      <c r="L140" s="244">
        <v>1</v>
      </c>
      <c r="M140" t="e">
        <f>+VLOOKUP(B140,#REF!,1,FALSE)</f>
        <v>#REF!</v>
      </c>
    </row>
    <row r="141" spans="1:13" ht="13.8" thickBot="1" x14ac:dyDescent="0.3">
      <c r="A141" s="105" t="s">
        <v>86</v>
      </c>
      <c r="B141" s="67" t="s">
        <v>97</v>
      </c>
      <c r="C141" s="238">
        <v>14.79</v>
      </c>
      <c r="D141" s="238">
        <v>22.88</v>
      </c>
      <c r="E141" s="19"/>
      <c r="F141" s="68">
        <v>0.36499999999999999</v>
      </c>
      <c r="G141" s="18">
        <f t="shared" si="8"/>
        <v>20.18835</v>
      </c>
      <c r="H141" s="18">
        <f t="shared" si="9"/>
        <v>31.231199999999998</v>
      </c>
      <c r="I141" s="68">
        <v>0.24</v>
      </c>
      <c r="J141" s="18">
        <f t="shared" si="10"/>
        <v>27.509399999999999</v>
      </c>
      <c r="K141" s="20">
        <f t="shared" si="11"/>
        <v>42.556800000000003</v>
      </c>
      <c r="L141" s="244">
        <v>1</v>
      </c>
      <c r="M141" t="e">
        <f>+VLOOKUP(B141,#REF!,1,FALSE)</f>
        <v>#REF!</v>
      </c>
    </row>
    <row r="142" spans="1:13" ht="13.8" thickBot="1" x14ac:dyDescent="0.3">
      <c r="A142" s="105" t="s">
        <v>86</v>
      </c>
      <c r="B142" s="67" t="s">
        <v>98</v>
      </c>
      <c r="C142" s="238">
        <v>7.88</v>
      </c>
      <c r="D142" s="238">
        <v>12.05</v>
      </c>
      <c r="E142" s="19"/>
      <c r="F142" s="68">
        <v>0.36499999999999999</v>
      </c>
      <c r="G142" s="18">
        <f t="shared" si="8"/>
        <v>10.7562</v>
      </c>
      <c r="H142" s="18">
        <f t="shared" si="9"/>
        <v>16.448250000000002</v>
      </c>
      <c r="I142" s="68">
        <v>0.24</v>
      </c>
      <c r="J142" s="18">
        <f t="shared" si="10"/>
        <v>14.6568</v>
      </c>
      <c r="K142" s="20">
        <f t="shared" si="11"/>
        <v>22.413000000000004</v>
      </c>
      <c r="L142" s="244">
        <v>1</v>
      </c>
      <c r="M142" t="e">
        <f>+VLOOKUP(B142,#REF!,1,FALSE)</f>
        <v>#REF!</v>
      </c>
    </row>
    <row r="143" spans="1:13" ht="13.8" thickBot="1" x14ac:dyDescent="0.3">
      <c r="A143" s="105" t="s">
        <v>86</v>
      </c>
      <c r="B143" s="67" t="s">
        <v>99</v>
      </c>
      <c r="C143" s="238">
        <v>12.1</v>
      </c>
      <c r="D143" s="238">
        <v>15.45</v>
      </c>
      <c r="E143" s="19"/>
      <c r="F143" s="68">
        <v>0.36499999999999999</v>
      </c>
      <c r="G143" s="18">
        <f t="shared" si="8"/>
        <v>16.516500000000001</v>
      </c>
      <c r="H143" s="18">
        <f t="shared" si="9"/>
        <v>21.08925</v>
      </c>
      <c r="I143" s="68">
        <v>0.24</v>
      </c>
      <c r="J143" s="18">
        <f t="shared" si="10"/>
        <v>22.505999999999997</v>
      </c>
      <c r="K143" s="20">
        <f t="shared" si="11"/>
        <v>28.736999999999995</v>
      </c>
      <c r="L143" s="244">
        <v>1</v>
      </c>
      <c r="M143" t="e">
        <f>+VLOOKUP(B143,#REF!,1,FALSE)</f>
        <v>#REF!</v>
      </c>
    </row>
    <row r="144" spans="1:13" ht="13.8" thickBot="1" x14ac:dyDescent="0.3">
      <c r="A144" s="105" t="s">
        <v>86</v>
      </c>
      <c r="B144" s="67" t="s">
        <v>100</v>
      </c>
      <c r="C144" s="238">
        <v>9.41</v>
      </c>
      <c r="D144" s="238">
        <v>14.74</v>
      </c>
      <c r="E144" s="19"/>
      <c r="F144" s="68">
        <v>0.36499999999999999</v>
      </c>
      <c r="G144" s="18">
        <f t="shared" si="8"/>
        <v>12.84465</v>
      </c>
      <c r="H144" s="18">
        <f t="shared" si="9"/>
        <v>20.120100000000001</v>
      </c>
      <c r="I144" s="68">
        <v>0.24</v>
      </c>
      <c r="J144" s="18">
        <f t="shared" si="10"/>
        <v>17.502600000000001</v>
      </c>
      <c r="K144" s="20">
        <f t="shared" si="11"/>
        <v>27.416399999999999</v>
      </c>
      <c r="L144" s="244">
        <v>1</v>
      </c>
      <c r="M144" t="e">
        <f>+VLOOKUP(B144,#REF!,1,FALSE)</f>
        <v>#REF!</v>
      </c>
    </row>
    <row r="145" spans="1:13" ht="13.8" thickBot="1" x14ac:dyDescent="0.3">
      <c r="A145" s="105" t="s">
        <v>86</v>
      </c>
      <c r="B145" s="67" t="s">
        <v>101</v>
      </c>
      <c r="C145" s="238">
        <v>8.61</v>
      </c>
      <c r="D145" s="238">
        <v>16.54</v>
      </c>
      <c r="E145" s="19"/>
      <c r="F145" s="68">
        <v>0.36499999999999999</v>
      </c>
      <c r="G145" s="18">
        <f t="shared" si="8"/>
        <v>11.752649999999999</v>
      </c>
      <c r="H145" s="18">
        <f t="shared" si="9"/>
        <v>22.577099999999998</v>
      </c>
      <c r="I145" s="68">
        <v>0.24</v>
      </c>
      <c r="J145" s="18">
        <f t="shared" si="10"/>
        <v>16.014599999999998</v>
      </c>
      <c r="K145" s="20">
        <f t="shared" si="11"/>
        <v>30.764399999999998</v>
      </c>
      <c r="L145" s="244">
        <v>1</v>
      </c>
      <c r="M145" t="e">
        <f>+VLOOKUP(B145,#REF!,1,FALSE)</f>
        <v>#REF!</v>
      </c>
    </row>
    <row r="146" spans="1:13" ht="13.8" thickBot="1" x14ac:dyDescent="0.3">
      <c r="A146" s="105" t="s">
        <v>86</v>
      </c>
      <c r="B146" s="67" t="s">
        <v>111</v>
      </c>
      <c r="C146" s="238">
        <v>8.39</v>
      </c>
      <c r="D146" s="238">
        <v>11.44</v>
      </c>
      <c r="E146" s="19"/>
      <c r="F146" s="68">
        <v>0.36499999999999999</v>
      </c>
      <c r="G146" s="18">
        <f t="shared" si="8"/>
        <v>11.452350000000001</v>
      </c>
      <c r="H146" s="18">
        <f t="shared" si="9"/>
        <v>15.615599999999999</v>
      </c>
      <c r="I146" s="68">
        <v>0.24</v>
      </c>
      <c r="J146" s="18">
        <f t="shared" si="10"/>
        <v>15.605400000000001</v>
      </c>
      <c r="K146" s="20">
        <f t="shared" si="11"/>
        <v>21.278400000000001</v>
      </c>
      <c r="L146" s="244">
        <v>1</v>
      </c>
      <c r="M146" t="e">
        <f>+VLOOKUP(B146,#REF!,1,FALSE)</f>
        <v>#REF!</v>
      </c>
    </row>
    <row r="147" spans="1:13" ht="13.8" thickBot="1" x14ac:dyDescent="0.3">
      <c r="A147" s="105" t="s">
        <v>86</v>
      </c>
      <c r="B147" s="67" t="s">
        <v>112</v>
      </c>
      <c r="C147" s="238">
        <v>11.49</v>
      </c>
      <c r="D147" s="238">
        <v>18.55</v>
      </c>
      <c r="E147" s="19"/>
      <c r="F147" s="68">
        <v>0.36499999999999999</v>
      </c>
      <c r="G147" s="18">
        <f t="shared" si="8"/>
        <v>15.68385</v>
      </c>
      <c r="H147" s="18">
        <f t="shared" si="9"/>
        <v>25.32075</v>
      </c>
      <c r="I147" s="68">
        <v>0.24</v>
      </c>
      <c r="J147" s="18">
        <f t="shared" si="10"/>
        <v>21.371399999999998</v>
      </c>
      <c r="K147" s="20">
        <f t="shared" si="11"/>
        <v>34.503</v>
      </c>
      <c r="L147" s="244">
        <v>1</v>
      </c>
      <c r="M147" t="e">
        <f>+VLOOKUP(B147,#REF!,1,FALSE)</f>
        <v>#REF!</v>
      </c>
    </row>
    <row r="148" spans="1:13" ht="13.8" thickBot="1" x14ac:dyDescent="0.3">
      <c r="A148" s="105" t="s">
        <v>86</v>
      </c>
      <c r="B148" s="67" t="s">
        <v>102</v>
      </c>
      <c r="C148" s="238">
        <v>7.78</v>
      </c>
      <c r="D148" s="238">
        <v>11.97</v>
      </c>
      <c r="E148" s="19"/>
      <c r="F148" s="68">
        <v>0.36499999999999999</v>
      </c>
      <c r="G148" s="18">
        <f t="shared" si="8"/>
        <v>10.6197</v>
      </c>
      <c r="H148" s="18">
        <f t="shared" si="9"/>
        <v>16.33905</v>
      </c>
      <c r="I148" s="68">
        <v>0.24</v>
      </c>
      <c r="J148" s="18">
        <f t="shared" si="10"/>
        <v>14.470800000000001</v>
      </c>
      <c r="K148" s="20">
        <f t="shared" si="11"/>
        <v>22.264200000000002</v>
      </c>
      <c r="L148" s="244">
        <v>1</v>
      </c>
      <c r="M148" t="e">
        <f>+VLOOKUP(B148,#REF!,1,FALSE)</f>
        <v>#REF!</v>
      </c>
    </row>
    <row r="149" spans="1:13" ht="13.8" thickBot="1" x14ac:dyDescent="0.3">
      <c r="A149" s="105" t="s">
        <v>86</v>
      </c>
      <c r="B149" s="67" t="s">
        <v>103</v>
      </c>
      <c r="C149" s="238">
        <v>8.61</v>
      </c>
      <c r="D149" s="238">
        <v>11.97</v>
      </c>
      <c r="E149" s="19"/>
      <c r="F149" s="68">
        <v>0.36499999999999999</v>
      </c>
      <c r="G149" s="18">
        <f t="shared" si="8"/>
        <v>11.752649999999999</v>
      </c>
      <c r="H149" s="18">
        <f t="shared" si="9"/>
        <v>16.33905</v>
      </c>
      <c r="I149" s="68">
        <v>0.24</v>
      </c>
      <c r="J149" s="18">
        <f t="shared" si="10"/>
        <v>16.014599999999998</v>
      </c>
      <c r="K149" s="20">
        <f t="shared" si="11"/>
        <v>22.264200000000002</v>
      </c>
      <c r="L149" s="244">
        <v>1</v>
      </c>
      <c r="M149" t="e">
        <f>+VLOOKUP(B149,#REF!,1,FALSE)</f>
        <v>#REF!</v>
      </c>
    </row>
    <row r="150" spans="1:13" ht="13.8" thickBot="1" x14ac:dyDescent="0.3">
      <c r="A150" s="105" t="s">
        <v>86</v>
      </c>
      <c r="B150" s="67" t="s">
        <v>104</v>
      </c>
      <c r="C150" s="238">
        <v>11.99</v>
      </c>
      <c r="D150" s="238">
        <v>14.99</v>
      </c>
      <c r="E150" s="19"/>
      <c r="F150" s="68">
        <v>0.36499999999999999</v>
      </c>
      <c r="G150" s="18">
        <f t="shared" si="8"/>
        <v>16.366350000000001</v>
      </c>
      <c r="H150" s="18">
        <f t="shared" si="9"/>
        <v>20.461349999999999</v>
      </c>
      <c r="I150" s="68">
        <v>0.24</v>
      </c>
      <c r="J150" s="18">
        <f t="shared" si="10"/>
        <v>22.301399999999997</v>
      </c>
      <c r="K150" s="20">
        <f t="shared" si="11"/>
        <v>27.881399999999999</v>
      </c>
      <c r="L150" s="244">
        <v>1</v>
      </c>
      <c r="M150" t="e">
        <f>+VLOOKUP(B150,#REF!,1,FALSE)</f>
        <v>#REF!</v>
      </c>
    </row>
    <row r="151" spans="1:13" ht="13.8" thickBot="1" x14ac:dyDescent="0.3">
      <c r="A151" s="105" t="s">
        <v>86</v>
      </c>
      <c r="B151" s="67" t="s">
        <v>105</v>
      </c>
      <c r="C151" s="238">
        <v>15.04</v>
      </c>
      <c r="D151" s="238">
        <v>19.16</v>
      </c>
      <c r="E151" s="19"/>
      <c r="F151" s="68">
        <v>0.36499999999999999</v>
      </c>
      <c r="G151" s="18">
        <f t="shared" si="8"/>
        <v>20.529599999999999</v>
      </c>
      <c r="H151" s="18">
        <f t="shared" si="9"/>
        <v>26.153400000000001</v>
      </c>
      <c r="I151" s="68">
        <v>0.24</v>
      </c>
      <c r="J151" s="18">
        <f t="shared" si="10"/>
        <v>27.974399999999999</v>
      </c>
      <c r="K151" s="20">
        <f t="shared" si="11"/>
        <v>35.637599999999999</v>
      </c>
      <c r="L151" s="244">
        <v>1</v>
      </c>
      <c r="M151" t="e">
        <f>+VLOOKUP(B151,#REF!,1,FALSE)</f>
        <v>#REF!</v>
      </c>
    </row>
    <row r="152" spans="1:13" ht="13.8" thickBot="1" x14ac:dyDescent="0.3">
      <c r="A152" s="105" t="s">
        <v>86</v>
      </c>
      <c r="B152" s="67" t="s">
        <v>106</v>
      </c>
      <c r="C152" s="238">
        <v>7.78</v>
      </c>
      <c r="D152" s="238">
        <v>11.97</v>
      </c>
      <c r="E152" s="19"/>
      <c r="F152" s="68">
        <v>0.36499999999999999</v>
      </c>
      <c r="G152" s="18">
        <f t="shared" si="8"/>
        <v>10.6197</v>
      </c>
      <c r="H152" s="18">
        <f t="shared" si="9"/>
        <v>16.33905</v>
      </c>
      <c r="I152" s="68">
        <v>0.24</v>
      </c>
      <c r="J152" s="18">
        <f t="shared" si="10"/>
        <v>14.470800000000001</v>
      </c>
      <c r="K152" s="20">
        <f t="shared" si="11"/>
        <v>22.264200000000002</v>
      </c>
      <c r="L152" s="244">
        <v>1</v>
      </c>
      <c r="M152" t="e">
        <f>+VLOOKUP(B152,#REF!,1,FALSE)</f>
        <v>#REF!</v>
      </c>
    </row>
    <row r="153" spans="1:13" ht="13.8" thickBot="1" x14ac:dyDescent="0.3">
      <c r="A153" s="105" t="s">
        <v>86</v>
      </c>
      <c r="B153" s="67" t="s">
        <v>107</v>
      </c>
      <c r="C153" s="238">
        <v>11.99</v>
      </c>
      <c r="D153" s="238">
        <v>14.99</v>
      </c>
      <c r="E153" s="19"/>
      <c r="F153" s="68">
        <v>0.36499999999999999</v>
      </c>
      <c r="G153" s="18">
        <f t="shared" si="8"/>
        <v>16.366350000000001</v>
      </c>
      <c r="H153" s="18">
        <f t="shared" si="9"/>
        <v>20.461349999999999</v>
      </c>
      <c r="I153" s="68">
        <v>0.24</v>
      </c>
      <c r="J153" s="18">
        <f t="shared" si="10"/>
        <v>22.301399999999997</v>
      </c>
      <c r="K153" s="20">
        <f t="shared" si="11"/>
        <v>27.881399999999999</v>
      </c>
      <c r="L153" s="244">
        <v>1</v>
      </c>
      <c r="M153" t="e">
        <f>+VLOOKUP(B153,#REF!,1,FALSE)</f>
        <v>#REF!</v>
      </c>
    </row>
    <row r="154" spans="1:13" ht="13.8" thickBot="1" x14ac:dyDescent="0.3">
      <c r="A154" s="105" t="s">
        <v>232</v>
      </c>
      <c r="B154" s="67" t="s">
        <v>233</v>
      </c>
      <c r="C154" s="238">
        <v>11.44</v>
      </c>
      <c r="D154" s="238">
        <v>14.76</v>
      </c>
      <c r="E154" s="19"/>
      <c r="F154" s="68">
        <v>0.31290000000000001</v>
      </c>
      <c r="G154" s="18">
        <f t="shared" si="8"/>
        <v>15.019575999999999</v>
      </c>
      <c r="H154" s="18">
        <f t="shared" si="9"/>
        <v>19.378404</v>
      </c>
      <c r="I154" s="68">
        <v>0.24</v>
      </c>
      <c r="J154" s="18">
        <f t="shared" si="10"/>
        <v>21.278400000000001</v>
      </c>
      <c r="K154" s="20">
        <f t="shared" si="11"/>
        <v>27.453600000000002</v>
      </c>
      <c r="L154" s="244">
        <v>1</v>
      </c>
      <c r="M154" t="e">
        <f>+VLOOKUP(B154,#REF!,1,FALSE)</f>
        <v>#REF!</v>
      </c>
    </row>
    <row r="155" spans="1:13" ht="13.8" thickBot="1" x14ac:dyDescent="0.3">
      <c r="A155" s="105" t="s">
        <v>232</v>
      </c>
      <c r="B155" s="67" t="s">
        <v>234</v>
      </c>
      <c r="C155" s="238">
        <v>14.79</v>
      </c>
      <c r="D155" s="238">
        <v>24.51</v>
      </c>
      <c r="E155" s="19"/>
      <c r="F155" s="68">
        <v>0.31290000000000001</v>
      </c>
      <c r="G155" s="18">
        <f t="shared" si="8"/>
        <v>19.417790999999998</v>
      </c>
      <c r="H155" s="18">
        <f t="shared" si="9"/>
        <v>32.179178999999998</v>
      </c>
      <c r="I155" s="68">
        <v>0.24</v>
      </c>
      <c r="J155" s="18">
        <f t="shared" si="10"/>
        <v>27.509399999999999</v>
      </c>
      <c r="K155" s="20">
        <f t="shared" si="11"/>
        <v>45.5886</v>
      </c>
      <c r="L155" s="244">
        <v>1</v>
      </c>
      <c r="M155" t="e">
        <f>+VLOOKUP(B155,#REF!,1,FALSE)</f>
        <v>#REF!</v>
      </c>
    </row>
    <row r="156" spans="1:13" ht="13.8" thickBot="1" x14ac:dyDescent="0.3">
      <c r="A156" s="105" t="s">
        <v>232</v>
      </c>
      <c r="B156" s="67" t="s">
        <v>235</v>
      </c>
      <c r="C156" s="238">
        <v>13.47</v>
      </c>
      <c r="D156" s="238">
        <v>16.079999999999998</v>
      </c>
      <c r="E156" s="19"/>
      <c r="F156" s="68">
        <v>0.31290000000000001</v>
      </c>
      <c r="G156" s="18">
        <f t="shared" si="8"/>
        <v>17.684763</v>
      </c>
      <c r="H156" s="18">
        <f t="shared" si="9"/>
        <v>21.111431999999997</v>
      </c>
      <c r="I156" s="68">
        <v>0.24</v>
      </c>
      <c r="J156" s="18">
        <f t="shared" si="10"/>
        <v>25.054200000000002</v>
      </c>
      <c r="K156" s="20">
        <f t="shared" si="11"/>
        <v>29.908799999999996</v>
      </c>
      <c r="L156" s="244">
        <v>1</v>
      </c>
      <c r="M156" t="e">
        <f>+VLOOKUP(B156,#REF!,1,FALSE)</f>
        <v>#REF!</v>
      </c>
    </row>
    <row r="157" spans="1:13" ht="13.8" thickBot="1" x14ac:dyDescent="0.3">
      <c r="A157" s="105" t="s">
        <v>232</v>
      </c>
      <c r="B157" s="67" t="s">
        <v>236</v>
      </c>
      <c r="C157" s="238">
        <v>16.079999999999998</v>
      </c>
      <c r="D157" s="238">
        <v>22.62</v>
      </c>
      <c r="E157" s="19"/>
      <c r="F157" s="68">
        <v>0.31290000000000001</v>
      </c>
      <c r="G157" s="18">
        <f t="shared" si="8"/>
        <v>21.111431999999997</v>
      </c>
      <c r="H157" s="18">
        <f t="shared" si="9"/>
        <v>29.697797999999999</v>
      </c>
      <c r="I157" s="68">
        <v>0.24</v>
      </c>
      <c r="J157" s="18">
        <f t="shared" si="10"/>
        <v>29.908799999999996</v>
      </c>
      <c r="K157" s="20">
        <f t="shared" si="11"/>
        <v>42.0732</v>
      </c>
      <c r="L157" s="244">
        <v>1</v>
      </c>
      <c r="M157" t="e">
        <f>+VLOOKUP(B157,#REF!,1,FALSE)</f>
        <v>#REF!</v>
      </c>
    </row>
    <row r="158" spans="1:13" ht="13.8" thickBot="1" x14ac:dyDescent="0.3">
      <c r="A158" s="105" t="s">
        <v>232</v>
      </c>
      <c r="B158" s="67" t="s">
        <v>237</v>
      </c>
      <c r="C158" s="238">
        <v>13.47</v>
      </c>
      <c r="D158" s="238">
        <v>16.079999999999998</v>
      </c>
      <c r="E158" s="19"/>
      <c r="F158" s="68">
        <v>0.31290000000000001</v>
      </c>
      <c r="G158" s="18">
        <f t="shared" si="8"/>
        <v>17.684763</v>
      </c>
      <c r="H158" s="18">
        <f t="shared" si="9"/>
        <v>21.111431999999997</v>
      </c>
      <c r="I158" s="68">
        <v>0.24</v>
      </c>
      <c r="J158" s="18">
        <f t="shared" si="10"/>
        <v>25.054200000000002</v>
      </c>
      <c r="K158" s="20">
        <f t="shared" si="11"/>
        <v>29.908799999999996</v>
      </c>
      <c r="L158" s="244">
        <v>1</v>
      </c>
      <c r="M158" t="e">
        <f>+VLOOKUP(B158,#REF!,1,FALSE)</f>
        <v>#REF!</v>
      </c>
    </row>
    <row r="159" spans="1:13" ht="13.8" thickBot="1" x14ac:dyDescent="0.3">
      <c r="A159" s="105" t="s">
        <v>232</v>
      </c>
      <c r="B159" s="67" t="s">
        <v>238</v>
      </c>
      <c r="C159" s="238">
        <v>16.11</v>
      </c>
      <c r="D159" s="238">
        <v>22.62</v>
      </c>
      <c r="E159" s="19"/>
      <c r="F159" s="68">
        <v>0.31290000000000001</v>
      </c>
      <c r="G159" s="18">
        <f t="shared" si="8"/>
        <v>21.150818999999998</v>
      </c>
      <c r="H159" s="18">
        <f t="shared" si="9"/>
        <v>29.697797999999999</v>
      </c>
      <c r="I159" s="68">
        <v>0.24</v>
      </c>
      <c r="J159" s="18">
        <f t="shared" si="10"/>
        <v>29.964599999999997</v>
      </c>
      <c r="K159" s="20">
        <f t="shared" si="11"/>
        <v>42.0732</v>
      </c>
      <c r="L159" s="244">
        <v>1</v>
      </c>
      <c r="M159" t="e">
        <f>+VLOOKUP(B159,#REF!,1,FALSE)</f>
        <v>#REF!</v>
      </c>
    </row>
    <row r="160" spans="1:13" ht="13.8" thickBot="1" x14ac:dyDescent="0.3">
      <c r="A160" s="105" t="s">
        <v>232</v>
      </c>
      <c r="B160" s="67" t="s">
        <v>239</v>
      </c>
      <c r="C160" s="238">
        <v>8.89</v>
      </c>
      <c r="D160" s="238">
        <v>11.77</v>
      </c>
      <c r="E160" s="19"/>
      <c r="F160" s="68">
        <v>0.31290000000000001</v>
      </c>
      <c r="G160" s="18">
        <f t="shared" si="8"/>
        <v>11.671681</v>
      </c>
      <c r="H160" s="18">
        <f t="shared" si="9"/>
        <v>15.452832999999998</v>
      </c>
      <c r="I160" s="68">
        <v>0.24</v>
      </c>
      <c r="J160" s="18">
        <f t="shared" si="10"/>
        <v>16.535399999999999</v>
      </c>
      <c r="K160" s="20">
        <f t="shared" si="11"/>
        <v>21.892200000000003</v>
      </c>
      <c r="L160" s="244">
        <v>1</v>
      </c>
      <c r="M160" t="e">
        <f>+VLOOKUP(B160,#REF!,1,FALSE)</f>
        <v>#REF!</v>
      </c>
    </row>
    <row r="161" spans="1:13" ht="13.8" thickBot="1" x14ac:dyDescent="0.3">
      <c r="A161" s="105" t="s">
        <v>232</v>
      </c>
      <c r="B161" s="67" t="s">
        <v>240</v>
      </c>
      <c r="C161" s="238">
        <v>11.79</v>
      </c>
      <c r="D161" s="238">
        <v>18.86</v>
      </c>
      <c r="E161" s="19"/>
      <c r="F161" s="68">
        <v>0.31290000000000001</v>
      </c>
      <c r="G161" s="18">
        <f t="shared" si="8"/>
        <v>15.479090999999999</v>
      </c>
      <c r="H161" s="18">
        <f t="shared" si="9"/>
        <v>24.761293999999999</v>
      </c>
      <c r="I161" s="68">
        <v>0.24</v>
      </c>
      <c r="J161" s="18">
        <f t="shared" si="10"/>
        <v>21.929399999999998</v>
      </c>
      <c r="K161" s="20">
        <f t="shared" si="11"/>
        <v>35.079599999999999</v>
      </c>
      <c r="L161" s="244">
        <v>1</v>
      </c>
      <c r="M161" t="e">
        <f>+VLOOKUP(B161,#REF!,1,FALSE)</f>
        <v>#REF!</v>
      </c>
    </row>
    <row r="162" spans="1:13" ht="13.8" thickBot="1" x14ac:dyDescent="0.3">
      <c r="A162" s="105" t="s">
        <v>232</v>
      </c>
      <c r="B162" s="67" t="s">
        <v>241</v>
      </c>
      <c r="C162" s="238">
        <v>17.79</v>
      </c>
      <c r="D162" s="238">
        <v>22.89</v>
      </c>
      <c r="E162" s="19"/>
      <c r="F162" s="68">
        <v>0.31290000000000001</v>
      </c>
      <c r="G162" s="18">
        <f t="shared" si="8"/>
        <v>23.356490999999998</v>
      </c>
      <c r="H162" s="18">
        <f t="shared" si="9"/>
        <v>30.052281000000001</v>
      </c>
      <c r="I162" s="68">
        <v>0.24</v>
      </c>
      <c r="J162" s="18">
        <f t="shared" si="10"/>
        <v>33.089399999999998</v>
      </c>
      <c r="K162" s="20">
        <f t="shared" si="11"/>
        <v>42.575400000000002</v>
      </c>
      <c r="L162" s="244">
        <v>1</v>
      </c>
      <c r="M162" t="e">
        <f>+VLOOKUP(B162,#REF!,1,FALSE)</f>
        <v>#REF!</v>
      </c>
    </row>
    <row r="163" spans="1:13" ht="13.8" thickBot="1" x14ac:dyDescent="0.3">
      <c r="A163" s="105" t="s">
        <v>232</v>
      </c>
      <c r="B163" s="67" t="s">
        <v>242</v>
      </c>
      <c r="C163" s="238">
        <v>22.92</v>
      </c>
      <c r="D163" s="238">
        <v>31.01</v>
      </c>
      <c r="E163" s="19"/>
      <c r="F163" s="68">
        <v>0.31290000000000001</v>
      </c>
      <c r="G163" s="18">
        <f t="shared" si="8"/>
        <v>30.091668000000002</v>
      </c>
      <c r="H163" s="18">
        <f t="shared" si="9"/>
        <v>40.713028999999999</v>
      </c>
      <c r="I163" s="68">
        <v>0.24</v>
      </c>
      <c r="J163" s="18">
        <f t="shared" si="10"/>
        <v>42.6312</v>
      </c>
      <c r="K163" s="20">
        <f t="shared" si="11"/>
        <v>57.678600000000003</v>
      </c>
      <c r="L163" s="244">
        <v>1</v>
      </c>
      <c r="M163" t="e">
        <f>+VLOOKUP(B163,#REF!,1,FALSE)</f>
        <v>#REF!</v>
      </c>
    </row>
    <row r="164" spans="1:13" ht="13.8" thickBot="1" x14ac:dyDescent="0.3">
      <c r="A164" s="105" t="s">
        <v>243</v>
      </c>
      <c r="B164" s="67" t="s">
        <v>244</v>
      </c>
      <c r="C164" s="238">
        <v>13.8</v>
      </c>
      <c r="D164" s="238">
        <v>23.52</v>
      </c>
      <c r="E164" s="19"/>
      <c r="F164" s="68">
        <v>0.36499999999999999</v>
      </c>
      <c r="G164" s="18">
        <f t="shared" si="8"/>
        <v>18.837</v>
      </c>
      <c r="H164" s="18">
        <f t="shared" si="9"/>
        <v>32.104799999999997</v>
      </c>
      <c r="I164" s="68">
        <v>0.24</v>
      </c>
      <c r="J164" s="18">
        <f t="shared" si="10"/>
        <v>25.668000000000003</v>
      </c>
      <c r="K164" s="20">
        <f t="shared" si="11"/>
        <v>43.747199999999999</v>
      </c>
      <c r="L164" s="244">
        <v>1</v>
      </c>
      <c r="M164" t="e">
        <f>+VLOOKUP(B164,#REF!,1,FALSE)</f>
        <v>#REF!</v>
      </c>
    </row>
    <row r="165" spans="1:13" ht="13.8" thickBot="1" x14ac:dyDescent="0.3">
      <c r="A165" s="105" t="s">
        <v>243</v>
      </c>
      <c r="B165" s="70" t="s">
        <v>623</v>
      </c>
      <c r="C165" s="245">
        <v>9.6199999999999992</v>
      </c>
      <c r="D165" s="245">
        <v>18.8</v>
      </c>
      <c r="E165" s="246"/>
      <c r="F165" s="247">
        <v>0.36499999999999999</v>
      </c>
      <c r="G165" s="248">
        <f t="shared" si="8"/>
        <v>13.1313</v>
      </c>
      <c r="H165" s="248">
        <f t="shared" si="9"/>
        <v>25.661999999999999</v>
      </c>
      <c r="I165" s="247">
        <v>0.24</v>
      </c>
      <c r="J165" s="248">
        <f t="shared" si="10"/>
        <v>17.8932</v>
      </c>
      <c r="K165" s="249">
        <f t="shared" si="11"/>
        <v>34.968000000000004</v>
      </c>
      <c r="L165" s="250">
        <v>1</v>
      </c>
      <c r="M165" s="111" t="e">
        <f>+VLOOKUP(B165,#REF!,1,FALSE)</f>
        <v>#REF!</v>
      </c>
    </row>
    <row r="166" spans="1:13" ht="13.8" thickBot="1" x14ac:dyDescent="0.3">
      <c r="A166" s="105" t="s">
        <v>243</v>
      </c>
      <c r="B166" s="70" t="s">
        <v>624</v>
      </c>
      <c r="C166" s="245">
        <v>14.24</v>
      </c>
      <c r="D166" s="245">
        <v>19.059999999999999</v>
      </c>
      <c r="E166" s="246"/>
      <c r="F166" s="247">
        <v>0.36499999999999999</v>
      </c>
      <c r="G166" s="248">
        <f t="shared" si="8"/>
        <v>19.4376</v>
      </c>
      <c r="H166" s="248">
        <f t="shared" si="9"/>
        <v>26.0169</v>
      </c>
      <c r="I166" s="247">
        <v>0.24</v>
      </c>
      <c r="J166" s="248">
        <f t="shared" si="10"/>
        <v>26.4864</v>
      </c>
      <c r="K166" s="249">
        <f t="shared" si="11"/>
        <v>35.451599999999992</v>
      </c>
      <c r="L166" s="250">
        <v>1</v>
      </c>
      <c r="M166" s="111" t="e">
        <f>+VLOOKUP(B166,#REF!,1,FALSE)</f>
        <v>#REF!</v>
      </c>
    </row>
    <row r="167" spans="1:13" ht="13.8" thickBot="1" x14ac:dyDescent="0.3">
      <c r="A167" s="105" t="s">
        <v>245</v>
      </c>
      <c r="B167" s="93" t="s">
        <v>460</v>
      </c>
      <c r="C167" s="238">
        <v>8.89</v>
      </c>
      <c r="D167" s="238">
        <v>11.44</v>
      </c>
      <c r="E167" s="19"/>
      <c r="F167" s="68">
        <v>0.31290000000000001</v>
      </c>
      <c r="G167" s="18">
        <f t="shared" si="8"/>
        <v>11.671681</v>
      </c>
      <c r="H167" s="18">
        <f t="shared" si="9"/>
        <v>15.019575999999999</v>
      </c>
      <c r="I167" s="68">
        <v>0.24</v>
      </c>
      <c r="J167" s="18">
        <f t="shared" si="10"/>
        <v>16.535399999999999</v>
      </c>
      <c r="K167" s="20">
        <f t="shared" si="11"/>
        <v>21.278400000000001</v>
      </c>
      <c r="L167" s="244">
        <v>1</v>
      </c>
      <c r="M167" t="e">
        <f>+VLOOKUP(B167,#REF!,1,FALSE)</f>
        <v>#REF!</v>
      </c>
    </row>
    <row r="168" spans="1:13" ht="13.8" thickBot="1" x14ac:dyDescent="0.3">
      <c r="A168" s="105" t="s">
        <v>245</v>
      </c>
      <c r="B168" s="93" t="s">
        <v>255</v>
      </c>
      <c r="C168" s="238">
        <v>11.49</v>
      </c>
      <c r="D168" s="238">
        <v>18.04</v>
      </c>
      <c r="E168" s="19"/>
      <c r="F168" s="68">
        <v>0.31290000000000001</v>
      </c>
      <c r="G168" s="18">
        <f t="shared" si="8"/>
        <v>15.085221000000001</v>
      </c>
      <c r="H168" s="18">
        <f t="shared" si="9"/>
        <v>23.684715999999998</v>
      </c>
      <c r="I168" s="68">
        <v>0.24</v>
      </c>
      <c r="J168" s="18">
        <f t="shared" si="10"/>
        <v>21.371399999999998</v>
      </c>
      <c r="K168" s="20">
        <f t="shared" si="11"/>
        <v>33.554400000000001</v>
      </c>
      <c r="L168" s="244">
        <v>1</v>
      </c>
      <c r="M168" t="e">
        <f>+VLOOKUP(B168,#REF!,1,FALSE)</f>
        <v>#REF!</v>
      </c>
    </row>
    <row r="169" spans="1:13" ht="13.8" thickBot="1" x14ac:dyDescent="0.3">
      <c r="A169" s="105" t="s">
        <v>245</v>
      </c>
      <c r="B169" s="93" t="s">
        <v>254</v>
      </c>
      <c r="C169" s="238">
        <v>14.95</v>
      </c>
      <c r="D169" s="238">
        <v>20.77</v>
      </c>
      <c r="E169" s="19"/>
      <c r="F169" s="68">
        <v>0.31290000000000001</v>
      </c>
      <c r="G169" s="18">
        <f t="shared" si="8"/>
        <v>19.627854999999997</v>
      </c>
      <c r="H169" s="18">
        <f t="shared" si="9"/>
        <v>27.268932999999997</v>
      </c>
      <c r="I169" s="68">
        <v>0.24</v>
      </c>
      <c r="J169" s="18">
        <f t="shared" si="10"/>
        <v>27.806999999999995</v>
      </c>
      <c r="K169" s="20">
        <f t="shared" si="11"/>
        <v>38.632200000000005</v>
      </c>
      <c r="L169" s="244">
        <v>1</v>
      </c>
      <c r="M169" t="e">
        <f>+VLOOKUP(B169,#REF!,1,FALSE)</f>
        <v>#REF!</v>
      </c>
    </row>
    <row r="170" spans="1:13" ht="13.8" thickBot="1" x14ac:dyDescent="0.3">
      <c r="A170" s="105" t="s">
        <v>245</v>
      </c>
      <c r="B170" s="93" t="s">
        <v>253</v>
      </c>
      <c r="C170" s="238">
        <v>8.65</v>
      </c>
      <c r="D170" s="238">
        <v>12.79</v>
      </c>
      <c r="E170" s="19"/>
      <c r="F170" s="68">
        <v>0.31290000000000001</v>
      </c>
      <c r="G170" s="18">
        <f t="shared" si="8"/>
        <v>11.356585000000001</v>
      </c>
      <c r="H170" s="18">
        <f t="shared" si="9"/>
        <v>16.791990999999999</v>
      </c>
      <c r="I170" s="68">
        <v>0.24</v>
      </c>
      <c r="J170" s="18">
        <f t="shared" si="10"/>
        <v>16.089000000000002</v>
      </c>
      <c r="K170" s="20">
        <f t="shared" si="11"/>
        <v>23.789399999999997</v>
      </c>
      <c r="L170" s="244">
        <v>1</v>
      </c>
      <c r="M170" t="e">
        <f>+VLOOKUP(B170,#REF!,1,FALSE)</f>
        <v>#REF!</v>
      </c>
    </row>
    <row r="171" spans="1:13" ht="13.8" thickBot="1" x14ac:dyDescent="0.3">
      <c r="A171" s="105" t="s">
        <v>245</v>
      </c>
      <c r="B171" s="93" t="s">
        <v>246</v>
      </c>
      <c r="C171" s="238">
        <v>10.11</v>
      </c>
      <c r="D171" s="238">
        <v>21.86</v>
      </c>
      <c r="E171" s="19"/>
      <c r="F171" s="68">
        <v>0.31290000000000001</v>
      </c>
      <c r="G171" s="18">
        <f t="shared" si="8"/>
        <v>13.273418999999999</v>
      </c>
      <c r="H171" s="18">
        <f t="shared" si="9"/>
        <v>28.699993999999997</v>
      </c>
      <c r="I171" s="68">
        <v>0.24</v>
      </c>
      <c r="J171" s="18">
        <f t="shared" si="10"/>
        <v>18.804599999999997</v>
      </c>
      <c r="K171" s="20">
        <f t="shared" si="11"/>
        <v>40.659599999999998</v>
      </c>
      <c r="L171" s="244">
        <v>1</v>
      </c>
      <c r="M171" t="e">
        <f>+VLOOKUP(B171,#REF!,1,FALSE)</f>
        <v>#REF!</v>
      </c>
    </row>
    <row r="172" spans="1:13" ht="13.8" thickBot="1" x14ac:dyDescent="0.3">
      <c r="A172" s="105" t="s">
        <v>245</v>
      </c>
      <c r="B172" s="70" t="s">
        <v>247</v>
      </c>
      <c r="C172" s="238">
        <v>10.11</v>
      </c>
      <c r="D172" s="238">
        <v>21.86</v>
      </c>
      <c r="E172" s="19"/>
      <c r="F172" s="68">
        <v>0.31290000000000001</v>
      </c>
      <c r="G172" s="18">
        <f t="shared" si="8"/>
        <v>13.273418999999999</v>
      </c>
      <c r="H172" s="18">
        <f t="shared" si="9"/>
        <v>28.699993999999997</v>
      </c>
      <c r="I172" s="68">
        <v>0.24</v>
      </c>
      <c r="J172" s="18">
        <f t="shared" si="10"/>
        <v>18.804599999999997</v>
      </c>
      <c r="K172" s="20">
        <f t="shared" si="11"/>
        <v>40.659599999999998</v>
      </c>
      <c r="L172" s="244">
        <v>1</v>
      </c>
      <c r="M172" t="e">
        <f>+VLOOKUP(B172,#REF!,1,FALSE)</f>
        <v>#REF!</v>
      </c>
    </row>
    <row r="173" spans="1:13" ht="13.8" thickBot="1" x14ac:dyDescent="0.3">
      <c r="A173" s="105" t="s">
        <v>245</v>
      </c>
      <c r="B173" s="93" t="s">
        <v>257</v>
      </c>
      <c r="C173" s="238">
        <v>17.97</v>
      </c>
      <c r="D173" s="238">
        <v>26.63</v>
      </c>
      <c r="E173" s="19"/>
      <c r="F173" s="68">
        <v>0.31290000000000001</v>
      </c>
      <c r="G173" s="18">
        <f t="shared" si="8"/>
        <v>23.592812999999996</v>
      </c>
      <c r="H173" s="18">
        <f t="shared" si="9"/>
        <v>34.962526999999994</v>
      </c>
      <c r="I173" s="68">
        <v>0.24</v>
      </c>
      <c r="J173" s="18">
        <f t="shared" si="10"/>
        <v>33.424199999999999</v>
      </c>
      <c r="K173" s="20">
        <f t="shared" si="11"/>
        <v>49.531799999999997</v>
      </c>
      <c r="L173" s="244">
        <v>1</v>
      </c>
      <c r="M173" t="e">
        <f>+VLOOKUP(B173,#REF!,1,FALSE)</f>
        <v>#REF!</v>
      </c>
    </row>
    <row r="174" spans="1:13" ht="13.8" thickBot="1" x14ac:dyDescent="0.3">
      <c r="A174" s="105" t="s">
        <v>245</v>
      </c>
      <c r="B174" s="93" t="s">
        <v>258</v>
      </c>
      <c r="C174" s="238">
        <v>15.92</v>
      </c>
      <c r="D174" s="238">
        <v>22.87</v>
      </c>
      <c r="E174" s="19"/>
      <c r="F174" s="68">
        <v>0.31290000000000001</v>
      </c>
      <c r="G174" s="18">
        <f t="shared" si="8"/>
        <v>20.901367999999998</v>
      </c>
      <c r="H174" s="18">
        <f t="shared" si="9"/>
        <v>30.026022999999999</v>
      </c>
      <c r="I174" s="68">
        <v>0.24</v>
      </c>
      <c r="J174" s="18">
        <f t="shared" si="10"/>
        <v>29.6112</v>
      </c>
      <c r="K174" s="20">
        <f t="shared" si="11"/>
        <v>42.538199999999996</v>
      </c>
      <c r="L174" s="244">
        <v>1</v>
      </c>
      <c r="M174" t="e">
        <f>+VLOOKUP(B174,#REF!,1,FALSE)</f>
        <v>#REF!</v>
      </c>
    </row>
    <row r="175" spans="1:13" ht="13.8" thickBot="1" x14ac:dyDescent="0.3">
      <c r="A175" s="105" t="s">
        <v>167</v>
      </c>
      <c r="B175" s="67" t="s">
        <v>168</v>
      </c>
      <c r="C175" s="238">
        <v>16.37</v>
      </c>
      <c r="D175" s="238">
        <v>26.57</v>
      </c>
      <c r="E175" s="19"/>
      <c r="F175" s="68">
        <v>0.31280000000000002</v>
      </c>
      <c r="G175" s="18">
        <f t="shared" si="8"/>
        <v>21.490536000000002</v>
      </c>
      <c r="H175" s="18">
        <f t="shared" si="9"/>
        <v>34.881095999999999</v>
      </c>
      <c r="I175" s="68">
        <v>0.24</v>
      </c>
      <c r="J175" s="18">
        <f t="shared" si="10"/>
        <v>30.4482</v>
      </c>
      <c r="K175" s="20">
        <f t="shared" si="11"/>
        <v>49.420200000000001</v>
      </c>
      <c r="L175" s="244">
        <v>1</v>
      </c>
      <c r="M175" t="e">
        <f>+VLOOKUP(B175,#REF!,1,FALSE)</f>
        <v>#REF!</v>
      </c>
    </row>
    <row r="176" spans="1:13" ht="13.8" thickBot="1" x14ac:dyDescent="0.3">
      <c r="A176" s="105" t="s">
        <v>167</v>
      </c>
      <c r="B176" s="67" t="s">
        <v>169</v>
      </c>
      <c r="C176" s="238">
        <v>18.36</v>
      </c>
      <c r="D176" s="238">
        <v>29.34</v>
      </c>
      <c r="E176" s="19"/>
      <c r="F176" s="68">
        <v>0.31280000000000002</v>
      </c>
      <c r="G176" s="18">
        <f t="shared" si="8"/>
        <v>24.103007999999999</v>
      </c>
      <c r="H176" s="18">
        <f t="shared" si="9"/>
        <v>38.517552000000002</v>
      </c>
      <c r="I176" s="68">
        <v>0.24</v>
      </c>
      <c r="J176" s="18">
        <f t="shared" si="10"/>
        <v>34.1496</v>
      </c>
      <c r="K176" s="20">
        <f t="shared" si="11"/>
        <v>54.572399999999995</v>
      </c>
      <c r="L176" s="244">
        <v>1</v>
      </c>
      <c r="M176" t="e">
        <f>+VLOOKUP(B176,#REF!,1,FALSE)</f>
        <v>#REF!</v>
      </c>
    </row>
    <row r="177" spans="1:13" ht="13.8" thickBot="1" x14ac:dyDescent="0.3">
      <c r="A177" s="105" t="s">
        <v>167</v>
      </c>
      <c r="B177" s="67" t="s">
        <v>170</v>
      </c>
      <c r="C177" s="238">
        <v>22.05</v>
      </c>
      <c r="D177" s="238">
        <v>35.35</v>
      </c>
      <c r="E177" s="19"/>
      <c r="F177" s="68">
        <v>0.31280000000000002</v>
      </c>
      <c r="G177" s="18">
        <f t="shared" si="8"/>
        <v>28.947240000000001</v>
      </c>
      <c r="H177" s="18">
        <f t="shared" si="9"/>
        <v>46.40748</v>
      </c>
      <c r="I177" s="68">
        <v>0.24</v>
      </c>
      <c r="J177" s="18">
        <f t="shared" si="10"/>
        <v>41.013000000000005</v>
      </c>
      <c r="K177" s="20">
        <f t="shared" si="11"/>
        <v>65.751000000000005</v>
      </c>
      <c r="L177" s="244">
        <v>1</v>
      </c>
      <c r="M177" t="e">
        <f>+VLOOKUP(B177,#REF!,1,FALSE)</f>
        <v>#REF!</v>
      </c>
    </row>
    <row r="178" spans="1:13" ht="13.8" thickBot="1" x14ac:dyDescent="0.3">
      <c r="A178" s="105" t="s">
        <v>167</v>
      </c>
      <c r="B178" s="67" t="s">
        <v>171</v>
      </c>
      <c r="C178" s="238">
        <v>17.350000000000001</v>
      </c>
      <c r="D178" s="238">
        <v>29.34</v>
      </c>
      <c r="E178" s="19"/>
      <c r="F178" s="68">
        <v>0.31280000000000002</v>
      </c>
      <c r="G178" s="18">
        <f t="shared" si="8"/>
        <v>22.777080000000002</v>
      </c>
      <c r="H178" s="18">
        <f t="shared" si="9"/>
        <v>38.517552000000002</v>
      </c>
      <c r="I178" s="68">
        <v>0.24</v>
      </c>
      <c r="J178" s="18">
        <f t="shared" si="10"/>
        <v>32.271000000000001</v>
      </c>
      <c r="K178" s="20">
        <f t="shared" si="11"/>
        <v>54.572399999999995</v>
      </c>
      <c r="L178" s="244">
        <v>1</v>
      </c>
      <c r="M178" t="e">
        <f>+VLOOKUP(B178,#REF!,1,FALSE)</f>
        <v>#REF!</v>
      </c>
    </row>
    <row r="179" spans="1:13" ht="13.8" thickBot="1" x14ac:dyDescent="0.3">
      <c r="A179" s="105" t="s">
        <v>167</v>
      </c>
      <c r="B179" s="67" t="s">
        <v>172</v>
      </c>
      <c r="C179" s="238">
        <v>20.27</v>
      </c>
      <c r="D179" s="238">
        <v>33.380000000000003</v>
      </c>
      <c r="E179" s="19"/>
      <c r="F179" s="68">
        <v>0.31280000000000002</v>
      </c>
      <c r="G179" s="18">
        <f t="shared" si="8"/>
        <v>26.610455999999999</v>
      </c>
      <c r="H179" s="18">
        <f t="shared" si="9"/>
        <v>43.821263999999999</v>
      </c>
      <c r="I179" s="68">
        <v>0.24</v>
      </c>
      <c r="J179" s="18">
        <f t="shared" si="10"/>
        <v>37.702199999999998</v>
      </c>
      <c r="K179" s="20">
        <f t="shared" si="11"/>
        <v>62.086800000000011</v>
      </c>
      <c r="L179" s="244">
        <v>1</v>
      </c>
      <c r="M179" t="e">
        <f>+VLOOKUP(B179,#REF!,1,FALSE)</f>
        <v>#REF!</v>
      </c>
    </row>
    <row r="180" spans="1:13" ht="13.8" thickBot="1" x14ac:dyDescent="0.3">
      <c r="A180" s="105" t="s">
        <v>167</v>
      </c>
      <c r="B180" s="67" t="s">
        <v>173</v>
      </c>
      <c r="C180" s="238">
        <v>25.58</v>
      </c>
      <c r="D180" s="238">
        <v>41.75</v>
      </c>
      <c r="E180" s="19"/>
      <c r="F180" s="68">
        <v>0.31280000000000002</v>
      </c>
      <c r="G180" s="18">
        <f t="shared" si="8"/>
        <v>33.581423999999998</v>
      </c>
      <c r="H180" s="18">
        <f t="shared" si="9"/>
        <v>54.809399999999997</v>
      </c>
      <c r="I180" s="68">
        <v>0.24</v>
      </c>
      <c r="J180" s="18">
        <f t="shared" si="10"/>
        <v>47.578799999999994</v>
      </c>
      <c r="K180" s="20">
        <f t="shared" si="11"/>
        <v>77.655000000000001</v>
      </c>
      <c r="L180" s="244">
        <v>1</v>
      </c>
      <c r="M180" t="e">
        <f>+VLOOKUP(B180,#REF!,1,FALSE)</f>
        <v>#REF!</v>
      </c>
    </row>
    <row r="181" spans="1:13" ht="13.8" thickBot="1" x14ac:dyDescent="0.3">
      <c r="A181" s="105" t="s">
        <v>167</v>
      </c>
      <c r="B181" s="67" t="s">
        <v>174</v>
      </c>
      <c r="C181" s="238">
        <v>18.32</v>
      </c>
      <c r="D181" s="238">
        <v>27.55</v>
      </c>
      <c r="E181" s="19"/>
      <c r="F181" s="68">
        <v>0.31280000000000002</v>
      </c>
      <c r="G181" s="18">
        <f t="shared" si="8"/>
        <v>24.050495999999999</v>
      </c>
      <c r="H181" s="18">
        <f t="shared" si="9"/>
        <v>36.167639999999999</v>
      </c>
      <c r="I181" s="68">
        <v>0.24</v>
      </c>
      <c r="J181" s="18">
        <f t="shared" si="10"/>
        <v>34.075200000000002</v>
      </c>
      <c r="K181" s="20">
        <f t="shared" si="11"/>
        <v>51.243000000000002</v>
      </c>
      <c r="L181" s="244">
        <v>1</v>
      </c>
      <c r="M181" t="e">
        <f>+VLOOKUP(B181,#REF!,1,FALSE)</f>
        <v>#REF!</v>
      </c>
    </row>
    <row r="182" spans="1:13" ht="13.8" thickBot="1" x14ac:dyDescent="0.3">
      <c r="A182" s="105" t="s">
        <v>167</v>
      </c>
      <c r="B182" s="67" t="s">
        <v>175</v>
      </c>
      <c r="C182" s="238">
        <v>19.54</v>
      </c>
      <c r="D182" s="238">
        <v>29.79</v>
      </c>
      <c r="E182" s="19"/>
      <c r="F182" s="68">
        <v>0.31280000000000002</v>
      </c>
      <c r="G182" s="18">
        <f t="shared" si="8"/>
        <v>25.652111999999999</v>
      </c>
      <c r="H182" s="18">
        <f t="shared" si="9"/>
        <v>39.108311999999998</v>
      </c>
      <c r="I182" s="68">
        <v>0.24</v>
      </c>
      <c r="J182" s="18">
        <f t="shared" si="10"/>
        <v>36.3444</v>
      </c>
      <c r="K182" s="20">
        <f t="shared" si="11"/>
        <v>55.409400000000005</v>
      </c>
      <c r="L182" s="244">
        <v>1</v>
      </c>
      <c r="M182" t="e">
        <f>+VLOOKUP(B182,#REF!,1,FALSE)</f>
        <v>#REF!</v>
      </c>
    </row>
    <row r="183" spans="1:13" ht="13.8" thickBot="1" x14ac:dyDescent="0.3">
      <c r="A183" s="105" t="s">
        <v>167</v>
      </c>
      <c r="B183" s="67" t="s">
        <v>176</v>
      </c>
      <c r="C183" s="238">
        <v>23.03</v>
      </c>
      <c r="D183" s="238">
        <v>32.44</v>
      </c>
      <c r="E183" s="19"/>
      <c r="F183" s="68">
        <v>0.31280000000000002</v>
      </c>
      <c r="G183" s="18">
        <f t="shared" si="8"/>
        <v>30.233784</v>
      </c>
      <c r="H183" s="18">
        <f t="shared" si="9"/>
        <v>42.587231999999993</v>
      </c>
      <c r="I183" s="68">
        <v>0.24</v>
      </c>
      <c r="J183" s="18">
        <f t="shared" si="10"/>
        <v>42.835799999999999</v>
      </c>
      <c r="K183" s="20">
        <f t="shared" si="11"/>
        <v>60.338399999999993</v>
      </c>
      <c r="L183" s="244">
        <v>1</v>
      </c>
      <c r="M183" t="e">
        <f>+VLOOKUP(B183,#REF!,1,FALSE)</f>
        <v>#REF!</v>
      </c>
    </row>
    <row r="184" spans="1:13" ht="13.8" thickBot="1" x14ac:dyDescent="0.3">
      <c r="A184" s="105" t="s">
        <v>167</v>
      </c>
      <c r="B184" s="67" t="s">
        <v>177</v>
      </c>
      <c r="C184" s="238">
        <v>18.05</v>
      </c>
      <c r="D184" s="238">
        <v>27.15</v>
      </c>
      <c r="E184" s="19"/>
      <c r="F184" s="68">
        <v>0.31280000000000002</v>
      </c>
      <c r="G184" s="18">
        <f t="shared" si="8"/>
        <v>23.69604</v>
      </c>
      <c r="H184" s="18">
        <f t="shared" si="9"/>
        <v>35.642519999999998</v>
      </c>
      <c r="I184" s="68">
        <v>0.24</v>
      </c>
      <c r="J184" s="18">
        <f t="shared" si="10"/>
        <v>33.573</v>
      </c>
      <c r="K184" s="20">
        <f t="shared" si="11"/>
        <v>50.498999999999995</v>
      </c>
      <c r="L184" s="244">
        <v>1</v>
      </c>
      <c r="M184" t="e">
        <f>+VLOOKUP(B184,#REF!,1,FALSE)</f>
        <v>#REF!</v>
      </c>
    </row>
    <row r="185" spans="1:13" ht="13.8" thickBot="1" x14ac:dyDescent="0.3">
      <c r="A185" s="105" t="s">
        <v>167</v>
      </c>
      <c r="B185" s="67" t="s">
        <v>178</v>
      </c>
      <c r="C185" s="238">
        <v>31.42</v>
      </c>
      <c r="D185" s="238">
        <v>42.24</v>
      </c>
      <c r="E185" s="19"/>
      <c r="F185" s="68">
        <v>0.31280000000000002</v>
      </c>
      <c r="G185" s="18">
        <f t="shared" si="8"/>
        <v>41.248176000000001</v>
      </c>
      <c r="H185" s="18">
        <f t="shared" si="9"/>
        <v>55.452672</v>
      </c>
      <c r="I185" s="68">
        <v>0.24</v>
      </c>
      <c r="J185" s="18">
        <f t="shared" si="10"/>
        <v>58.441200000000002</v>
      </c>
      <c r="K185" s="20">
        <f t="shared" si="11"/>
        <v>78.566400000000002</v>
      </c>
      <c r="L185" s="244">
        <v>1</v>
      </c>
      <c r="M185" t="e">
        <f>+VLOOKUP(B185,#REF!,1,FALSE)</f>
        <v>#REF!</v>
      </c>
    </row>
    <row r="186" spans="1:13" ht="13.8" thickBot="1" x14ac:dyDescent="0.3">
      <c r="A186" s="105" t="s">
        <v>167</v>
      </c>
      <c r="B186" s="67" t="s">
        <v>179</v>
      </c>
      <c r="C186" s="238">
        <v>27.7</v>
      </c>
      <c r="D186" s="238">
        <v>39.21</v>
      </c>
      <c r="E186" s="19"/>
      <c r="F186" s="68">
        <v>0.31280000000000002</v>
      </c>
      <c r="G186" s="18">
        <f t="shared" si="8"/>
        <v>36.364559999999997</v>
      </c>
      <c r="H186" s="18">
        <f t="shared" si="9"/>
        <v>51.474888</v>
      </c>
      <c r="I186" s="68">
        <v>0.24</v>
      </c>
      <c r="J186" s="18">
        <f t="shared" si="10"/>
        <v>51.521999999999998</v>
      </c>
      <c r="K186" s="20">
        <f t="shared" si="11"/>
        <v>72.930599999999998</v>
      </c>
      <c r="L186" s="244">
        <v>1</v>
      </c>
      <c r="M186" t="e">
        <f>+VLOOKUP(B186,#REF!,1,FALSE)</f>
        <v>#REF!</v>
      </c>
    </row>
    <row r="187" spans="1:13" ht="13.8" thickBot="1" x14ac:dyDescent="0.3">
      <c r="A187" s="105" t="s">
        <v>167</v>
      </c>
      <c r="B187" s="67" t="s">
        <v>180</v>
      </c>
      <c r="C187" s="238">
        <v>32.229999999999997</v>
      </c>
      <c r="D187" s="238">
        <v>44.93</v>
      </c>
      <c r="E187" s="19"/>
      <c r="F187" s="68">
        <v>0.31280000000000002</v>
      </c>
      <c r="G187" s="18">
        <f t="shared" si="8"/>
        <v>42.311543999999998</v>
      </c>
      <c r="H187" s="18">
        <f t="shared" si="9"/>
        <v>58.984103999999995</v>
      </c>
      <c r="I187" s="68">
        <v>0.24</v>
      </c>
      <c r="J187" s="18">
        <f t="shared" si="10"/>
        <v>59.947800000000001</v>
      </c>
      <c r="K187" s="20">
        <f t="shared" si="11"/>
        <v>83.569800000000001</v>
      </c>
      <c r="L187" s="244">
        <v>1</v>
      </c>
      <c r="M187" t="e">
        <f>+VLOOKUP(B187,#REF!,1,FALSE)</f>
        <v>#REF!</v>
      </c>
    </row>
    <row r="188" spans="1:13" ht="13.8" thickBot="1" x14ac:dyDescent="0.3">
      <c r="A188" s="105" t="s">
        <v>167</v>
      </c>
      <c r="B188" s="67" t="s">
        <v>181</v>
      </c>
      <c r="C188" s="238">
        <v>15.56</v>
      </c>
      <c r="D188" s="238">
        <v>20.6</v>
      </c>
      <c r="E188" s="19"/>
      <c r="F188" s="68">
        <v>0.31280000000000002</v>
      </c>
      <c r="G188" s="18">
        <f t="shared" si="8"/>
        <v>20.427168000000002</v>
      </c>
      <c r="H188" s="18">
        <f t="shared" si="9"/>
        <v>27.043680000000002</v>
      </c>
      <c r="I188" s="68">
        <v>0.24</v>
      </c>
      <c r="J188" s="18">
        <f t="shared" si="10"/>
        <v>28.941600000000001</v>
      </c>
      <c r="K188" s="20">
        <f t="shared" si="11"/>
        <v>38.316000000000003</v>
      </c>
      <c r="L188" s="244">
        <v>1</v>
      </c>
      <c r="M188" t="e">
        <f>+VLOOKUP(B188,#REF!,1,FALSE)</f>
        <v>#REF!</v>
      </c>
    </row>
    <row r="189" spans="1:13" ht="13.8" thickBot="1" x14ac:dyDescent="0.3">
      <c r="A189" s="105" t="s">
        <v>167</v>
      </c>
      <c r="B189" s="67" t="s">
        <v>182</v>
      </c>
      <c r="C189" s="238">
        <v>15.59</v>
      </c>
      <c r="D189" s="238">
        <v>20.6</v>
      </c>
      <c r="E189" s="19"/>
      <c r="F189" s="68">
        <v>0.31280000000000002</v>
      </c>
      <c r="G189" s="18">
        <f t="shared" si="8"/>
        <v>20.466552</v>
      </c>
      <c r="H189" s="18">
        <f t="shared" si="9"/>
        <v>27.043680000000002</v>
      </c>
      <c r="I189" s="68">
        <v>0.24</v>
      </c>
      <c r="J189" s="18">
        <f t="shared" si="10"/>
        <v>28.997399999999999</v>
      </c>
      <c r="K189" s="20">
        <f t="shared" si="11"/>
        <v>38.316000000000003</v>
      </c>
      <c r="L189" s="244">
        <v>1</v>
      </c>
      <c r="M189" t="e">
        <f>+VLOOKUP(B189,#REF!,1,FALSE)</f>
        <v>#REF!</v>
      </c>
    </row>
    <row r="190" spans="1:13" ht="13.8" thickBot="1" x14ac:dyDescent="0.3">
      <c r="A190" s="105" t="s">
        <v>167</v>
      </c>
      <c r="B190" s="67" t="s">
        <v>183</v>
      </c>
      <c r="C190" s="238">
        <v>18.07</v>
      </c>
      <c r="D190" s="238">
        <v>26.27</v>
      </c>
      <c r="E190" s="19"/>
      <c r="F190" s="68">
        <v>0.31280000000000002</v>
      </c>
      <c r="G190" s="18">
        <f t="shared" si="8"/>
        <v>23.722296</v>
      </c>
      <c r="H190" s="18">
        <f t="shared" si="9"/>
        <v>34.487255999999995</v>
      </c>
      <c r="I190" s="68">
        <v>0.24</v>
      </c>
      <c r="J190" s="18">
        <f t="shared" si="10"/>
        <v>33.610199999999999</v>
      </c>
      <c r="K190" s="20">
        <f t="shared" si="11"/>
        <v>48.862200000000001</v>
      </c>
      <c r="L190" s="244">
        <v>1</v>
      </c>
      <c r="M190" t="e">
        <f>+VLOOKUP(B190,#REF!,1,FALSE)</f>
        <v>#REF!</v>
      </c>
    </row>
    <row r="191" spans="1:13" ht="13.8" thickBot="1" x14ac:dyDescent="0.3">
      <c r="A191" s="105" t="s">
        <v>167</v>
      </c>
      <c r="B191" s="67" t="s">
        <v>184</v>
      </c>
      <c r="C191" s="238">
        <v>25.59</v>
      </c>
      <c r="D191" s="238">
        <v>40.43</v>
      </c>
      <c r="E191" s="19"/>
      <c r="F191" s="68">
        <v>0.31280000000000002</v>
      </c>
      <c r="G191" s="18">
        <f t="shared" si="8"/>
        <v>33.594552</v>
      </c>
      <c r="H191" s="18">
        <f t="shared" si="9"/>
        <v>53.076504</v>
      </c>
      <c r="I191" s="68">
        <v>0.24</v>
      </c>
      <c r="J191" s="18">
        <f t="shared" si="10"/>
        <v>47.5974</v>
      </c>
      <c r="K191" s="20">
        <f t="shared" si="11"/>
        <v>75.199799999999996</v>
      </c>
      <c r="L191" s="244">
        <v>1</v>
      </c>
      <c r="M191" t="e">
        <f>+VLOOKUP(B191,#REF!,1,FALSE)</f>
        <v>#REF!</v>
      </c>
    </row>
    <row r="192" spans="1:13" ht="13.8" thickBot="1" x14ac:dyDescent="0.3">
      <c r="A192" s="105" t="s">
        <v>167</v>
      </c>
      <c r="B192" s="67" t="s">
        <v>185</v>
      </c>
      <c r="C192" s="238">
        <v>27.56</v>
      </c>
      <c r="D192" s="238">
        <v>44.23</v>
      </c>
      <c r="E192" s="19"/>
      <c r="F192" s="68">
        <v>0.31280000000000002</v>
      </c>
      <c r="G192" s="18">
        <f t="shared" si="8"/>
        <v>36.180768</v>
      </c>
      <c r="H192" s="18">
        <f t="shared" si="9"/>
        <v>58.065143999999997</v>
      </c>
      <c r="I192" s="68">
        <v>0.24</v>
      </c>
      <c r="J192" s="18">
        <f t="shared" si="10"/>
        <v>51.261599999999994</v>
      </c>
      <c r="K192" s="20">
        <f t="shared" si="11"/>
        <v>82.267799999999994</v>
      </c>
      <c r="L192" s="244">
        <v>1</v>
      </c>
      <c r="M192" t="e">
        <f>+VLOOKUP(B192,#REF!,1,FALSE)</f>
        <v>#REF!</v>
      </c>
    </row>
    <row r="193" spans="1:13" ht="13.8" thickBot="1" x14ac:dyDescent="0.3">
      <c r="A193" s="105" t="s">
        <v>167</v>
      </c>
      <c r="B193" s="67" t="s">
        <v>186</v>
      </c>
      <c r="C193" s="238">
        <v>21.71</v>
      </c>
      <c r="D193" s="238">
        <v>32.08</v>
      </c>
      <c r="E193" s="19"/>
      <c r="F193" s="68">
        <v>0.31280000000000002</v>
      </c>
      <c r="G193" s="18">
        <f t="shared" si="8"/>
        <v>28.500888</v>
      </c>
      <c r="H193" s="18">
        <f t="shared" si="9"/>
        <v>42.114623999999999</v>
      </c>
      <c r="I193" s="68">
        <v>0.24</v>
      </c>
      <c r="J193" s="18">
        <f t="shared" si="10"/>
        <v>40.380599999999994</v>
      </c>
      <c r="K193" s="20">
        <f t="shared" si="11"/>
        <v>59.668799999999997</v>
      </c>
      <c r="L193" s="244">
        <v>1</v>
      </c>
      <c r="M193" t="e">
        <f>+VLOOKUP(B193,#REF!,1,FALSE)</f>
        <v>#REF!</v>
      </c>
    </row>
    <row r="194" spans="1:13" ht="13.8" thickBot="1" x14ac:dyDescent="0.3">
      <c r="A194" s="105" t="s">
        <v>167</v>
      </c>
      <c r="B194" s="67" t="s">
        <v>187</v>
      </c>
      <c r="C194" s="238">
        <v>23.2</v>
      </c>
      <c r="D194" s="238">
        <v>34.659999999999997</v>
      </c>
      <c r="E194" s="19"/>
      <c r="F194" s="68">
        <v>0.31280000000000002</v>
      </c>
      <c r="G194" s="18">
        <f t="shared" si="8"/>
        <v>30.456959999999999</v>
      </c>
      <c r="H194" s="18">
        <f t="shared" si="9"/>
        <v>45.501647999999996</v>
      </c>
      <c r="I194" s="68">
        <v>0.24</v>
      </c>
      <c r="J194" s="18">
        <f t="shared" si="10"/>
        <v>43.151999999999994</v>
      </c>
      <c r="K194" s="20">
        <f t="shared" si="11"/>
        <v>64.46759999999999</v>
      </c>
      <c r="L194" s="244">
        <v>1</v>
      </c>
      <c r="M194" t="e">
        <f>+VLOOKUP(B194,#REF!,1,FALSE)</f>
        <v>#REF!</v>
      </c>
    </row>
    <row r="195" spans="1:13" ht="13.8" thickBot="1" x14ac:dyDescent="0.3">
      <c r="A195" s="105" t="s">
        <v>167</v>
      </c>
      <c r="B195" s="67" t="s">
        <v>188</v>
      </c>
      <c r="C195" s="238">
        <v>24.94</v>
      </c>
      <c r="D195" s="238">
        <v>31.32</v>
      </c>
      <c r="E195" s="19"/>
      <c r="F195" s="68">
        <v>0.31280000000000002</v>
      </c>
      <c r="G195" s="18">
        <f t="shared" si="8"/>
        <v>32.741232000000004</v>
      </c>
      <c r="H195" s="18">
        <f t="shared" si="9"/>
        <v>41.116895999999997</v>
      </c>
      <c r="I195" s="68">
        <v>0.24</v>
      </c>
      <c r="J195" s="18">
        <f t="shared" si="10"/>
        <v>46.388400000000004</v>
      </c>
      <c r="K195" s="20">
        <f t="shared" si="11"/>
        <v>58.255200000000002</v>
      </c>
      <c r="L195" s="244">
        <v>1</v>
      </c>
      <c r="M195" t="e">
        <f>+VLOOKUP(B195,#REF!,1,FALSE)</f>
        <v>#REF!</v>
      </c>
    </row>
    <row r="196" spans="1:13" ht="13.8" thickBot="1" x14ac:dyDescent="0.3">
      <c r="A196" s="105" t="s">
        <v>167</v>
      </c>
      <c r="B196" s="67" t="s">
        <v>189</v>
      </c>
      <c r="C196" s="238">
        <v>23.2</v>
      </c>
      <c r="D196" s="238">
        <v>33.86</v>
      </c>
      <c r="E196" s="19"/>
      <c r="F196" s="68">
        <v>0.31280000000000002</v>
      </c>
      <c r="G196" s="18">
        <f t="shared" si="8"/>
        <v>30.456959999999999</v>
      </c>
      <c r="H196" s="18">
        <f t="shared" si="9"/>
        <v>44.451408000000001</v>
      </c>
      <c r="I196" s="68">
        <v>0.24</v>
      </c>
      <c r="J196" s="18">
        <f t="shared" si="10"/>
        <v>43.151999999999994</v>
      </c>
      <c r="K196" s="20">
        <f t="shared" si="11"/>
        <v>62.979599999999998</v>
      </c>
      <c r="L196" s="244">
        <v>1</v>
      </c>
      <c r="M196" t="e">
        <f>+VLOOKUP(B196,#REF!,1,FALSE)</f>
        <v>#REF!</v>
      </c>
    </row>
    <row r="197" spans="1:13" ht="13.8" thickBot="1" x14ac:dyDescent="0.3">
      <c r="A197" s="105" t="s">
        <v>167</v>
      </c>
      <c r="B197" s="67" t="s">
        <v>190</v>
      </c>
      <c r="C197" s="238">
        <v>23.86</v>
      </c>
      <c r="D197" s="238">
        <v>35.44</v>
      </c>
      <c r="E197" s="19"/>
      <c r="F197" s="68">
        <v>0.31280000000000002</v>
      </c>
      <c r="G197" s="18">
        <f t="shared" si="8"/>
        <v>31.323407999999997</v>
      </c>
      <c r="H197" s="18">
        <f t="shared" si="9"/>
        <v>46.525631999999995</v>
      </c>
      <c r="I197" s="68">
        <v>0.24</v>
      </c>
      <c r="J197" s="18">
        <f t="shared" si="10"/>
        <v>44.379599999999996</v>
      </c>
      <c r="K197" s="20">
        <f t="shared" si="11"/>
        <v>65.918399999999991</v>
      </c>
      <c r="L197" s="244">
        <v>1</v>
      </c>
      <c r="M197" t="e">
        <f>+VLOOKUP(B197,#REF!,1,FALSE)</f>
        <v>#REF!</v>
      </c>
    </row>
    <row r="198" spans="1:13" ht="13.8" thickBot="1" x14ac:dyDescent="0.3">
      <c r="A198" s="105" t="s">
        <v>167</v>
      </c>
      <c r="B198" s="67" t="s">
        <v>191</v>
      </c>
      <c r="C198" s="238">
        <v>21.71</v>
      </c>
      <c r="D198" s="238">
        <v>32.08</v>
      </c>
      <c r="E198" s="19"/>
      <c r="F198" s="68">
        <v>0.31280000000000002</v>
      </c>
      <c r="G198" s="18">
        <f t="shared" si="8"/>
        <v>28.500888</v>
      </c>
      <c r="H198" s="18">
        <f t="shared" si="9"/>
        <v>42.114623999999999</v>
      </c>
      <c r="I198" s="68">
        <v>0.24</v>
      </c>
      <c r="J198" s="18">
        <f t="shared" si="10"/>
        <v>40.380599999999994</v>
      </c>
      <c r="K198" s="20">
        <f t="shared" si="11"/>
        <v>59.668799999999997</v>
      </c>
      <c r="L198" s="244">
        <v>1</v>
      </c>
      <c r="M198" t="e">
        <f>+VLOOKUP(B198,#REF!,1,FALSE)</f>
        <v>#REF!</v>
      </c>
    </row>
    <row r="199" spans="1:13" ht="13.8" thickBot="1" x14ac:dyDescent="0.3">
      <c r="A199" s="105" t="s">
        <v>167</v>
      </c>
      <c r="B199" s="67" t="s">
        <v>192</v>
      </c>
      <c r="C199" s="238">
        <v>23.2</v>
      </c>
      <c r="D199" s="238">
        <v>34.659999999999997</v>
      </c>
      <c r="E199" s="19"/>
      <c r="F199" s="68">
        <v>0.31280000000000002</v>
      </c>
      <c r="G199" s="18">
        <f t="shared" si="8"/>
        <v>30.456959999999999</v>
      </c>
      <c r="H199" s="18">
        <f t="shared" si="9"/>
        <v>45.501647999999996</v>
      </c>
      <c r="I199" s="68">
        <v>0.24</v>
      </c>
      <c r="J199" s="18">
        <f t="shared" si="10"/>
        <v>43.151999999999994</v>
      </c>
      <c r="K199" s="20">
        <f t="shared" si="11"/>
        <v>64.46759999999999</v>
      </c>
      <c r="L199" s="244">
        <v>1</v>
      </c>
      <c r="M199" t="e">
        <f>+VLOOKUP(B199,#REF!,1,FALSE)</f>
        <v>#REF!</v>
      </c>
    </row>
    <row r="200" spans="1:13" ht="13.8" thickBot="1" x14ac:dyDescent="0.3">
      <c r="A200" s="105" t="s">
        <v>167</v>
      </c>
      <c r="B200" s="67" t="s">
        <v>193</v>
      </c>
      <c r="C200" s="238">
        <v>16.57</v>
      </c>
      <c r="D200" s="238">
        <v>24.82</v>
      </c>
      <c r="E200" s="19"/>
      <c r="F200" s="68">
        <v>0.31280000000000002</v>
      </c>
      <c r="G200" s="18">
        <f t="shared" si="8"/>
        <v>21.753095999999999</v>
      </c>
      <c r="H200" s="18">
        <f t="shared" si="9"/>
        <v>32.583695999999996</v>
      </c>
      <c r="I200" s="68">
        <v>0.24</v>
      </c>
      <c r="J200" s="18">
        <f t="shared" si="10"/>
        <v>30.8202</v>
      </c>
      <c r="K200" s="20">
        <f t="shared" si="11"/>
        <v>46.165200000000006</v>
      </c>
      <c r="L200" s="244">
        <v>1</v>
      </c>
      <c r="M200" t="e">
        <f>+VLOOKUP(B200,#REF!,1,FALSE)</f>
        <v>#REF!</v>
      </c>
    </row>
    <row r="201" spans="1:13" ht="13.8" thickBot="1" x14ac:dyDescent="0.3">
      <c r="A201" s="105" t="s">
        <v>167</v>
      </c>
      <c r="B201" s="67" t="s">
        <v>194</v>
      </c>
      <c r="C201" s="238">
        <v>17.59</v>
      </c>
      <c r="D201" s="238">
        <v>26.76</v>
      </c>
      <c r="E201" s="19"/>
      <c r="F201" s="68">
        <v>0.31280000000000002</v>
      </c>
      <c r="G201" s="18">
        <f t="shared" si="8"/>
        <v>23.092151999999999</v>
      </c>
      <c r="H201" s="18">
        <f t="shared" si="9"/>
        <v>35.130527999999998</v>
      </c>
      <c r="I201" s="68">
        <v>0.24</v>
      </c>
      <c r="J201" s="18">
        <f t="shared" si="10"/>
        <v>32.717399999999998</v>
      </c>
      <c r="K201" s="20">
        <f t="shared" si="11"/>
        <v>49.773600000000002</v>
      </c>
      <c r="L201" s="244">
        <v>1</v>
      </c>
      <c r="M201" t="e">
        <f>+VLOOKUP(B201,#REF!,1,FALSE)</f>
        <v>#REF!</v>
      </c>
    </row>
    <row r="202" spans="1:13" ht="13.8" thickBot="1" x14ac:dyDescent="0.3">
      <c r="A202" s="105" t="s">
        <v>167</v>
      </c>
      <c r="B202" s="67" t="s">
        <v>195</v>
      </c>
      <c r="C202" s="238">
        <v>19.23</v>
      </c>
      <c r="D202" s="238">
        <v>30.04</v>
      </c>
      <c r="E202" s="19"/>
      <c r="F202" s="68">
        <v>0.31280000000000002</v>
      </c>
      <c r="G202" s="18">
        <f t="shared" si="8"/>
        <v>25.245144</v>
      </c>
      <c r="H202" s="18">
        <f t="shared" si="9"/>
        <v>39.436512</v>
      </c>
      <c r="I202" s="68">
        <v>0.24</v>
      </c>
      <c r="J202" s="18">
        <f t="shared" si="10"/>
        <v>35.767800000000001</v>
      </c>
      <c r="K202" s="20">
        <f t="shared" si="11"/>
        <v>55.874400000000001</v>
      </c>
      <c r="L202" s="244">
        <v>1</v>
      </c>
      <c r="M202" t="e">
        <f>+VLOOKUP(B202,#REF!,1,FALSE)</f>
        <v>#REF!</v>
      </c>
    </row>
    <row r="203" spans="1:13" ht="13.8" thickBot="1" x14ac:dyDescent="0.3">
      <c r="A203" s="105" t="s">
        <v>167</v>
      </c>
      <c r="B203" s="67" t="s">
        <v>196</v>
      </c>
      <c r="C203" s="238">
        <v>27.29</v>
      </c>
      <c r="D203" s="238">
        <v>43.15</v>
      </c>
      <c r="E203" s="19"/>
      <c r="F203" s="68">
        <v>0.31280000000000002</v>
      </c>
      <c r="G203" s="18">
        <f t="shared" si="8"/>
        <v>35.826312000000001</v>
      </c>
      <c r="H203" s="18">
        <f t="shared" si="9"/>
        <v>56.647319999999993</v>
      </c>
      <c r="I203" s="68">
        <v>0.24</v>
      </c>
      <c r="J203" s="18">
        <f t="shared" si="10"/>
        <v>50.759399999999999</v>
      </c>
      <c r="K203" s="20">
        <f t="shared" si="11"/>
        <v>80.258999999999986</v>
      </c>
      <c r="L203" s="244">
        <v>1</v>
      </c>
      <c r="M203" t="e">
        <f>+VLOOKUP(B203,#REF!,1,FALSE)</f>
        <v>#REF!</v>
      </c>
    </row>
    <row r="204" spans="1:13" ht="13.8" thickBot="1" x14ac:dyDescent="0.3">
      <c r="A204" s="105" t="s">
        <v>167</v>
      </c>
      <c r="B204" s="67" t="s">
        <v>197</v>
      </c>
      <c r="C204" s="238">
        <v>29.46</v>
      </c>
      <c r="D204" s="238">
        <v>47.37</v>
      </c>
      <c r="E204" s="19"/>
      <c r="F204" s="68">
        <v>0.31280000000000002</v>
      </c>
      <c r="G204" s="18">
        <f t="shared" ref="G204:G267" si="12">C204*(1+F204)</f>
        <v>38.675088000000002</v>
      </c>
      <c r="H204" s="18">
        <f t="shared" ref="H204:H267" si="13">D204*(1+F204)</f>
        <v>62.187335999999995</v>
      </c>
      <c r="I204" s="68">
        <v>0.24</v>
      </c>
      <c r="J204" s="18">
        <f t="shared" ref="J204:J267" si="14">(C204*1.5)*(1+I204)</f>
        <v>54.7956</v>
      </c>
      <c r="K204" s="20">
        <f t="shared" ref="K204:K267" si="15">(D204*1.5)*(1+I204)</f>
        <v>88.108199999999997</v>
      </c>
      <c r="L204" s="244">
        <v>1</v>
      </c>
      <c r="M204" t="e">
        <f>+VLOOKUP(B204,#REF!,1,FALSE)</f>
        <v>#REF!</v>
      </c>
    </row>
    <row r="205" spans="1:13" ht="13.8" thickBot="1" x14ac:dyDescent="0.3">
      <c r="A205" s="105" t="s">
        <v>167</v>
      </c>
      <c r="B205" s="67" t="s">
        <v>198</v>
      </c>
      <c r="C205" s="238">
        <v>26.89</v>
      </c>
      <c r="D205" s="238">
        <v>42.17</v>
      </c>
      <c r="E205" s="19"/>
      <c r="F205" s="68">
        <v>0.31280000000000002</v>
      </c>
      <c r="G205" s="18">
        <f t="shared" si="12"/>
        <v>35.301192</v>
      </c>
      <c r="H205" s="18">
        <f t="shared" si="13"/>
        <v>55.360776000000001</v>
      </c>
      <c r="I205" s="68">
        <v>0.24</v>
      </c>
      <c r="J205" s="18">
        <f t="shared" si="14"/>
        <v>50.0154</v>
      </c>
      <c r="K205" s="20">
        <f t="shared" si="15"/>
        <v>78.436199999999999</v>
      </c>
      <c r="L205" s="244">
        <v>1</v>
      </c>
      <c r="M205" t="e">
        <f>+VLOOKUP(B205,#REF!,1,FALSE)</f>
        <v>#REF!</v>
      </c>
    </row>
    <row r="206" spans="1:13" ht="13.8" thickBot="1" x14ac:dyDescent="0.3">
      <c r="A206" s="105" t="s">
        <v>167</v>
      </c>
      <c r="B206" s="67" t="s">
        <v>199</v>
      </c>
      <c r="C206" s="238">
        <v>30.57</v>
      </c>
      <c r="D206" s="238">
        <v>48.25</v>
      </c>
      <c r="E206" s="19"/>
      <c r="F206" s="68">
        <v>0.31280000000000002</v>
      </c>
      <c r="G206" s="18">
        <f t="shared" si="12"/>
        <v>40.132295999999997</v>
      </c>
      <c r="H206" s="18">
        <f t="shared" si="13"/>
        <v>63.342599999999997</v>
      </c>
      <c r="I206" s="68">
        <v>0.24</v>
      </c>
      <c r="J206" s="18">
        <f t="shared" si="14"/>
        <v>56.860200000000006</v>
      </c>
      <c r="K206" s="20">
        <f t="shared" si="15"/>
        <v>89.745000000000005</v>
      </c>
      <c r="L206" s="244">
        <v>1</v>
      </c>
      <c r="M206" t="e">
        <f>+VLOOKUP(B206,#REF!,1,FALSE)</f>
        <v>#REF!</v>
      </c>
    </row>
    <row r="207" spans="1:13" ht="13.8" thickBot="1" x14ac:dyDescent="0.3">
      <c r="A207" s="105" t="s">
        <v>167</v>
      </c>
      <c r="B207" s="67" t="s">
        <v>200</v>
      </c>
      <c r="C207" s="238">
        <v>18.73</v>
      </c>
      <c r="D207" s="238">
        <v>26.34</v>
      </c>
      <c r="E207" s="19"/>
      <c r="F207" s="68">
        <v>0.31280000000000002</v>
      </c>
      <c r="G207" s="18">
        <f t="shared" si="12"/>
        <v>24.588743999999998</v>
      </c>
      <c r="H207" s="18">
        <f t="shared" si="13"/>
        <v>34.579152000000001</v>
      </c>
      <c r="I207" s="68">
        <v>0.24</v>
      </c>
      <c r="J207" s="18">
        <f t="shared" si="14"/>
        <v>34.837800000000001</v>
      </c>
      <c r="K207" s="20">
        <f t="shared" si="15"/>
        <v>48.992399999999996</v>
      </c>
      <c r="L207" s="244">
        <v>1</v>
      </c>
      <c r="M207" t="e">
        <f>+VLOOKUP(B207,#REF!,1,FALSE)</f>
        <v>#REF!</v>
      </c>
    </row>
    <row r="208" spans="1:13" ht="13.8" thickBot="1" x14ac:dyDescent="0.3">
      <c r="A208" s="105" t="s">
        <v>167</v>
      </c>
      <c r="B208" s="67" t="s">
        <v>201</v>
      </c>
      <c r="C208" s="238">
        <v>22.67</v>
      </c>
      <c r="D208" s="238">
        <v>36.65</v>
      </c>
      <c r="E208" s="19"/>
      <c r="F208" s="68">
        <v>0.31280000000000002</v>
      </c>
      <c r="G208" s="18">
        <f t="shared" si="12"/>
        <v>29.761176000000003</v>
      </c>
      <c r="H208" s="18">
        <f t="shared" si="13"/>
        <v>48.11412</v>
      </c>
      <c r="I208" s="68">
        <v>0.24</v>
      </c>
      <c r="J208" s="18">
        <f t="shared" si="14"/>
        <v>42.166200000000003</v>
      </c>
      <c r="K208" s="20">
        <f t="shared" si="15"/>
        <v>68.168999999999997</v>
      </c>
      <c r="L208" s="244">
        <v>1</v>
      </c>
      <c r="M208" t="e">
        <f>+VLOOKUP(B208,#REF!,1,FALSE)</f>
        <v>#REF!</v>
      </c>
    </row>
    <row r="209" spans="1:13" ht="13.8" thickBot="1" x14ac:dyDescent="0.3">
      <c r="A209" s="105" t="s">
        <v>167</v>
      </c>
      <c r="B209" s="67" t="s">
        <v>202</v>
      </c>
      <c r="C209" s="238">
        <v>27.29</v>
      </c>
      <c r="D209" s="238">
        <v>43.15</v>
      </c>
      <c r="E209" s="19"/>
      <c r="F209" s="68">
        <v>0.31280000000000002</v>
      </c>
      <c r="G209" s="18">
        <f t="shared" si="12"/>
        <v>35.826312000000001</v>
      </c>
      <c r="H209" s="18">
        <f t="shared" si="13"/>
        <v>56.647319999999993</v>
      </c>
      <c r="I209" s="68">
        <v>0.24</v>
      </c>
      <c r="J209" s="18">
        <f t="shared" si="14"/>
        <v>50.759399999999999</v>
      </c>
      <c r="K209" s="20">
        <f t="shared" si="15"/>
        <v>80.258999999999986</v>
      </c>
      <c r="L209" s="244">
        <v>1</v>
      </c>
      <c r="M209" t="e">
        <f>+VLOOKUP(B209,#REF!,1,FALSE)</f>
        <v>#REF!</v>
      </c>
    </row>
    <row r="210" spans="1:13" ht="13.8" thickBot="1" x14ac:dyDescent="0.3">
      <c r="A210" s="105" t="s">
        <v>167</v>
      </c>
      <c r="B210" s="67" t="s">
        <v>203</v>
      </c>
      <c r="C210" s="238">
        <v>22.67</v>
      </c>
      <c r="D210" s="238">
        <v>36.65</v>
      </c>
      <c r="E210" s="19"/>
      <c r="F210" s="68">
        <v>0.31280000000000002</v>
      </c>
      <c r="G210" s="18">
        <f t="shared" si="12"/>
        <v>29.761176000000003</v>
      </c>
      <c r="H210" s="18">
        <f t="shared" si="13"/>
        <v>48.11412</v>
      </c>
      <c r="I210" s="68">
        <v>0.24</v>
      </c>
      <c r="J210" s="18">
        <f t="shared" si="14"/>
        <v>42.166200000000003</v>
      </c>
      <c r="K210" s="20">
        <f t="shared" si="15"/>
        <v>68.168999999999997</v>
      </c>
      <c r="L210" s="244">
        <v>1</v>
      </c>
      <c r="M210" t="e">
        <f>+VLOOKUP(B210,#REF!,1,FALSE)</f>
        <v>#REF!</v>
      </c>
    </row>
    <row r="211" spans="1:13" ht="13.8" thickBot="1" x14ac:dyDescent="0.3">
      <c r="A211" s="105" t="s">
        <v>167</v>
      </c>
      <c r="B211" s="67" t="s">
        <v>204</v>
      </c>
      <c r="C211" s="238">
        <v>27.29</v>
      </c>
      <c r="D211" s="238">
        <v>43.15</v>
      </c>
      <c r="E211" s="19"/>
      <c r="F211" s="68">
        <v>0.31280000000000002</v>
      </c>
      <c r="G211" s="18">
        <f t="shared" si="12"/>
        <v>35.826312000000001</v>
      </c>
      <c r="H211" s="18">
        <f t="shared" si="13"/>
        <v>56.647319999999993</v>
      </c>
      <c r="I211" s="68">
        <v>0.24</v>
      </c>
      <c r="J211" s="18">
        <f t="shared" si="14"/>
        <v>50.759399999999999</v>
      </c>
      <c r="K211" s="20">
        <f t="shared" si="15"/>
        <v>80.258999999999986</v>
      </c>
      <c r="L211" s="244">
        <v>1</v>
      </c>
      <c r="M211" t="e">
        <f>+VLOOKUP(B211,#REF!,1,FALSE)</f>
        <v>#REF!</v>
      </c>
    </row>
    <row r="212" spans="1:13" ht="13.8" thickBot="1" x14ac:dyDescent="0.3">
      <c r="A212" s="105" t="s">
        <v>167</v>
      </c>
      <c r="B212" s="67" t="s">
        <v>205</v>
      </c>
      <c r="C212" s="238">
        <v>27.29</v>
      </c>
      <c r="D212" s="238">
        <v>43.15</v>
      </c>
      <c r="E212" s="19"/>
      <c r="F212" s="68">
        <v>0.31280000000000002</v>
      </c>
      <c r="G212" s="18">
        <f t="shared" si="12"/>
        <v>35.826312000000001</v>
      </c>
      <c r="H212" s="18">
        <f t="shared" si="13"/>
        <v>56.647319999999993</v>
      </c>
      <c r="I212" s="68">
        <v>0.24</v>
      </c>
      <c r="J212" s="18">
        <f t="shared" si="14"/>
        <v>50.759399999999999</v>
      </c>
      <c r="K212" s="20">
        <f t="shared" si="15"/>
        <v>80.258999999999986</v>
      </c>
      <c r="L212" s="244">
        <v>1</v>
      </c>
      <c r="M212" t="e">
        <f>+VLOOKUP(B212,#REF!,1,FALSE)</f>
        <v>#REF!</v>
      </c>
    </row>
    <row r="213" spans="1:13" ht="13.8" thickBot="1" x14ac:dyDescent="0.3">
      <c r="A213" s="105" t="s">
        <v>167</v>
      </c>
      <c r="B213" s="67" t="s">
        <v>206</v>
      </c>
      <c r="C213" s="238">
        <v>22.67</v>
      </c>
      <c r="D213" s="238">
        <v>36.65</v>
      </c>
      <c r="E213" s="19"/>
      <c r="F213" s="68">
        <v>0.31280000000000002</v>
      </c>
      <c r="G213" s="18">
        <f t="shared" si="12"/>
        <v>29.761176000000003</v>
      </c>
      <c r="H213" s="18">
        <f t="shared" si="13"/>
        <v>48.11412</v>
      </c>
      <c r="I213" s="68">
        <v>0.24</v>
      </c>
      <c r="J213" s="18">
        <f t="shared" si="14"/>
        <v>42.166200000000003</v>
      </c>
      <c r="K213" s="20">
        <f t="shared" si="15"/>
        <v>68.168999999999997</v>
      </c>
      <c r="L213" s="244">
        <v>1</v>
      </c>
      <c r="M213" t="e">
        <f>+VLOOKUP(B213,#REF!,1,FALSE)</f>
        <v>#REF!</v>
      </c>
    </row>
    <row r="214" spans="1:13" ht="13.8" thickBot="1" x14ac:dyDescent="0.3">
      <c r="A214" s="105" t="s">
        <v>167</v>
      </c>
      <c r="B214" s="67" t="s">
        <v>207</v>
      </c>
      <c r="C214" s="238">
        <v>26.78</v>
      </c>
      <c r="D214" s="238">
        <v>43.14</v>
      </c>
      <c r="E214" s="19"/>
      <c r="F214" s="68">
        <v>0.31280000000000002</v>
      </c>
      <c r="G214" s="18">
        <f t="shared" si="12"/>
        <v>35.156784000000002</v>
      </c>
      <c r="H214" s="18">
        <f t="shared" si="13"/>
        <v>56.634191999999999</v>
      </c>
      <c r="I214" s="68">
        <v>0.24</v>
      </c>
      <c r="J214" s="18">
        <f t="shared" si="14"/>
        <v>49.8108</v>
      </c>
      <c r="K214" s="20">
        <f t="shared" si="15"/>
        <v>80.240400000000008</v>
      </c>
      <c r="L214" s="244">
        <v>1</v>
      </c>
      <c r="M214" t="e">
        <f>+VLOOKUP(B214,#REF!,1,FALSE)</f>
        <v>#REF!</v>
      </c>
    </row>
    <row r="215" spans="1:13" ht="13.8" thickBot="1" x14ac:dyDescent="0.3">
      <c r="A215" s="105" t="s">
        <v>167</v>
      </c>
      <c r="B215" s="67" t="s">
        <v>208</v>
      </c>
      <c r="C215" s="238">
        <v>27.81</v>
      </c>
      <c r="D215" s="238">
        <v>47.2</v>
      </c>
      <c r="E215" s="19"/>
      <c r="F215" s="68">
        <v>0.31280000000000002</v>
      </c>
      <c r="G215" s="18">
        <f t="shared" si="12"/>
        <v>36.508967999999996</v>
      </c>
      <c r="H215" s="18">
        <f t="shared" si="13"/>
        <v>61.96416</v>
      </c>
      <c r="I215" s="68">
        <v>0.24</v>
      </c>
      <c r="J215" s="18">
        <f t="shared" si="14"/>
        <v>51.726599999999998</v>
      </c>
      <c r="K215" s="20">
        <f t="shared" si="15"/>
        <v>87.792000000000016</v>
      </c>
      <c r="L215" s="244">
        <v>1</v>
      </c>
      <c r="M215" t="e">
        <f>+VLOOKUP(B215,#REF!,1,FALSE)</f>
        <v>#REF!</v>
      </c>
    </row>
    <row r="216" spans="1:13" ht="13.8" thickBot="1" x14ac:dyDescent="0.3">
      <c r="A216" s="105" t="s">
        <v>167</v>
      </c>
      <c r="B216" s="67" t="s">
        <v>209</v>
      </c>
      <c r="C216" s="238">
        <v>30.7</v>
      </c>
      <c r="D216" s="238">
        <v>49.39</v>
      </c>
      <c r="E216" s="19"/>
      <c r="F216" s="68">
        <v>0.31280000000000002</v>
      </c>
      <c r="G216" s="18">
        <f t="shared" si="12"/>
        <v>40.302959999999999</v>
      </c>
      <c r="H216" s="18">
        <f t="shared" si="13"/>
        <v>64.839191999999997</v>
      </c>
      <c r="I216" s="68">
        <v>0.24</v>
      </c>
      <c r="J216" s="18">
        <f t="shared" si="14"/>
        <v>57.101999999999997</v>
      </c>
      <c r="K216" s="20">
        <f t="shared" si="15"/>
        <v>91.865400000000008</v>
      </c>
      <c r="L216" s="244">
        <v>1</v>
      </c>
      <c r="M216" t="e">
        <f>+VLOOKUP(B216,#REF!,1,FALSE)</f>
        <v>#REF!</v>
      </c>
    </row>
    <row r="217" spans="1:13" ht="13.8" thickBot="1" x14ac:dyDescent="0.3">
      <c r="A217" s="105" t="s">
        <v>167</v>
      </c>
      <c r="B217" s="67" t="s">
        <v>210</v>
      </c>
      <c r="C217" s="238">
        <v>32.409999999999997</v>
      </c>
      <c r="D217" s="238">
        <v>52.76</v>
      </c>
      <c r="E217" s="19"/>
      <c r="F217" s="68">
        <v>0.31280000000000002</v>
      </c>
      <c r="G217" s="18">
        <f t="shared" si="12"/>
        <v>42.547847999999995</v>
      </c>
      <c r="H217" s="18">
        <f t="shared" si="13"/>
        <v>69.263328000000001</v>
      </c>
      <c r="I217" s="68">
        <v>0.24</v>
      </c>
      <c r="J217" s="18">
        <f t="shared" si="14"/>
        <v>60.282599999999995</v>
      </c>
      <c r="K217" s="20">
        <f t="shared" si="15"/>
        <v>98.133600000000001</v>
      </c>
      <c r="L217" s="244">
        <v>1</v>
      </c>
      <c r="M217" t="e">
        <f>+VLOOKUP(B217,#REF!,1,FALSE)</f>
        <v>#REF!</v>
      </c>
    </row>
    <row r="218" spans="1:13" ht="13.8" thickBot="1" x14ac:dyDescent="0.3">
      <c r="A218" s="105" t="s">
        <v>167</v>
      </c>
      <c r="B218" s="67" t="s">
        <v>211</v>
      </c>
      <c r="C218" s="238">
        <v>13.02</v>
      </c>
      <c r="D218" s="238">
        <v>18.73</v>
      </c>
      <c r="E218" s="19"/>
      <c r="F218" s="68">
        <v>0.31280000000000002</v>
      </c>
      <c r="G218" s="18">
        <f t="shared" si="12"/>
        <v>17.092655999999998</v>
      </c>
      <c r="H218" s="18">
        <f t="shared" si="13"/>
        <v>24.588743999999998</v>
      </c>
      <c r="I218" s="68">
        <v>0.24</v>
      </c>
      <c r="J218" s="18">
        <f t="shared" si="14"/>
        <v>24.217200000000002</v>
      </c>
      <c r="K218" s="20">
        <f t="shared" si="15"/>
        <v>34.837800000000001</v>
      </c>
      <c r="L218" s="244">
        <v>1</v>
      </c>
      <c r="M218" t="e">
        <f>+VLOOKUP(B218,#REF!,1,FALSE)</f>
        <v>#REF!</v>
      </c>
    </row>
    <row r="219" spans="1:13" ht="13.8" thickBot="1" x14ac:dyDescent="0.3">
      <c r="A219" s="105" t="s">
        <v>167</v>
      </c>
      <c r="B219" s="67" t="s">
        <v>212</v>
      </c>
      <c r="C219" s="238">
        <v>13.89</v>
      </c>
      <c r="D219" s="238">
        <v>20.309999999999999</v>
      </c>
      <c r="E219" s="19"/>
      <c r="F219" s="68">
        <v>0.31280000000000002</v>
      </c>
      <c r="G219" s="18">
        <f t="shared" si="12"/>
        <v>18.234791999999999</v>
      </c>
      <c r="H219" s="18">
        <f t="shared" si="13"/>
        <v>26.662967999999999</v>
      </c>
      <c r="I219" s="68">
        <v>0.24</v>
      </c>
      <c r="J219" s="18">
        <f t="shared" si="14"/>
        <v>25.8354</v>
      </c>
      <c r="K219" s="20">
        <f t="shared" si="15"/>
        <v>37.776599999999995</v>
      </c>
      <c r="L219" s="244">
        <v>1</v>
      </c>
      <c r="M219" t="e">
        <f>+VLOOKUP(B219,#REF!,1,FALSE)</f>
        <v>#REF!</v>
      </c>
    </row>
    <row r="220" spans="1:13" ht="13.8" thickBot="1" x14ac:dyDescent="0.3">
      <c r="A220" s="105" t="s">
        <v>167</v>
      </c>
      <c r="B220" s="67" t="s">
        <v>213</v>
      </c>
      <c r="C220" s="238">
        <v>27.81</v>
      </c>
      <c r="D220" s="238">
        <v>46.18</v>
      </c>
      <c r="E220" s="19"/>
      <c r="F220" s="68">
        <v>0.31280000000000002</v>
      </c>
      <c r="G220" s="18">
        <f t="shared" si="12"/>
        <v>36.508967999999996</v>
      </c>
      <c r="H220" s="18">
        <f t="shared" si="13"/>
        <v>60.625104</v>
      </c>
      <c r="I220" s="68">
        <v>0.24</v>
      </c>
      <c r="J220" s="18">
        <f t="shared" si="14"/>
        <v>51.726599999999998</v>
      </c>
      <c r="K220" s="20">
        <f t="shared" si="15"/>
        <v>85.894799999999989</v>
      </c>
      <c r="L220" s="244">
        <v>1</v>
      </c>
      <c r="M220" t="e">
        <f>+VLOOKUP(B220,#REF!,1,FALSE)</f>
        <v>#REF!</v>
      </c>
    </row>
    <row r="221" spans="1:13" ht="13.8" thickBot="1" x14ac:dyDescent="0.3">
      <c r="A221" s="105" t="s">
        <v>167</v>
      </c>
      <c r="B221" s="67" t="s">
        <v>214</v>
      </c>
      <c r="C221" s="238">
        <v>32.409999999999997</v>
      </c>
      <c r="D221" s="238">
        <v>52.76</v>
      </c>
      <c r="E221" s="19"/>
      <c r="F221" s="68">
        <v>0.31280000000000002</v>
      </c>
      <c r="G221" s="18">
        <f t="shared" si="12"/>
        <v>42.547847999999995</v>
      </c>
      <c r="H221" s="18">
        <f t="shared" si="13"/>
        <v>69.263328000000001</v>
      </c>
      <c r="I221" s="68">
        <v>0.24</v>
      </c>
      <c r="J221" s="18">
        <f t="shared" si="14"/>
        <v>60.282599999999995</v>
      </c>
      <c r="K221" s="20">
        <f t="shared" si="15"/>
        <v>98.133600000000001</v>
      </c>
      <c r="L221" s="244">
        <v>1</v>
      </c>
      <c r="M221" t="e">
        <f>+VLOOKUP(B221,#REF!,1,FALSE)</f>
        <v>#REF!</v>
      </c>
    </row>
    <row r="222" spans="1:13" ht="13.8" thickBot="1" x14ac:dyDescent="0.3">
      <c r="A222" s="105" t="s">
        <v>167</v>
      </c>
      <c r="B222" s="67" t="s">
        <v>215</v>
      </c>
      <c r="C222" s="238">
        <v>26.78</v>
      </c>
      <c r="D222" s="238">
        <v>43.14</v>
      </c>
      <c r="E222" s="19"/>
      <c r="F222" s="68">
        <v>0.31280000000000002</v>
      </c>
      <c r="G222" s="18">
        <f t="shared" si="12"/>
        <v>35.156784000000002</v>
      </c>
      <c r="H222" s="18">
        <f t="shared" si="13"/>
        <v>56.634191999999999</v>
      </c>
      <c r="I222" s="68">
        <v>0.24</v>
      </c>
      <c r="J222" s="18">
        <f t="shared" si="14"/>
        <v>49.8108</v>
      </c>
      <c r="K222" s="20">
        <f t="shared" si="15"/>
        <v>80.240400000000008</v>
      </c>
      <c r="L222" s="244">
        <v>1</v>
      </c>
      <c r="M222" t="e">
        <f>+VLOOKUP(B222,#REF!,1,FALSE)</f>
        <v>#REF!</v>
      </c>
    </row>
    <row r="223" spans="1:13" ht="13.8" thickBot="1" x14ac:dyDescent="0.3">
      <c r="A223" s="105" t="s">
        <v>167</v>
      </c>
      <c r="B223" s="67" t="s">
        <v>216</v>
      </c>
      <c r="C223" s="238">
        <v>30.7</v>
      </c>
      <c r="D223" s="238">
        <v>49.39</v>
      </c>
      <c r="E223" s="19"/>
      <c r="F223" s="68">
        <v>0.31280000000000002</v>
      </c>
      <c r="G223" s="18">
        <f t="shared" si="12"/>
        <v>40.302959999999999</v>
      </c>
      <c r="H223" s="18">
        <f t="shared" si="13"/>
        <v>64.839191999999997</v>
      </c>
      <c r="I223" s="68">
        <v>0.24</v>
      </c>
      <c r="J223" s="18">
        <f t="shared" si="14"/>
        <v>57.101999999999997</v>
      </c>
      <c r="K223" s="20">
        <f t="shared" si="15"/>
        <v>91.865400000000008</v>
      </c>
      <c r="L223" s="244">
        <v>1</v>
      </c>
      <c r="M223" t="e">
        <f>+VLOOKUP(B223,#REF!,1,FALSE)</f>
        <v>#REF!</v>
      </c>
    </row>
    <row r="224" spans="1:13" ht="13.8" thickBot="1" x14ac:dyDescent="0.3">
      <c r="A224" s="105" t="s">
        <v>167</v>
      </c>
      <c r="B224" s="67" t="s">
        <v>217</v>
      </c>
      <c r="C224" s="238">
        <v>26.78</v>
      </c>
      <c r="D224" s="238">
        <v>43.14</v>
      </c>
      <c r="E224" s="19"/>
      <c r="F224" s="68">
        <v>0.31280000000000002</v>
      </c>
      <c r="G224" s="18">
        <f t="shared" si="12"/>
        <v>35.156784000000002</v>
      </c>
      <c r="H224" s="18">
        <f t="shared" si="13"/>
        <v>56.634191999999999</v>
      </c>
      <c r="I224" s="68">
        <v>0.24</v>
      </c>
      <c r="J224" s="18">
        <f t="shared" si="14"/>
        <v>49.8108</v>
      </c>
      <c r="K224" s="20">
        <f t="shared" si="15"/>
        <v>80.240400000000008</v>
      </c>
      <c r="L224" s="244">
        <v>1</v>
      </c>
      <c r="M224" t="e">
        <f>+VLOOKUP(B224,#REF!,1,FALSE)</f>
        <v>#REF!</v>
      </c>
    </row>
    <row r="225" spans="1:13" ht="13.8" thickBot="1" x14ac:dyDescent="0.3">
      <c r="A225" s="105" t="s">
        <v>167</v>
      </c>
      <c r="B225" s="67" t="s">
        <v>218</v>
      </c>
      <c r="C225" s="238">
        <v>26.78</v>
      </c>
      <c r="D225" s="238">
        <v>43.14</v>
      </c>
      <c r="E225" s="19"/>
      <c r="F225" s="68">
        <v>0.31280000000000002</v>
      </c>
      <c r="G225" s="18">
        <f t="shared" si="12"/>
        <v>35.156784000000002</v>
      </c>
      <c r="H225" s="18">
        <f t="shared" si="13"/>
        <v>56.634191999999999</v>
      </c>
      <c r="I225" s="68">
        <v>0.24</v>
      </c>
      <c r="J225" s="18">
        <f t="shared" si="14"/>
        <v>49.8108</v>
      </c>
      <c r="K225" s="20">
        <f t="shared" si="15"/>
        <v>80.240400000000008</v>
      </c>
      <c r="L225" s="244">
        <v>1</v>
      </c>
      <c r="M225" t="e">
        <f>+VLOOKUP(B225,#REF!,1,FALSE)</f>
        <v>#REF!</v>
      </c>
    </row>
    <row r="226" spans="1:13" ht="13.8" thickBot="1" x14ac:dyDescent="0.3">
      <c r="A226" s="105" t="s">
        <v>113</v>
      </c>
      <c r="B226" s="67" t="s">
        <v>114</v>
      </c>
      <c r="C226" s="238">
        <v>15.49</v>
      </c>
      <c r="D226" s="238">
        <v>19.059999999999999</v>
      </c>
      <c r="E226" s="19"/>
      <c r="F226" s="68">
        <v>0.42730000000000001</v>
      </c>
      <c r="G226" s="18">
        <f t="shared" si="12"/>
        <v>22.108877</v>
      </c>
      <c r="H226" s="18">
        <f t="shared" si="13"/>
        <v>27.204338</v>
      </c>
      <c r="I226" s="68">
        <v>0.24</v>
      </c>
      <c r="J226" s="18">
        <f t="shared" si="14"/>
        <v>28.811399999999999</v>
      </c>
      <c r="K226" s="20">
        <f t="shared" si="15"/>
        <v>35.451599999999992</v>
      </c>
      <c r="L226" s="244">
        <v>1</v>
      </c>
      <c r="M226" t="e">
        <f>+VLOOKUP(B226,#REF!,1,FALSE)</f>
        <v>#REF!</v>
      </c>
    </row>
    <row r="227" spans="1:13" ht="13.8" thickBot="1" x14ac:dyDescent="0.3">
      <c r="A227" s="105" t="s">
        <v>113</v>
      </c>
      <c r="B227" s="67" t="s">
        <v>115</v>
      </c>
      <c r="C227" s="238">
        <v>19.11</v>
      </c>
      <c r="D227" s="238">
        <v>21.94</v>
      </c>
      <c r="E227" s="19"/>
      <c r="F227" s="68">
        <v>0.42730000000000001</v>
      </c>
      <c r="G227" s="18">
        <f t="shared" si="12"/>
        <v>27.275703</v>
      </c>
      <c r="H227" s="18">
        <f t="shared" si="13"/>
        <v>31.314962000000001</v>
      </c>
      <c r="I227" s="68">
        <v>0.24</v>
      </c>
      <c r="J227" s="18">
        <f t="shared" si="14"/>
        <v>35.544599999999996</v>
      </c>
      <c r="K227" s="20">
        <f t="shared" si="15"/>
        <v>40.808400000000006</v>
      </c>
      <c r="L227" s="244">
        <v>1</v>
      </c>
      <c r="M227" t="e">
        <f>+VLOOKUP(B227,#REF!,1,FALSE)</f>
        <v>#REF!</v>
      </c>
    </row>
    <row r="228" spans="1:13" ht="13.8" thickBot="1" x14ac:dyDescent="0.3">
      <c r="A228" s="105" t="s">
        <v>113</v>
      </c>
      <c r="B228" s="67" t="s">
        <v>116</v>
      </c>
      <c r="C228" s="238">
        <v>21.96</v>
      </c>
      <c r="D228" s="238">
        <v>23.97</v>
      </c>
      <c r="E228" s="19"/>
      <c r="F228" s="68">
        <v>0.42730000000000001</v>
      </c>
      <c r="G228" s="18">
        <f t="shared" si="12"/>
        <v>31.343508</v>
      </c>
      <c r="H228" s="18">
        <f t="shared" si="13"/>
        <v>34.212381000000001</v>
      </c>
      <c r="I228" s="68">
        <v>0.24</v>
      </c>
      <c r="J228" s="18">
        <f t="shared" si="14"/>
        <v>40.845599999999997</v>
      </c>
      <c r="K228" s="20">
        <f t="shared" si="15"/>
        <v>44.584199999999996</v>
      </c>
      <c r="L228" s="244">
        <v>1</v>
      </c>
      <c r="M228" t="e">
        <f>+VLOOKUP(B228,#REF!,1,FALSE)</f>
        <v>#REF!</v>
      </c>
    </row>
    <row r="229" spans="1:13" ht="13.8" thickBot="1" x14ac:dyDescent="0.3">
      <c r="A229" s="105" t="s">
        <v>113</v>
      </c>
      <c r="B229" s="67" t="s">
        <v>117</v>
      </c>
      <c r="C229" s="238">
        <v>23.99</v>
      </c>
      <c r="D229" s="238">
        <v>32.840000000000003</v>
      </c>
      <c r="E229" s="19"/>
      <c r="F229" s="68">
        <v>0.42730000000000001</v>
      </c>
      <c r="G229" s="18">
        <f t="shared" si="12"/>
        <v>34.240926999999999</v>
      </c>
      <c r="H229" s="18">
        <f t="shared" si="13"/>
        <v>46.872532000000007</v>
      </c>
      <c r="I229" s="68">
        <v>0.24</v>
      </c>
      <c r="J229" s="18">
        <f t="shared" si="14"/>
        <v>44.621400000000001</v>
      </c>
      <c r="K229" s="20">
        <f t="shared" si="15"/>
        <v>61.082400000000007</v>
      </c>
      <c r="L229" s="244">
        <v>1</v>
      </c>
      <c r="M229" t="e">
        <f>+VLOOKUP(B229,#REF!,1,FALSE)</f>
        <v>#REF!</v>
      </c>
    </row>
    <row r="230" spans="1:13" ht="13.8" thickBot="1" x14ac:dyDescent="0.3">
      <c r="A230" s="105" t="s">
        <v>113</v>
      </c>
      <c r="B230" s="67" t="s">
        <v>118</v>
      </c>
      <c r="C230" s="238">
        <v>10.32</v>
      </c>
      <c r="D230" s="238">
        <v>13.96</v>
      </c>
      <c r="E230" s="19"/>
      <c r="F230" s="68">
        <v>0.42730000000000001</v>
      </c>
      <c r="G230" s="18">
        <f t="shared" si="12"/>
        <v>14.729736000000001</v>
      </c>
      <c r="H230" s="18">
        <f t="shared" si="13"/>
        <v>19.925108000000002</v>
      </c>
      <c r="I230" s="68">
        <v>0.24</v>
      </c>
      <c r="J230" s="18">
        <f t="shared" si="14"/>
        <v>19.1952</v>
      </c>
      <c r="K230" s="20">
        <f t="shared" si="15"/>
        <v>25.965600000000002</v>
      </c>
      <c r="L230" s="244">
        <v>1</v>
      </c>
      <c r="M230" t="e">
        <f>+VLOOKUP(B230,#REF!,1,FALSE)</f>
        <v>#REF!</v>
      </c>
    </row>
    <row r="231" spans="1:13" ht="13.8" thickBot="1" x14ac:dyDescent="0.3">
      <c r="A231" s="105" t="s">
        <v>113</v>
      </c>
      <c r="B231" s="67" t="s">
        <v>119</v>
      </c>
      <c r="C231" s="238">
        <v>13.97</v>
      </c>
      <c r="D231" s="238">
        <v>19.57</v>
      </c>
      <c r="E231" s="19"/>
      <c r="F231" s="68">
        <v>0.42730000000000001</v>
      </c>
      <c r="G231" s="18">
        <f t="shared" si="12"/>
        <v>19.939381000000001</v>
      </c>
      <c r="H231" s="18">
        <f t="shared" si="13"/>
        <v>27.932261</v>
      </c>
      <c r="I231" s="68">
        <v>0.24</v>
      </c>
      <c r="J231" s="18">
        <f t="shared" si="14"/>
        <v>25.984200000000001</v>
      </c>
      <c r="K231" s="20">
        <f t="shared" si="15"/>
        <v>36.400199999999998</v>
      </c>
      <c r="L231" s="244">
        <v>1</v>
      </c>
      <c r="M231" t="e">
        <f>+VLOOKUP(B231,#REF!,1,FALSE)</f>
        <v>#REF!</v>
      </c>
    </row>
    <row r="232" spans="1:13" ht="13.8" thickBot="1" x14ac:dyDescent="0.3">
      <c r="A232" s="105" t="s">
        <v>113</v>
      </c>
      <c r="B232" s="67" t="s">
        <v>120</v>
      </c>
      <c r="C232" s="238">
        <v>20.66</v>
      </c>
      <c r="D232" s="238">
        <v>27.91</v>
      </c>
      <c r="E232" s="19"/>
      <c r="F232" s="68">
        <v>0.42730000000000001</v>
      </c>
      <c r="G232" s="18">
        <f t="shared" si="12"/>
        <v>29.488018</v>
      </c>
      <c r="H232" s="18">
        <f t="shared" si="13"/>
        <v>39.835943</v>
      </c>
      <c r="I232" s="68">
        <v>0.24</v>
      </c>
      <c r="J232" s="18">
        <f t="shared" si="14"/>
        <v>38.427600000000005</v>
      </c>
      <c r="K232" s="20">
        <f t="shared" si="15"/>
        <v>51.912600000000005</v>
      </c>
      <c r="L232" s="244">
        <v>1</v>
      </c>
      <c r="M232" t="e">
        <f>+VLOOKUP(B232,#REF!,1,FALSE)</f>
        <v>#REF!</v>
      </c>
    </row>
    <row r="233" spans="1:13" ht="13.8" thickBot="1" x14ac:dyDescent="0.3">
      <c r="A233" s="105" t="s">
        <v>113</v>
      </c>
      <c r="B233" s="67" t="s">
        <v>121</v>
      </c>
      <c r="C233" s="238">
        <v>22.03</v>
      </c>
      <c r="D233" s="238">
        <v>36.659999999999997</v>
      </c>
      <c r="E233" s="19"/>
      <c r="F233" s="68">
        <v>0.42730000000000001</v>
      </c>
      <c r="G233" s="18">
        <f t="shared" si="12"/>
        <v>31.443419000000002</v>
      </c>
      <c r="H233" s="18">
        <f t="shared" si="13"/>
        <v>52.324817999999993</v>
      </c>
      <c r="I233" s="68">
        <v>0.24</v>
      </c>
      <c r="J233" s="18">
        <f t="shared" si="14"/>
        <v>40.9758</v>
      </c>
      <c r="K233" s="20">
        <f t="shared" si="15"/>
        <v>68.187599999999989</v>
      </c>
      <c r="L233" s="244">
        <v>1</v>
      </c>
      <c r="M233" t="e">
        <f>+VLOOKUP(B233,#REF!,1,FALSE)</f>
        <v>#REF!</v>
      </c>
    </row>
    <row r="234" spans="1:13" ht="13.8" thickBot="1" x14ac:dyDescent="0.3">
      <c r="A234" s="105" t="s">
        <v>113</v>
      </c>
      <c r="B234" s="67" t="s">
        <v>122</v>
      </c>
      <c r="C234" s="238">
        <v>11.75</v>
      </c>
      <c r="D234" s="238">
        <v>14.5</v>
      </c>
      <c r="E234" s="19"/>
      <c r="F234" s="68">
        <v>0.42730000000000001</v>
      </c>
      <c r="G234" s="18">
        <f t="shared" si="12"/>
        <v>16.770775</v>
      </c>
      <c r="H234" s="18">
        <f t="shared" si="13"/>
        <v>20.69585</v>
      </c>
      <c r="I234" s="68">
        <v>0.24</v>
      </c>
      <c r="J234" s="18">
        <f t="shared" si="14"/>
        <v>21.855</v>
      </c>
      <c r="K234" s="20">
        <f t="shared" si="15"/>
        <v>26.97</v>
      </c>
      <c r="L234" s="244">
        <v>1</v>
      </c>
      <c r="M234" t="e">
        <f>+VLOOKUP(B234,#REF!,1,FALSE)</f>
        <v>#REF!</v>
      </c>
    </row>
    <row r="235" spans="1:13" ht="13.8" thickBot="1" x14ac:dyDescent="0.3">
      <c r="A235" s="105" t="s">
        <v>113</v>
      </c>
      <c r="B235" s="67" t="s">
        <v>123</v>
      </c>
      <c r="C235" s="238">
        <v>17.010000000000002</v>
      </c>
      <c r="D235" s="238">
        <v>19.62</v>
      </c>
      <c r="E235" s="19"/>
      <c r="F235" s="68">
        <v>0.42730000000000001</v>
      </c>
      <c r="G235" s="18">
        <f t="shared" si="12"/>
        <v>24.278373000000002</v>
      </c>
      <c r="H235" s="18">
        <f t="shared" si="13"/>
        <v>28.003626000000001</v>
      </c>
      <c r="I235" s="68">
        <v>0.24</v>
      </c>
      <c r="J235" s="18">
        <f t="shared" si="14"/>
        <v>31.6386</v>
      </c>
      <c r="K235" s="20">
        <f t="shared" si="15"/>
        <v>36.493200000000002</v>
      </c>
      <c r="L235" s="244">
        <v>1</v>
      </c>
      <c r="M235" t="e">
        <f>+VLOOKUP(B235,#REF!,1,FALSE)</f>
        <v>#REF!</v>
      </c>
    </row>
    <row r="236" spans="1:13" ht="13.8" thickBot="1" x14ac:dyDescent="0.3">
      <c r="A236" s="105" t="s">
        <v>113</v>
      </c>
      <c r="B236" s="67" t="s">
        <v>124</v>
      </c>
      <c r="C236" s="238">
        <v>19.670000000000002</v>
      </c>
      <c r="D236" s="238">
        <v>34.58</v>
      </c>
      <c r="E236" s="19"/>
      <c r="F236" s="68">
        <v>0.42730000000000001</v>
      </c>
      <c r="G236" s="18">
        <f t="shared" si="12"/>
        <v>28.074991000000004</v>
      </c>
      <c r="H236" s="18">
        <f t="shared" si="13"/>
        <v>49.356034000000001</v>
      </c>
      <c r="I236" s="68">
        <v>0.24</v>
      </c>
      <c r="J236" s="18">
        <f t="shared" si="14"/>
        <v>36.586200000000005</v>
      </c>
      <c r="K236" s="20">
        <f t="shared" si="15"/>
        <v>64.318799999999996</v>
      </c>
      <c r="L236" s="244">
        <v>1</v>
      </c>
      <c r="M236" t="e">
        <f>+VLOOKUP(B236,#REF!,1,FALSE)</f>
        <v>#REF!</v>
      </c>
    </row>
    <row r="237" spans="1:13" ht="13.8" thickBot="1" x14ac:dyDescent="0.3">
      <c r="A237" s="105" t="s">
        <v>113</v>
      </c>
      <c r="B237" s="67" t="s">
        <v>125</v>
      </c>
      <c r="C237" s="238">
        <v>21.46</v>
      </c>
      <c r="D237" s="238">
        <v>31.9</v>
      </c>
      <c r="E237" s="19"/>
      <c r="F237" s="68">
        <v>0.42730000000000001</v>
      </c>
      <c r="G237" s="18">
        <f t="shared" si="12"/>
        <v>30.629858000000002</v>
      </c>
      <c r="H237" s="18">
        <f t="shared" si="13"/>
        <v>45.53087</v>
      </c>
      <c r="I237" s="68">
        <v>0.24</v>
      </c>
      <c r="J237" s="18">
        <f t="shared" si="14"/>
        <v>39.915599999999998</v>
      </c>
      <c r="K237" s="20">
        <f t="shared" si="15"/>
        <v>59.333999999999989</v>
      </c>
      <c r="L237" s="244">
        <v>1</v>
      </c>
      <c r="M237" t="e">
        <f>+VLOOKUP(B237,#REF!,1,FALSE)</f>
        <v>#REF!</v>
      </c>
    </row>
    <row r="238" spans="1:13" ht="13.8" thickBot="1" x14ac:dyDescent="0.3">
      <c r="A238" s="105" t="s">
        <v>113</v>
      </c>
      <c r="B238" s="67" t="s">
        <v>126</v>
      </c>
      <c r="C238" s="238">
        <v>17.03</v>
      </c>
      <c r="D238" s="238">
        <v>21.35</v>
      </c>
      <c r="E238" s="19"/>
      <c r="F238" s="68">
        <v>0.42730000000000001</v>
      </c>
      <c r="G238" s="18">
        <f t="shared" si="12"/>
        <v>24.306919000000001</v>
      </c>
      <c r="H238" s="18">
        <f t="shared" si="13"/>
        <v>30.472855000000003</v>
      </c>
      <c r="I238" s="68">
        <v>0.24</v>
      </c>
      <c r="J238" s="18">
        <f t="shared" si="14"/>
        <v>31.675800000000002</v>
      </c>
      <c r="K238" s="20">
        <f t="shared" si="15"/>
        <v>39.711000000000006</v>
      </c>
      <c r="L238" s="244">
        <v>1</v>
      </c>
      <c r="M238" t="e">
        <f>+VLOOKUP(B238,#REF!,1,FALSE)</f>
        <v>#REF!</v>
      </c>
    </row>
    <row r="239" spans="1:13" ht="13.8" thickBot="1" x14ac:dyDescent="0.3">
      <c r="A239" s="105" t="s">
        <v>113</v>
      </c>
      <c r="B239" s="67" t="s">
        <v>127</v>
      </c>
      <c r="C239" s="238">
        <v>12.96</v>
      </c>
      <c r="D239" s="238">
        <v>16.47</v>
      </c>
      <c r="E239" s="19"/>
      <c r="F239" s="68">
        <v>0.42730000000000001</v>
      </c>
      <c r="G239" s="18">
        <f t="shared" si="12"/>
        <v>18.497808000000003</v>
      </c>
      <c r="H239" s="18">
        <f t="shared" si="13"/>
        <v>23.507631</v>
      </c>
      <c r="I239" s="68">
        <v>0.24</v>
      </c>
      <c r="J239" s="18">
        <f t="shared" si="14"/>
        <v>24.105600000000003</v>
      </c>
      <c r="K239" s="20">
        <f t="shared" si="15"/>
        <v>30.634199999999996</v>
      </c>
      <c r="L239" s="244">
        <v>1</v>
      </c>
      <c r="M239" t="e">
        <f>+VLOOKUP(B239,#REF!,1,FALSE)</f>
        <v>#REF!</v>
      </c>
    </row>
    <row r="240" spans="1:13" ht="13.8" thickBot="1" x14ac:dyDescent="0.3">
      <c r="A240" s="105" t="s">
        <v>113</v>
      </c>
      <c r="B240" s="67" t="s">
        <v>128</v>
      </c>
      <c r="C240" s="238">
        <v>16.52</v>
      </c>
      <c r="D240" s="238">
        <v>29.22</v>
      </c>
      <c r="E240" s="19"/>
      <c r="F240" s="68">
        <v>0.42730000000000001</v>
      </c>
      <c r="G240" s="18">
        <f t="shared" si="12"/>
        <v>23.578996</v>
      </c>
      <c r="H240" s="18">
        <f t="shared" si="13"/>
        <v>41.705705999999999</v>
      </c>
      <c r="I240" s="68">
        <v>0.24</v>
      </c>
      <c r="J240" s="18">
        <f t="shared" si="14"/>
        <v>30.7272</v>
      </c>
      <c r="K240" s="20">
        <f t="shared" si="15"/>
        <v>54.349199999999996</v>
      </c>
      <c r="L240" s="244">
        <v>1</v>
      </c>
      <c r="M240" t="e">
        <f>+VLOOKUP(B240,#REF!,1,FALSE)</f>
        <v>#REF!</v>
      </c>
    </row>
    <row r="241" spans="1:13" ht="13.8" thickBot="1" x14ac:dyDescent="0.3">
      <c r="A241" s="105" t="s">
        <v>113</v>
      </c>
      <c r="B241" s="67" t="s">
        <v>129</v>
      </c>
      <c r="C241" s="238">
        <v>23.49</v>
      </c>
      <c r="D241" s="238">
        <v>27.5</v>
      </c>
      <c r="E241" s="19"/>
      <c r="F241" s="68">
        <v>0.42730000000000001</v>
      </c>
      <c r="G241" s="18">
        <f t="shared" si="12"/>
        <v>33.527276999999998</v>
      </c>
      <c r="H241" s="18">
        <f t="shared" si="13"/>
        <v>39.250750000000004</v>
      </c>
      <c r="I241" s="68">
        <v>0.24</v>
      </c>
      <c r="J241" s="18">
        <f t="shared" si="14"/>
        <v>43.691400000000002</v>
      </c>
      <c r="K241" s="20">
        <f t="shared" si="15"/>
        <v>51.15</v>
      </c>
      <c r="L241" s="244">
        <v>1</v>
      </c>
      <c r="M241" t="e">
        <f>+VLOOKUP(B241,#REF!,1,FALSE)</f>
        <v>#REF!</v>
      </c>
    </row>
    <row r="242" spans="1:13" ht="13.8" thickBot="1" x14ac:dyDescent="0.3">
      <c r="A242" s="105" t="s">
        <v>113</v>
      </c>
      <c r="B242" s="67" t="s">
        <v>130</v>
      </c>
      <c r="C242" s="238">
        <v>12.96</v>
      </c>
      <c r="D242" s="238">
        <v>16.47</v>
      </c>
      <c r="E242" s="19"/>
      <c r="F242" s="68">
        <v>0.42730000000000001</v>
      </c>
      <c r="G242" s="18">
        <f t="shared" si="12"/>
        <v>18.497808000000003</v>
      </c>
      <c r="H242" s="18">
        <f t="shared" si="13"/>
        <v>23.507631</v>
      </c>
      <c r="I242" s="68">
        <v>0.24</v>
      </c>
      <c r="J242" s="18">
        <f t="shared" si="14"/>
        <v>24.105600000000003</v>
      </c>
      <c r="K242" s="20">
        <f t="shared" si="15"/>
        <v>30.634199999999996</v>
      </c>
      <c r="L242" s="244">
        <v>1</v>
      </c>
      <c r="M242" t="e">
        <f>+VLOOKUP(B242,#REF!,1,FALSE)</f>
        <v>#REF!</v>
      </c>
    </row>
    <row r="243" spans="1:13" ht="13.8" thickBot="1" x14ac:dyDescent="0.3">
      <c r="A243" s="105" t="s">
        <v>113</v>
      </c>
      <c r="B243" s="67" t="s">
        <v>131</v>
      </c>
      <c r="C243" s="238">
        <v>16.52</v>
      </c>
      <c r="D243" s="238">
        <v>23.43</v>
      </c>
      <c r="E243" s="19"/>
      <c r="F243" s="68">
        <v>0.42730000000000001</v>
      </c>
      <c r="G243" s="18">
        <f t="shared" si="12"/>
        <v>23.578996</v>
      </c>
      <c r="H243" s="18">
        <f t="shared" si="13"/>
        <v>33.441639000000002</v>
      </c>
      <c r="I243" s="68">
        <v>0.24</v>
      </c>
      <c r="J243" s="18">
        <f t="shared" si="14"/>
        <v>30.7272</v>
      </c>
      <c r="K243" s="20">
        <f t="shared" si="15"/>
        <v>43.579799999999992</v>
      </c>
      <c r="L243" s="244">
        <v>1</v>
      </c>
      <c r="M243" t="e">
        <f>+VLOOKUP(B243,#REF!,1,FALSE)</f>
        <v>#REF!</v>
      </c>
    </row>
    <row r="244" spans="1:13" ht="13.8" thickBot="1" x14ac:dyDescent="0.3">
      <c r="A244" s="105" t="s">
        <v>113</v>
      </c>
      <c r="B244" s="67" t="s">
        <v>132</v>
      </c>
      <c r="C244" s="238">
        <v>10.11</v>
      </c>
      <c r="D244" s="238">
        <v>16.13</v>
      </c>
      <c r="E244" s="19"/>
      <c r="F244" s="68">
        <v>0.42730000000000001</v>
      </c>
      <c r="G244" s="18">
        <f t="shared" si="12"/>
        <v>14.430002999999999</v>
      </c>
      <c r="H244" s="18">
        <f t="shared" si="13"/>
        <v>23.022348999999998</v>
      </c>
      <c r="I244" s="68">
        <v>0.24</v>
      </c>
      <c r="J244" s="18">
        <f t="shared" si="14"/>
        <v>18.804599999999997</v>
      </c>
      <c r="K244" s="20">
        <f t="shared" si="15"/>
        <v>30.001799999999999</v>
      </c>
      <c r="L244" s="244">
        <v>1</v>
      </c>
      <c r="M244" t="e">
        <f>+VLOOKUP(B244,#REF!,1,FALSE)</f>
        <v>#REF!</v>
      </c>
    </row>
    <row r="245" spans="1:13" ht="13.8" thickBot="1" x14ac:dyDescent="0.3">
      <c r="A245" s="105" t="s">
        <v>113</v>
      </c>
      <c r="B245" s="67" t="s">
        <v>133</v>
      </c>
      <c r="C245" s="238">
        <v>16.13</v>
      </c>
      <c r="D245" s="238">
        <v>27.5</v>
      </c>
      <c r="E245" s="19"/>
      <c r="F245" s="68">
        <v>0.42730000000000001</v>
      </c>
      <c r="G245" s="18">
        <f t="shared" si="12"/>
        <v>23.022348999999998</v>
      </c>
      <c r="H245" s="18">
        <f t="shared" si="13"/>
        <v>39.250750000000004</v>
      </c>
      <c r="I245" s="68">
        <v>0.24</v>
      </c>
      <c r="J245" s="18">
        <f t="shared" si="14"/>
        <v>30.001799999999999</v>
      </c>
      <c r="K245" s="20">
        <f t="shared" si="15"/>
        <v>51.15</v>
      </c>
      <c r="L245" s="244">
        <v>1</v>
      </c>
      <c r="M245" t="e">
        <f>+VLOOKUP(B245,#REF!,1,FALSE)</f>
        <v>#REF!</v>
      </c>
    </row>
    <row r="246" spans="1:13" ht="13.8" thickBot="1" x14ac:dyDescent="0.3">
      <c r="A246" s="105" t="s">
        <v>113</v>
      </c>
      <c r="B246" s="67" t="s">
        <v>134</v>
      </c>
      <c r="C246" s="238">
        <v>12.97</v>
      </c>
      <c r="D246" s="238">
        <v>17.59</v>
      </c>
      <c r="E246" s="19"/>
      <c r="F246" s="68">
        <v>0.42730000000000001</v>
      </c>
      <c r="G246" s="18">
        <f t="shared" si="12"/>
        <v>18.512081000000002</v>
      </c>
      <c r="H246" s="18">
        <f t="shared" si="13"/>
        <v>25.106207000000001</v>
      </c>
      <c r="I246" s="68">
        <v>0.24</v>
      </c>
      <c r="J246" s="18">
        <f t="shared" si="14"/>
        <v>24.124200000000002</v>
      </c>
      <c r="K246" s="20">
        <f t="shared" si="15"/>
        <v>32.717399999999998</v>
      </c>
      <c r="L246" s="244">
        <v>1</v>
      </c>
      <c r="M246" t="e">
        <f>+VLOOKUP(B246,#REF!,1,FALSE)</f>
        <v>#REF!</v>
      </c>
    </row>
    <row r="247" spans="1:13" ht="13.8" thickBot="1" x14ac:dyDescent="0.3">
      <c r="A247" s="105" t="s">
        <v>113</v>
      </c>
      <c r="B247" s="67" t="s">
        <v>135</v>
      </c>
      <c r="C247" s="238">
        <v>17.59</v>
      </c>
      <c r="D247" s="238">
        <v>26.76</v>
      </c>
      <c r="E247" s="19"/>
      <c r="F247" s="68">
        <v>0.42730000000000001</v>
      </c>
      <c r="G247" s="18">
        <f t="shared" si="12"/>
        <v>25.106207000000001</v>
      </c>
      <c r="H247" s="18">
        <f t="shared" si="13"/>
        <v>38.194548000000005</v>
      </c>
      <c r="I247" s="68">
        <v>0.24</v>
      </c>
      <c r="J247" s="18">
        <f t="shared" si="14"/>
        <v>32.717399999999998</v>
      </c>
      <c r="K247" s="20">
        <f t="shared" si="15"/>
        <v>49.773600000000002</v>
      </c>
      <c r="L247" s="244">
        <v>1</v>
      </c>
      <c r="M247" t="e">
        <f>+VLOOKUP(B247,#REF!,1,FALSE)</f>
        <v>#REF!</v>
      </c>
    </row>
    <row r="248" spans="1:13" ht="13.8" thickBot="1" x14ac:dyDescent="0.3">
      <c r="A248" s="105" t="s">
        <v>113</v>
      </c>
      <c r="B248" s="67" t="s">
        <v>136</v>
      </c>
      <c r="C248" s="238">
        <v>15.91</v>
      </c>
      <c r="D248" s="238">
        <v>23.4</v>
      </c>
      <c r="E248" s="19"/>
      <c r="F248" s="68">
        <v>0.42730000000000001</v>
      </c>
      <c r="G248" s="18">
        <f t="shared" si="12"/>
        <v>22.708342999999999</v>
      </c>
      <c r="H248" s="18">
        <f t="shared" si="13"/>
        <v>33.398820000000001</v>
      </c>
      <c r="I248" s="68">
        <v>0.24</v>
      </c>
      <c r="J248" s="18">
        <f t="shared" si="14"/>
        <v>29.592600000000001</v>
      </c>
      <c r="K248" s="20">
        <f t="shared" si="15"/>
        <v>43.523999999999994</v>
      </c>
      <c r="L248" s="244">
        <v>1</v>
      </c>
      <c r="M248" t="e">
        <f>+VLOOKUP(B248,#REF!,1,FALSE)</f>
        <v>#REF!</v>
      </c>
    </row>
    <row r="249" spans="1:13" ht="13.8" thickBot="1" x14ac:dyDescent="0.3">
      <c r="A249" s="105" t="s">
        <v>113</v>
      </c>
      <c r="B249" s="67" t="s">
        <v>137</v>
      </c>
      <c r="C249" s="238">
        <v>12.96</v>
      </c>
      <c r="D249" s="238">
        <v>16.57</v>
      </c>
      <c r="E249" s="19"/>
      <c r="F249" s="68">
        <v>0.42730000000000001</v>
      </c>
      <c r="G249" s="18">
        <f t="shared" si="12"/>
        <v>18.497808000000003</v>
      </c>
      <c r="H249" s="18">
        <f t="shared" si="13"/>
        <v>23.650361</v>
      </c>
      <c r="I249" s="68">
        <v>0.24</v>
      </c>
      <c r="J249" s="18">
        <f t="shared" si="14"/>
        <v>24.105600000000003</v>
      </c>
      <c r="K249" s="20">
        <f t="shared" si="15"/>
        <v>30.8202</v>
      </c>
      <c r="L249" s="244">
        <v>1</v>
      </c>
      <c r="M249" t="e">
        <f>+VLOOKUP(B249,#REF!,1,FALSE)</f>
        <v>#REF!</v>
      </c>
    </row>
    <row r="250" spans="1:13" ht="13.8" thickBot="1" x14ac:dyDescent="0.3">
      <c r="A250" s="105" t="s">
        <v>113</v>
      </c>
      <c r="B250" s="67" t="s">
        <v>138</v>
      </c>
      <c r="C250" s="238">
        <v>16.010000000000002</v>
      </c>
      <c r="D250" s="238">
        <v>18.45</v>
      </c>
      <c r="E250" s="19"/>
      <c r="F250" s="68">
        <v>0.42730000000000001</v>
      </c>
      <c r="G250" s="18">
        <f t="shared" si="12"/>
        <v>22.851073000000003</v>
      </c>
      <c r="H250" s="18">
        <f t="shared" si="13"/>
        <v>26.333684999999999</v>
      </c>
      <c r="I250" s="68">
        <v>0.24</v>
      </c>
      <c r="J250" s="18">
        <f t="shared" si="14"/>
        <v>29.778600000000001</v>
      </c>
      <c r="K250" s="20">
        <f t="shared" si="15"/>
        <v>34.316999999999993</v>
      </c>
      <c r="L250" s="244">
        <v>1</v>
      </c>
      <c r="M250" t="e">
        <f>+VLOOKUP(B250,#REF!,1,FALSE)</f>
        <v>#REF!</v>
      </c>
    </row>
    <row r="251" spans="1:13" ht="13.8" thickBot="1" x14ac:dyDescent="0.3">
      <c r="A251" s="105" t="s">
        <v>113</v>
      </c>
      <c r="B251" s="67" t="s">
        <v>139</v>
      </c>
      <c r="C251" s="238">
        <v>18.489999999999998</v>
      </c>
      <c r="D251" s="238">
        <v>27.35</v>
      </c>
      <c r="E251" s="19"/>
      <c r="F251" s="68">
        <v>0.42730000000000001</v>
      </c>
      <c r="G251" s="18">
        <f t="shared" si="12"/>
        <v>26.390776999999996</v>
      </c>
      <c r="H251" s="18">
        <f t="shared" si="13"/>
        <v>39.036655000000003</v>
      </c>
      <c r="I251" s="68">
        <v>0.24</v>
      </c>
      <c r="J251" s="18">
        <f t="shared" si="14"/>
        <v>34.391399999999997</v>
      </c>
      <c r="K251" s="20">
        <f t="shared" si="15"/>
        <v>50.871000000000009</v>
      </c>
      <c r="L251" s="244">
        <v>1</v>
      </c>
      <c r="M251" t="e">
        <f>+VLOOKUP(B251,#REF!,1,FALSE)</f>
        <v>#REF!</v>
      </c>
    </row>
    <row r="252" spans="1:13" ht="13.8" thickBot="1" x14ac:dyDescent="0.3">
      <c r="A252" s="105" t="s">
        <v>113</v>
      </c>
      <c r="B252" s="67" t="s">
        <v>140</v>
      </c>
      <c r="C252" s="238">
        <v>10.42</v>
      </c>
      <c r="D252" s="238">
        <v>23.45</v>
      </c>
      <c r="E252" s="19"/>
      <c r="F252" s="68">
        <v>0.42730000000000001</v>
      </c>
      <c r="G252" s="18">
        <f t="shared" si="12"/>
        <v>14.872465999999999</v>
      </c>
      <c r="H252" s="18">
        <f t="shared" si="13"/>
        <v>33.470185000000001</v>
      </c>
      <c r="I252" s="68">
        <v>0.24</v>
      </c>
      <c r="J252" s="18">
        <f t="shared" si="14"/>
        <v>19.3812</v>
      </c>
      <c r="K252" s="20">
        <f t="shared" si="15"/>
        <v>43.616999999999997</v>
      </c>
      <c r="L252" s="244">
        <v>1</v>
      </c>
      <c r="M252" t="e">
        <f>+VLOOKUP(B252,#REF!,1,FALSE)</f>
        <v>#REF!</v>
      </c>
    </row>
    <row r="253" spans="1:13" ht="13.8" thickBot="1" x14ac:dyDescent="0.3">
      <c r="A253" s="105" t="s">
        <v>113</v>
      </c>
      <c r="B253" s="67" t="s">
        <v>141</v>
      </c>
      <c r="C253" s="238">
        <v>10.02</v>
      </c>
      <c r="D253" s="238">
        <v>22.24</v>
      </c>
      <c r="E253" s="19"/>
      <c r="F253" s="68">
        <v>0.42730000000000001</v>
      </c>
      <c r="G253" s="18">
        <f t="shared" si="12"/>
        <v>14.301546</v>
      </c>
      <c r="H253" s="18">
        <f t="shared" si="13"/>
        <v>31.743151999999998</v>
      </c>
      <c r="I253" s="68">
        <v>0.24</v>
      </c>
      <c r="J253" s="18">
        <f t="shared" si="14"/>
        <v>18.6372</v>
      </c>
      <c r="K253" s="20">
        <f t="shared" si="15"/>
        <v>41.366399999999999</v>
      </c>
      <c r="L253" s="244">
        <v>1</v>
      </c>
      <c r="M253" t="e">
        <f>+VLOOKUP(B253,#REF!,1,FALSE)</f>
        <v>#REF!</v>
      </c>
    </row>
    <row r="254" spans="1:13" ht="13.8" thickBot="1" x14ac:dyDescent="0.3">
      <c r="A254" s="105" t="s">
        <v>113</v>
      </c>
      <c r="B254" s="67" t="s">
        <v>142</v>
      </c>
      <c r="C254" s="238">
        <v>21.73</v>
      </c>
      <c r="D254" s="238">
        <v>33.04</v>
      </c>
      <c r="E254" s="19"/>
      <c r="F254" s="68">
        <v>0.42730000000000001</v>
      </c>
      <c r="G254" s="18">
        <f t="shared" si="12"/>
        <v>31.015229000000001</v>
      </c>
      <c r="H254" s="18">
        <f t="shared" si="13"/>
        <v>47.157992</v>
      </c>
      <c r="I254" s="68">
        <v>0.24</v>
      </c>
      <c r="J254" s="18">
        <f t="shared" si="14"/>
        <v>40.4178</v>
      </c>
      <c r="K254" s="20">
        <f t="shared" si="15"/>
        <v>61.4544</v>
      </c>
      <c r="L254" s="244">
        <v>1</v>
      </c>
      <c r="M254" t="e">
        <f>+VLOOKUP(B254,#REF!,1,FALSE)</f>
        <v>#REF!</v>
      </c>
    </row>
    <row r="255" spans="1:13" ht="13.8" thickBot="1" x14ac:dyDescent="0.3">
      <c r="A255" s="105" t="s">
        <v>113</v>
      </c>
      <c r="B255" s="67" t="s">
        <v>143</v>
      </c>
      <c r="C255" s="238">
        <v>12.96</v>
      </c>
      <c r="D255" s="238">
        <v>21.66</v>
      </c>
      <c r="E255" s="19"/>
      <c r="F255" s="68">
        <v>0.42730000000000001</v>
      </c>
      <c r="G255" s="18">
        <f t="shared" si="12"/>
        <v>18.497808000000003</v>
      </c>
      <c r="H255" s="18">
        <f t="shared" si="13"/>
        <v>30.915317999999999</v>
      </c>
      <c r="I255" s="68">
        <v>0.24</v>
      </c>
      <c r="J255" s="18">
        <f t="shared" si="14"/>
        <v>24.105600000000003</v>
      </c>
      <c r="K255" s="20">
        <f t="shared" si="15"/>
        <v>40.287600000000005</v>
      </c>
      <c r="L255" s="244">
        <v>1</v>
      </c>
      <c r="M255" t="e">
        <f>+VLOOKUP(B255,#REF!,1,FALSE)</f>
        <v>#REF!</v>
      </c>
    </row>
    <row r="256" spans="1:13" ht="13.8" thickBot="1" x14ac:dyDescent="0.3">
      <c r="A256" s="105" t="s">
        <v>113</v>
      </c>
      <c r="B256" s="67" t="s">
        <v>144</v>
      </c>
      <c r="C256" s="238">
        <v>21.21</v>
      </c>
      <c r="D256" s="238">
        <v>31.15</v>
      </c>
      <c r="E256" s="19"/>
      <c r="F256" s="68">
        <v>0.42730000000000001</v>
      </c>
      <c r="G256" s="18">
        <f t="shared" si="12"/>
        <v>30.273033000000002</v>
      </c>
      <c r="H256" s="18">
        <f t="shared" si="13"/>
        <v>44.460394999999998</v>
      </c>
      <c r="I256" s="68">
        <v>0.24</v>
      </c>
      <c r="J256" s="18">
        <f t="shared" si="14"/>
        <v>39.450600000000001</v>
      </c>
      <c r="K256" s="20">
        <f t="shared" si="15"/>
        <v>57.938999999999993</v>
      </c>
      <c r="L256" s="244">
        <v>1</v>
      </c>
      <c r="M256" t="e">
        <f>+VLOOKUP(B256,#REF!,1,FALSE)</f>
        <v>#REF!</v>
      </c>
    </row>
    <row r="257" spans="1:13" ht="13.8" thickBot="1" x14ac:dyDescent="0.3">
      <c r="A257" s="105" t="s">
        <v>113</v>
      </c>
      <c r="B257" s="67" t="s">
        <v>145</v>
      </c>
      <c r="C257" s="238">
        <v>25.15</v>
      </c>
      <c r="D257" s="238">
        <v>38.520000000000003</v>
      </c>
      <c r="E257" s="19"/>
      <c r="F257" s="68">
        <v>0.42730000000000001</v>
      </c>
      <c r="G257" s="18">
        <f t="shared" si="12"/>
        <v>35.896594999999998</v>
      </c>
      <c r="H257" s="18">
        <f t="shared" si="13"/>
        <v>54.979596000000008</v>
      </c>
      <c r="I257" s="68">
        <v>0.24</v>
      </c>
      <c r="J257" s="18">
        <f t="shared" si="14"/>
        <v>46.778999999999989</v>
      </c>
      <c r="K257" s="20">
        <f t="shared" si="15"/>
        <v>71.647199999999998</v>
      </c>
      <c r="L257" s="244">
        <v>1</v>
      </c>
      <c r="M257" t="e">
        <f>+VLOOKUP(B257,#REF!,1,FALSE)</f>
        <v>#REF!</v>
      </c>
    </row>
    <row r="258" spans="1:13" ht="13.8" thickBot="1" x14ac:dyDescent="0.3">
      <c r="A258" s="105" t="s">
        <v>113</v>
      </c>
      <c r="B258" s="67" t="s">
        <v>146</v>
      </c>
      <c r="C258" s="238">
        <v>14.99</v>
      </c>
      <c r="D258" s="238">
        <v>19.22</v>
      </c>
      <c r="E258" s="19"/>
      <c r="F258" s="68">
        <v>0.42730000000000001</v>
      </c>
      <c r="G258" s="18">
        <f t="shared" si="12"/>
        <v>21.395227000000002</v>
      </c>
      <c r="H258" s="18">
        <f t="shared" si="13"/>
        <v>27.432706</v>
      </c>
      <c r="I258" s="68">
        <v>0.24</v>
      </c>
      <c r="J258" s="18">
        <f t="shared" si="14"/>
        <v>27.881399999999999</v>
      </c>
      <c r="K258" s="20">
        <f t="shared" si="15"/>
        <v>35.749199999999995</v>
      </c>
      <c r="L258" s="244">
        <v>1</v>
      </c>
      <c r="M258" t="e">
        <f>+VLOOKUP(B258,#REF!,1,FALSE)</f>
        <v>#REF!</v>
      </c>
    </row>
    <row r="259" spans="1:13" ht="13.8" thickBot="1" x14ac:dyDescent="0.3">
      <c r="A259" s="105" t="s">
        <v>113</v>
      </c>
      <c r="B259" s="67" t="s">
        <v>147</v>
      </c>
      <c r="C259" s="238">
        <v>19.25</v>
      </c>
      <c r="D259" s="238">
        <v>25.16</v>
      </c>
      <c r="E259" s="19"/>
      <c r="F259" s="68">
        <v>0.42730000000000001</v>
      </c>
      <c r="G259" s="18">
        <f t="shared" si="12"/>
        <v>27.475525000000001</v>
      </c>
      <c r="H259" s="18">
        <f t="shared" si="13"/>
        <v>35.910868000000001</v>
      </c>
      <c r="I259" s="68">
        <v>0.24</v>
      </c>
      <c r="J259" s="18">
        <f t="shared" si="14"/>
        <v>35.805</v>
      </c>
      <c r="K259" s="20">
        <f t="shared" si="15"/>
        <v>46.797600000000003</v>
      </c>
      <c r="L259" s="244">
        <v>1</v>
      </c>
      <c r="M259" t="e">
        <f>+VLOOKUP(B259,#REF!,1,FALSE)</f>
        <v>#REF!</v>
      </c>
    </row>
    <row r="260" spans="1:13" ht="13.8" thickBot="1" x14ac:dyDescent="0.3">
      <c r="A260" s="105" t="s">
        <v>113</v>
      </c>
      <c r="B260" s="67" t="s">
        <v>148</v>
      </c>
      <c r="C260" s="238">
        <v>14.26</v>
      </c>
      <c r="D260" s="238">
        <v>18.350000000000001</v>
      </c>
      <c r="E260" s="19"/>
      <c r="F260" s="68">
        <v>0.42730000000000001</v>
      </c>
      <c r="G260" s="18">
        <f t="shared" si="12"/>
        <v>20.353297999999999</v>
      </c>
      <c r="H260" s="18">
        <f t="shared" si="13"/>
        <v>26.190955000000002</v>
      </c>
      <c r="I260" s="68">
        <v>0.24</v>
      </c>
      <c r="J260" s="18">
        <f t="shared" si="14"/>
        <v>26.523600000000002</v>
      </c>
      <c r="K260" s="20">
        <f t="shared" si="15"/>
        <v>34.131</v>
      </c>
      <c r="L260" s="244">
        <v>1</v>
      </c>
      <c r="M260" t="e">
        <f>+VLOOKUP(B260,#REF!,1,FALSE)</f>
        <v>#REF!</v>
      </c>
    </row>
    <row r="261" spans="1:13" ht="13.8" thickBot="1" x14ac:dyDescent="0.3">
      <c r="A261" s="105" t="s">
        <v>113</v>
      </c>
      <c r="B261" s="67" t="s">
        <v>149</v>
      </c>
      <c r="C261" s="238">
        <v>10.83</v>
      </c>
      <c r="D261" s="238">
        <v>14.49</v>
      </c>
      <c r="E261" s="19"/>
      <c r="F261" s="68">
        <v>0.42730000000000001</v>
      </c>
      <c r="G261" s="18">
        <f t="shared" si="12"/>
        <v>15.457659</v>
      </c>
      <c r="H261" s="18">
        <f t="shared" si="13"/>
        <v>20.681577000000001</v>
      </c>
      <c r="I261" s="68">
        <v>0.24</v>
      </c>
      <c r="J261" s="18">
        <f t="shared" si="14"/>
        <v>20.143800000000002</v>
      </c>
      <c r="K261" s="20">
        <f t="shared" si="15"/>
        <v>26.9514</v>
      </c>
      <c r="L261" s="244">
        <v>1</v>
      </c>
      <c r="M261" t="e">
        <f>+VLOOKUP(B261,#REF!,1,FALSE)</f>
        <v>#REF!</v>
      </c>
    </row>
    <row r="262" spans="1:13" ht="13.8" thickBot="1" x14ac:dyDescent="0.3">
      <c r="A262" s="105" t="s">
        <v>113</v>
      </c>
      <c r="B262" s="67" t="s">
        <v>150</v>
      </c>
      <c r="C262" s="238">
        <v>18.399999999999999</v>
      </c>
      <c r="D262" s="238">
        <v>25.17</v>
      </c>
      <c r="E262" s="19"/>
      <c r="F262" s="68">
        <v>0.42730000000000001</v>
      </c>
      <c r="G262" s="18">
        <f t="shared" si="12"/>
        <v>26.262319999999999</v>
      </c>
      <c r="H262" s="18">
        <f t="shared" si="13"/>
        <v>35.925141000000004</v>
      </c>
      <c r="I262" s="68">
        <v>0.24</v>
      </c>
      <c r="J262" s="18">
        <f t="shared" si="14"/>
        <v>34.223999999999997</v>
      </c>
      <c r="K262" s="20">
        <f t="shared" si="15"/>
        <v>46.816200000000002</v>
      </c>
      <c r="L262" s="244">
        <v>1</v>
      </c>
      <c r="M262" t="e">
        <f>+VLOOKUP(B262,#REF!,1,FALSE)</f>
        <v>#REF!</v>
      </c>
    </row>
    <row r="263" spans="1:13" ht="13.8" thickBot="1" x14ac:dyDescent="0.3">
      <c r="A263" s="105" t="s">
        <v>113</v>
      </c>
      <c r="B263" s="67" t="s">
        <v>151</v>
      </c>
      <c r="C263" s="238">
        <v>14.34</v>
      </c>
      <c r="D263" s="238">
        <v>19.66</v>
      </c>
      <c r="E263" s="19"/>
      <c r="F263" s="68">
        <v>0.42730000000000001</v>
      </c>
      <c r="G263" s="18">
        <f t="shared" si="12"/>
        <v>20.467482</v>
      </c>
      <c r="H263" s="18">
        <f t="shared" si="13"/>
        <v>28.060718000000001</v>
      </c>
      <c r="I263" s="68">
        <v>0.24</v>
      </c>
      <c r="J263" s="18">
        <f t="shared" si="14"/>
        <v>26.672399999999996</v>
      </c>
      <c r="K263" s="20">
        <f t="shared" si="15"/>
        <v>36.567599999999999</v>
      </c>
      <c r="L263" s="244">
        <v>1</v>
      </c>
      <c r="M263" t="e">
        <f>+VLOOKUP(B263,#REF!,1,FALSE)</f>
        <v>#REF!</v>
      </c>
    </row>
    <row r="264" spans="1:13" ht="13.8" thickBot="1" x14ac:dyDescent="0.3">
      <c r="A264" s="105" t="s">
        <v>113</v>
      </c>
      <c r="B264" s="67" t="s">
        <v>152</v>
      </c>
      <c r="C264" s="238">
        <v>10.66</v>
      </c>
      <c r="D264" s="238">
        <v>15.6</v>
      </c>
      <c r="E264" s="19"/>
      <c r="F264" s="68">
        <v>0.42730000000000001</v>
      </c>
      <c r="G264" s="18">
        <f t="shared" si="12"/>
        <v>15.215018000000001</v>
      </c>
      <c r="H264" s="18">
        <f t="shared" si="13"/>
        <v>22.265879999999999</v>
      </c>
      <c r="I264" s="68">
        <v>0.24</v>
      </c>
      <c r="J264" s="18">
        <f t="shared" si="14"/>
        <v>19.8276</v>
      </c>
      <c r="K264" s="20">
        <f t="shared" si="15"/>
        <v>29.015999999999998</v>
      </c>
      <c r="L264" s="244">
        <v>1</v>
      </c>
      <c r="M264" t="e">
        <f>+VLOOKUP(B264,#REF!,1,FALSE)</f>
        <v>#REF!</v>
      </c>
    </row>
    <row r="265" spans="1:13" ht="13.8" thickBot="1" x14ac:dyDescent="0.3">
      <c r="A265" s="105" t="s">
        <v>113</v>
      </c>
      <c r="B265" s="67" t="s">
        <v>153</v>
      </c>
      <c r="C265" s="238">
        <v>11.6</v>
      </c>
      <c r="D265" s="238">
        <v>16.77</v>
      </c>
      <c r="E265" s="19"/>
      <c r="F265" s="68">
        <v>0.42730000000000001</v>
      </c>
      <c r="G265" s="18">
        <f t="shared" si="12"/>
        <v>16.55668</v>
      </c>
      <c r="H265" s="18">
        <f t="shared" si="13"/>
        <v>23.935821000000001</v>
      </c>
      <c r="I265" s="68">
        <v>0.24</v>
      </c>
      <c r="J265" s="18">
        <f t="shared" si="14"/>
        <v>21.575999999999997</v>
      </c>
      <c r="K265" s="20">
        <f t="shared" si="15"/>
        <v>31.1922</v>
      </c>
      <c r="L265" s="244">
        <v>1</v>
      </c>
      <c r="M265" t="e">
        <f>+VLOOKUP(B265,#REF!,1,FALSE)</f>
        <v>#REF!</v>
      </c>
    </row>
    <row r="266" spans="1:13" ht="13.8" thickBot="1" x14ac:dyDescent="0.3">
      <c r="A266" s="105" t="s">
        <v>113</v>
      </c>
      <c r="B266" s="67" t="s">
        <v>154</v>
      </c>
      <c r="C266" s="238">
        <v>7.58</v>
      </c>
      <c r="D266" s="238">
        <v>10.42</v>
      </c>
      <c r="E266" s="19"/>
      <c r="F266" s="68">
        <v>0.42730000000000001</v>
      </c>
      <c r="G266" s="18">
        <f t="shared" si="12"/>
        <v>10.818934</v>
      </c>
      <c r="H266" s="18">
        <f t="shared" si="13"/>
        <v>14.872465999999999</v>
      </c>
      <c r="I266" s="68">
        <v>0.24</v>
      </c>
      <c r="J266" s="18">
        <f t="shared" si="14"/>
        <v>14.098800000000001</v>
      </c>
      <c r="K266" s="20">
        <f t="shared" si="15"/>
        <v>19.3812</v>
      </c>
      <c r="L266" s="244">
        <v>1</v>
      </c>
      <c r="M266" t="e">
        <f>+VLOOKUP(B266,#REF!,1,FALSE)</f>
        <v>#REF!</v>
      </c>
    </row>
    <row r="267" spans="1:13" ht="13.8" thickBot="1" x14ac:dyDescent="0.3">
      <c r="A267" s="105" t="s">
        <v>113</v>
      </c>
      <c r="B267" s="67" t="s">
        <v>155</v>
      </c>
      <c r="C267" s="238">
        <v>10.48</v>
      </c>
      <c r="D267" s="238">
        <v>12.71</v>
      </c>
      <c r="E267" s="19"/>
      <c r="F267" s="68">
        <v>0.42730000000000001</v>
      </c>
      <c r="G267" s="18">
        <f t="shared" si="12"/>
        <v>14.958104000000001</v>
      </c>
      <c r="H267" s="18">
        <f t="shared" si="13"/>
        <v>18.140983000000002</v>
      </c>
      <c r="I267" s="68">
        <v>0.24</v>
      </c>
      <c r="J267" s="18">
        <f t="shared" si="14"/>
        <v>19.492799999999999</v>
      </c>
      <c r="K267" s="20">
        <f t="shared" si="15"/>
        <v>23.640600000000003</v>
      </c>
      <c r="L267" s="244">
        <v>1</v>
      </c>
      <c r="M267" t="e">
        <f>+VLOOKUP(B267,#REF!,1,FALSE)</f>
        <v>#REF!</v>
      </c>
    </row>
    <row r="268" spans="1:13" ht="13.8" thickBot="1" x14ac:dyDescent="0.3">
      <c r="A268" s="105" t="s">
        <v>113</v>
      </c>
      <c r="B268" s="67" t="s">
        <v>156</v>
      </c>
      <c r="C268" s="238">
        <v>12.75</v>
      </c>
      <c r="D268" s="238">
        <v>15.6</v>
      </c>
      <c r="E268" s="19"/>
      <c r="F268" s="68">
        <v>0.42730000000000001</v>
      </c>
      <c r="G268" s="18">
        <f t="shared" ref="G268:G278" si="16">C268*(1+F268)</f>
        <v>18.198074999999999</v>
      </c>
      <c r="H268" s="18">
        <f t="shared" ref="H268:H278" si="17">D268*(1+F268)</f>
        <v>22.265879999999999</v>
      </c>
      <c r="I268" s="68">
        <v>0.24</v>
      </c>
      <c r="J268" s="18">
        <f t="shared" ref="J268:J278" si="18">(C268*1.5)*(1+I268)</f>
        <v>23.715</v>
      </c>
      <c r="K268" s="20">
        <f t="shared" ref="K268:K278" si="19">(D268*1.5)*(1+I268)</f>
        <v>29.015999999999998</v>
      </c>
      <c r="L268" s="244">
        <v>1</v>
      </c>
      <c r="M268" t="e">
        <f>+VLOOKUP(B268,#REF!,1,FALSE)</f>
        <v>#REF!</v>
      </c>
    </row>
    <row r="269" spans="1:13" ht="13.8" thickBot="1" x14ac:dyDescent="0.3">
      <c r="A269" s="105" t="s">
        <v>113</v>
      </c>
      <c r="B269" s="67" t="s">
        <v>157</v>
      </c>
      <c r="C269" s="238">
        <v>15.62</v>
      </c>
      <c r="D269" s="238">
        <v>18.22</v>
      </c>
      <c r="E269" s="19"/>
      <c r="F269" s="68">
        <v>0.42730000000000001</v>
      </c>
      <c r="G269" s="18">
        <f t="shared" si="16"/>
        <v>22.294425999999998</v>
      </c>
      <c r="H269" s="18">
        <f t="shared" si="17"/>
        <v>26.005405999999997</v>
      </c>
      <c r="I269" s="68">
        <v>0.24</v>
      </c>
      <c r="J269" s="18">
        <f t="shared" si="18"/>
        <v>29.0532</v>
      </c>
      <c r="K269" s="20">
        <f t="shared" si="19"/>
        <v>33.889199999999995</v>
      </c>
      <c r="L269" s="244">
        <v>1</v>
      </c>
      <c r="M269" t="e">
        <f>+VLOOKUP(B269,#REF!,1,FALSE)</f>
        <v>#REF!</v>
      </c>
    </row>
    <row r="270" spans="1:13" ht="13.8" thickBot="1" x14ac:dyDescent="0.3">
      <c r="A270" s="105" t="s">
        <v>113</v>
      </c>
      <c r="B270" s="67" t="s">
        <v>158</v>
      </c>
      <c r="C270" s="238">
        <v>8.39</v>
      </c>
      <c r="D270" s="238">
        <v>12.71</v>
      </c>
      <c r="E270" s="19"/>
      <c r="F270" s="68">
        <v>0.42730000000000001</v>
      </c>
      <c r="G270" s="18">
        <f t="shared" si="16"/>
        <v>11.975047000000002</v>
      </c>
      <c r="H270" s="18">
        <f t="shared" si="17"/>
        <v>18.140983000000002</v>
      </c>
      <c r="I270" s="68">
        <v>0.24</v>
      </c>
      <c r="J270" s="18">
        <f t="shared" si="18"/>
        <v>15.605400000000001</v>
      </c>
      <c r="K270" s="20">
        <f t="shared" si="19"/>
        <v>23.640600000000003</v>
      </c>
      <c r="L270" s="244">
        <v>1</v>
      </c>
      <c r="M270" t="e">
        <f>+VLOOKUP(B270,#REF!,1,FALSE)</f>
        <v>#REF!</v>
      </c>
    </row>
    <row r="271" spans="1:13" ht="13.8" thickBot="1" x14ac:dyDescent="0.3">
      <c r="A271" s="105" t="s">
        <v>113</v>
      </c>
      <c r="B271" s="67" t="s">
        <v>159</v>
      </c>
      <c r="C271" s="238">
        <v>12.71</v>
      </c>
      <c r="D271" s="238">
        <v>17.739999999999998</v>
      </c>
      <c r="E271" s="19"/>
      <c r="F271" s="68">
        <v>0.42730000000000001</v>
      </c>
      <c r="G271" s="18">
        <f t="shared" si="16"/>
        <v>18.140983000000002</v>
      </c>
      <c r="H271" s="18">
        <f t="shared" si="17"/>
        <v>25.320301999999998</v>
      </c>
      <c r="I271" s="68">
        <v>0.24</v>
      </c>
      <c r="J271" s="18">
        <f t="shared" si="18"/>
        <v>23.640600000000003</v>
      </c>
      <c r="K271" s="20">
        <f t="shared" si="19"/>
        <v>32.996400000000001</v>
      </c>
      <c r="L271" s="244">
        <v>1</v>
      </c>
      <c r="M271" t="e">
        <f>+VLOOKUP(B271,#REF!,1,FALSE)</f>
        <v>#REF!</v>
      </c>
    </row>
    <row r="272" spans="1:13" ht="13.8" thickBot="1" x14ac:dyDescent="0.3">
      <c r="A272" s="105" t="s">
        <v>113</v>
      </c>
      <c r="B272" s="67" t="s">
        <v>800</v>
      </c>
      <c r="C272" s="238">
        <v>12.97</v>
      </c>
      <c r="D272" s="238">
        <v>19</v>
      </c>
      <c r="E272" s="19"/>
      <c r="F272" s="68">
        <v>0.42730000000000001</v>
      </c>
      <c r="G272" s="18">
        <f t="shared" si="16"/>
        <v>18.512081000000002</v>
      </c>
      <c r="H272" s="18">
        <f t="shared" si="17"/>
        <v>27.1187</v>
      </c>
      <c r="I272" s="68">
        <v>0.24</v>
      </c>
      <c r="J272" s="18">
        <f t="shared" si="18"/>
        <v>24.124200000000002</v>
      </c>
      <c r="K272" s="20">
        <f t="shared" si="19"/>
        <v>35.339999999999996</v>
      </c>
      <c r="L272" s="244">
        <v>1</v>
      </c>
      <c r="M272" t="e">
        <f>+VLOOKUP(B272,#REF!,1,FALSE)</f>
        <v>#REF!</v>
      </c>
    </row>
    <row r="273" spans="1:13" ht="13.8" thickBot="1" x14ac:dyDescent="0.3">
      <c r="A273" s="240" t="s">
        <v>113</v>
      </c>
      <c r="B273" s="241" t="s">
        <v>161</v>
      </c>
      <c r="C273" s="238">
        <v>9.91</v>
      </c>
      <c r="D273" s="238">
        <v>12.92</v>
      </c>
      <c r="E273" s="19"/>
      <c r="F273" s="68">
        <v>0.42730000000000001</v>
      </c>
      <c r="G273" s="18">
        <f t="shared" si="16"/>
        <v>14.144543000000001</v>
      </c>
      <c r="H273" s="18">
        <f t="shared" si="17"/>
        <v>18.440715999999998</v>
      </c>
      <c r="I273" s="68">
        <v>0.24</v>
      </c>
      <c r="J273" s="18">
        <f t="shared" si="18"/>
        <v>18.432600000000001</v>
      </c>
      <c r="K273" s="20">
        <f t="shared" si="19"/>
        <v>24.031199999999998</v>
      </c>
      <c r="L273" s="244">
        <v>1</v>
      </c>
      <c r="M273" t="e">
        <f>+VLOOKUP(B273,#REF!,1,FALSE)</f>
        <v>#REF!</v>
      </c>
    </row>
    <row r="274" spans="1:13" ht="13.8" thickBot="1" x14ac:dyDescent="0.3">
      <c r="A274" s="105" t="s">
        <v>113</v>
      </c>
      <c r="B274" s="67" t="s">
        <v>162</v>
      </c>
      <c r="C274" s="238">
        <v>9.91</v>
      </c>
      <c r="D274" s="238">
        <v>15.96</v>
      </c>
      <c r="E274" s="19"/>
      <c r="F274" s="68">
        <v>0.42730000000000001</v>
      </c>
      <c r="G274" s="18">
        <f t="shared" si="16"/>
        <v>14.144543000000001</v>
      </c>
      <c r="H274" s="18">
        <f t="shared" si="17"/>
        <v>22.779708000000003</v>
      </c>
      <c r="I274" s="68">
        <v>0.24</v>
      </c>
      <c r="J274" s="18">
        <f t="shared" si="18"/>
        <v>18.432600000000001</v>
      </c>
      <c r="K274" s="20">
        <f t="shared" si="19"/>
        <v>29.685600000000001</v>
      </c>
      <c r="L274" s="244">
        <v>1</v>
      </c>
      <c r="M274" t="e">
        <f>+VLOOKUP(B274,#REF!,1,FALSE)</f>
        <v>#REF!</v>
      </c>
    </row>
    <row r="275" spans="1:13" ht="13.8" thickBot="1" x14ac:dyDescent="0.3">
      <c r="A275" s="105" t="s">
        <v>113</v>
      </c>
      <c r="B275" s="67" t="s">
        <v>163</v>
      </c>
      <c r="C275" s="238">
        <v>15.96</v>
      </c>
      <c r="D275" s="238">
        <v>19.89</v>
      </c>
      <c r="E275" s="19"/>
      <c r="F275" s="68">
        <v>0.42730000000000001</v>
      </c>
      <c r="G275" s="18">
        <f t="shared" si="16"/>
        <v>22.779708000000003</v>
      </c>
      <c r="H275" s="18">
        <f t="shared" si="17"/>
        <v>28.388997</v>
      </c>
      <c r="I275" s="68">
        <v>0.24</v>
      </c>
      <c r="J275" s="18">
        <f t="shared" si="18"/>
        <v>29.685600000000001</v>
      </c>
      <c r="K275" s="20">
        <f t="shared" si="19"/>
        <v>36.995400000000004</v>
      </c>
      <c r="L275" s="244">
        <v>1</v>
      </c>
      <c r="M275" t="e">
        <f>+VLOOKUP(B275,#REF!,1,FALSE)</f>
        <v>#REF!</v>
      </c>
    </row>
    <row r="276" spans="1:13" ht="12.75" customHeight="1" thickBot="1" x14ac:dyDescent="0.3">
      <c r="A276" s="105" t="s">
        <v>113</v>
      </c>
      <c r="B276" s="67" t="s">
        <v>164</v>
      </c>
      <c r="C276" s="238">
        <v>10.92</v>
      </c>
      <c r="D276" s="238">
        <v>18.09</v>
      </c>
      <c r="E276" s="19"/>
      <c r="F276" s="68">
        <v>0.42730000000000001</v>
      </c>
      <c r="G276" s="18">
        <f t="shared" si="16"/>
        <v>15.586116000000001</v>
      </c>
      <c r="H276" s="18">
        <f t="shared" si="17"/>
        <v>25.819856999999999</v>
      </c>
      <c r="I276" s="68">
        <v>0.24</v>
      </c>
      <c r="J276" s="18">
        <f t="shared" si="18"/>
        <v>20.311199999999999</v>
      </c>
      <c r="K276" s="20">
        <f t="shared" si="19"/>
        <v>33.647399999999998</v>
      </c>
      <c r="L276" s="244">
        <v>1</v>
      </c>
      <c r="M276" t="e">
        <f>+VLOOKUP(B276,#REF!,1,FALSE)</f>
        <v>#REF!</v>
      </c>
    </row>
    <row r="277" spans="1:13" ht="12.75" customHeight="1" thickBot="1" x14ac:dyDescent="0.3">
      <c r="A277" s="105" t="s">
        <v>113</v>
      </c>
      <c r="B277" s="67" t="s">
        <v>165</v>
      </c>
      <c r="C277" s="238">
        <v>18.14</v>
      </c>
      <c r="D277" s="238">
        <v>21.75</v>
      </c>
      <c r="E277" s="19"/>
      <c r="F277" s="68">
        <v>0.42730000000000001</v>
      </c>
      <c r="G277" s="18">
        <f t="shared" si="16"/>
        <v>25.891222000000003</v>
      </c>
      <c r="H277" s="18">
        <f t="shared" si="17"/>
        <v>31.043775</v>
      </c>
      <c r="I277" s="68">
        <v>0.24</v>
      </c>
      <c r="J277" s="18">
        <f t="shared" si="18"/>
        <v>33.740400000000001</v>
      </c>
      <c r="K277" s="20">
        <f t="shared" si="19"/>
        <v>40.454999999999998</v>
      </c>
      <c r="L277" s="244">
        <v>1</v>
      </c>
      <c r="M277" t="e">
        <f>+VLOOKUP(B277,#REF!,1,FALSE)</f>
        <v>#REF!</v>
      </c>
    </row>
    <row r="278" spans="1:13" ht="12.75" customHeight="1" thickBot="1" x14ac:dyDescent="0.3">
      <c r="A278" s="106" t="s">
        <v>113</v>
      </c>
      <c r="B278" s="155" t="s">
        <v>166</v>
      </c>
      <c r="C278" s="238">
        <v>22.67</v>
      </c>
      <c r="D278" s="238">
        <v>36.65</v>
      </c>
      <c r="E278" s="19"/>
      <c r="F278" s="68">
        <v>0.42730000000000001</v>
      </c>
      <c r="G278" s="18">
        <f t="shared" si="16"/>
        <v>32.356891000000005</v>
      </c>
      <c r="H278" s="18">
        <f t="shared" si="17"/>
        <v>52.310544999999998</v>
      </c>
      <c r="I278" s="68">
        <v>0.24</v>
      </c>
      <c r="J278" s="18">
        <f t="shared" si="18"/>
        <v>42.166200000000003</v>
      </c>
      <c r="K278" s="20">
        <f t="shared" si="19"/>
        <v>68.168999999999997</v>
      </c>
      <c r="L278" s="244">
        <v>1</v>
      </c>
      <c r="M278" t="e">
        <f>+VLOOKUP(B278,#REF!,1,FALSE)</f>
        <v>#REF!</v>
      </c>
    </row>
    <row r="279" spans="1:13" x14ac:dyDescent="0.25">
      <c r="B279" s="242" t="s">
        <v>802</v>
      </c>
      <c r="C279" s="15">
        <f>SUM(C11:C278)</f>
        <v>4422.8100000000004</v>
      </c>
      <c r="D279" s="15">
        <f>SUM(D11:D278)</f>
        <v>6382.81</v>
      </c>
      <c r="F279" s="243">
        <f>SUM(F11:F278)/268</f>
        <v>0.3430279850746274</v>
      </c>
      <c r="G279" s="15">
        <f>SUM(G11:G278)</f>
        <v>5922.5134490000019</v>
      </c>
      <c r="H279" s="15">
        <f>SUM(H11:H278)</f>
        <v>8544.235518000005</v>
      </c>
      <c r="I279" s="243">
        <f>SUM(I11:I278)/268</f>
        <v>0.2400000000000006</v>
      </c>
      <c r="J279" s="15">
        <f>SUM(J11:J278)</f>
        <v>8226.4266000000025</v>
      </c>
      <c r="K279" s="15">
        <f>SUM(K11:K278)</f>
        <v>11872.026599999985</v>
      </c>
    </row>
    <row r="280" spans="1:13" x14ac:dyDescent="0.25">
      <c r="C280" s="15">
        <f>SUM(C11:C278)/268</f>
        <v>16.503022388059701</v>
      </c>
      <c r="D280" s="15">
        <f>SUM(D11:D278)/268</f>
        <v>23.816455223880599</v>
      </c>
      <c r="G280" s="15">
        <f>SUM(G11:G278)/268</f>
        <v>22.098930779850754</v>
      </c>
      <c r="H280" s="15">
        <f>SUM(H11:H278)/268</f>
        <v>31.881475813432854</v>
      </c>
      <c r="J280" s="15">
        <f>SUM(J11:J278)/268</f>
        <v>30.695621641791053</v>
      </c>
      <c r="K280" s="15">
        <f>SUM(K11:K278)/268</f>
        <v>44.298606716417851</v>
      </c>
    </row>
  </sheetData>
  <mergeCells count="9">
    <mergeCell ref="A7:K7"/>
    <mergeCell ref="A8:K8"/>
    <mergeCell ref="A9:K9"/>
    <mergeCell ref="A1:K1"/>
    <mergeCell ref="A2:K2"/>
    <mergeCell ref="A3:K3"/>
    <mergeCell ref="A4:K4"/>
    <mergeCell ref="A5:K5"/>
    <mergeCell ref="A6:K6"/>
  </mergeCells>
  <printOptions horizontalCentered="1"/>
  <pageMargins left="0.25" right="0.25" top="0.5" bottom="1" header="0.3" footer="0.3"/>
  <pageSetup scale="67" fitToHeight="0" orientation="portrait" r:id="rId1"/>
  <headerFooter>
    <oddFooter>&amp;L&amp;G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tabColor rgb="FF00B0F0"/>
    <pageSetUpPr fitToPage="1"/>
  </sheetPr>
  <dimension ref="A1:Q346"/>
  <sheetViews>
    <sheetView showGridLines="0" zoomScaleNormal="100" zoomScaleSheetLayoutView="100" workbookViewId="0">
      <selection sqref="A1:K1"/>
    </sheetView>
  </sheetViews>
  <sheetFormatPr defaultColWidth="8.88671875" defaultRowHeight="13.2" x14ac:dyDescent="0.25"/>
  <cols>
    <col min="1" max="1" width="28.6640625" style="75" customWidth="1"/>
    <col min="2" max="2" width="50.33203125" style="74" customWidth="1"/>
    <col min="3" max="4" width="8.88671875" style="163" customWidth="1"/>
    <col min="5" max="5" width="2.109375" style="75" customWidth="1"/>
    <col min="6" max="6" width="8.88671875" style="16" customWidth="1"/>
    <col min="7" max="8" width="9.88671875" style="15" bestFit="1" customWidth="1"/>
    <col min="9" max="9" width="9.33203125" style="16" bestFit="1" customWidth="1"/>
    <col min="10" max="11" width="9.88671875" style="15" bestFit="1" customWidth="1"/>
    <col min="12" max="15" width="8.88671875" style="75"/>
    <col min="16" max="16" width="25.88671875" style="75" bestFit="1" customWidth="1"/>
    <col min="17" max="16384" width="8.88671875" style="75"/>
  </cols>
  <sheetData>
    <row r="1" spans="1:17" ht="15.6" x14ac:dyDescent="0.25">
      <c r="A1" s="501" t="s">
        <v>313</v>
      </c>
      <c r="B1" s="502"/>
      <c r="C1" s="502"/>
      <c r="D1" s="502"/>
      <c r="E1" s="502"/>
      <c r="F1" s="502"/>
      <c r="G1" s="502"/>
      <c r="H1" s="502"/>
      <c r="I1" s="502"/>
      <c r="J1" s="502"/>
      <c r="K1" s="503"/>
    </row>
    <row r="2" spans="1:17" ht="15.6" x14ac:dyDescent="0.3">
      <c r="A2" s="504" t="s">
        <v>799</v>
      </c>
      <c r="B2" s="505"/>
      <c r="C2" s="505"/>
      <c r="D2" s="505"/>
      <c r="E2" s="505"/>
      <c r="F2" s="505"/>
      <c r="G2" s="505"/>
      <c r="H2" s="505"/>
      <c r="I2" s="505"/>
      <c r="J2" s="505"/>
      <c r="K2" s="506"/>
    </row>
    <row r="3" spans="1:17" ht="15.6" x14ac:dyDescent="0.3">
      <c r="A3" s="507" t="s">
        <v>714</v>
      </c>
      <c r="B3" s="508"/>
      <c r="C3" s="508"/>
      <c r="D3" s="508"/>
      <c r="E3" s="508"/>
      <c r="F3" s="508"/>
      <c r="G3" s="508"/>
      <c r="H3" s="508"/>
      <c r="I3" s="508"/>
      <c r="J3" s="508"/>
      <c r="K3" s="509"/>
    </row>
    <row r="4" spans="1:17" x14ac:dyDescent="0.25">
      <c r="A4" s="510" t="s">
        <v>311</v>
      </c>
      <c r="B4" s="511"/>
      <c r="C4" s="511"/>
      <c r="D4" s="511"/>
      <c r="E4" s="511"/>
      <c r="F4" s="511"/>
      <c r="G4" s="511"/>
      <c r="H4" s="511"/>
      <c r="I4" s="511"/>
      <c r="J4" s="511"/>
      <c r="K4" s="512"/>
    </row>
    <row r="5" spans="1:17" ht="13.5" customHeight="1" thickBot="1" x14ac:dyDescent="0.3">
      <c r="A5" s="513" t="s">
        <v>315</v>
      </c>
      <c r="B5" s="514"/>
      <c r="C5" s="514"/>
      <c r="D5" s="514"/>
      <c r="E5" s="514"/>
      <c r="F5" s="514"/>
      <c r="G5" s="514"/>
      <c r="H5" s="514"/>
      <c r="I5" s="514"/>
      <c r="J5" s="514"/>
      <c r="K5" s="515"/>
    </row>
    <row r="6" spans="1:17" ht="34.200000000000003" customHeight="1" x14ac:dyDescent="0.25">
      <c r="A6" s="516" t="s">
        <v>309</v>
      </c>
      <c r="B6" s="517"/>
      <c r="C6" s="517"/>
      <c r="D6" s="517"/>
      <c r="E6" s="517"/>
      <c r="F6" s="517"/>
      <c r="G6" s="517"/>
      <c r="H6" s="517"/>
      <c r="I6" s="517"/>
      <c r="J6" s="517"/>
      <c r="K6" s="518"/>
    </row>
    <row r="7" spans="1:17" ht="34.200000000000003" customHeight="1" x14ac:dyDescent="0.25">
      <c r="A7" s="492" t="s">
        <v>310</v>
      </c>
      <c r="B7" s="493"/>
      <c r="C7" s="493"/>
      <c r="D7" s="493"/>
      <c r="E7" s="493"/>
      <c r="F7" s="493"/>
      <c r="G7" s="493"/>
      <c r="H7" s="493"/>
      <c r="I7" s="493"/>
      <c r="J7" s="493"/>
      <c r="K7" s="494"/>
    </row>
    <row r="8" spans="1:17" ht="34.200000000000003" customHeight="1" thickBot="1" x14ac:dyDescent="0.3">
      <c r="A8" s="495" t="s">
        <v>312</v>
      </c>
      <c r="B8" s="496"/>
      <c r="C8" s="496"/>
      <c r="D8" s="496"/>
      <c r="E8" s="496"/>
      <c r="F8" s="496"/>
      <c r="G8" s="496"/>
      <c r="H8" s="496"/>
      <c r="I8" s="496"/>
      <c r="J8" s="496"/>
      <c r="K8" s="497"/>
    </row>
    <row r="9" spans="1:17" ht="34.200000000000003" customHeight="1" thickBot="1" x14ac:dyDescent="0.3">
      <c r="A9" s="498" t="s">
        <v>314</v>
      </c>
      <c r="B9" s="499"/>
      <c r="C9" s="499"/>
      <c r="D9" s="499"/>
      <c r="E9" s="499"/>
      <c r="F9" s="499"/>
      <c r="G9" s="499"/>
      <c r="H9" s="499"/>
      <c r="I9" s="499"/>
      <c r="J9" s="499"/>
      <c r="K9" s="500"/>
    </row>
    <row r="10" spans="1:17" ht="56.4" customHeight="1" thickBot="1" x14ac:dyDescent="0.3">
      <c r="A10" s="252" t="s">
        <v>308</v>
      </c>
      <c r="B10" s="253" t="s">
        <v>307</v>
      </c>
      <c r="C10" s="162" t="s">
        <v>299</v>
      </c>
      <c r="D10" s="162" t="s">
        <v>300</v>
      </c>
      <c r="E10" s="254"/>
      <c r="F10" s="78" t="s">
        <v>301</v>
      </c>
      <c r="G10" s="76" t="s">
        <v>302</v>
      </c>
      <c r="H10" s="76" t="s">
        <v>303</v>
      </c>
      <c r="I10" s="78" t="s">
        <v>304</v>
      </c>
      <c r="J10" s="76" t="s">
        <v>305</v>
      </c>
      <c r="K10" s="79" t="s">
        <v>306</v>
      </c>
      <c r="P10" s="255"/>
      <c r="Q10" s="256"/>
    </row>
    <row r="11" spans="1:17" x14ac:dyDescent="0.25">
      <c r="A11" s="257" t="s">
        <v>259</v>
      </c>
      <c r="B11" s="158" t="s">
        <v>36</v>
      </c>
      <c r="C11" s="87">
        <v>14.64</v>
      </c>
      <c r="D11" s="87">
        <v>20.79</v>
      </c>
      <c r="E11" s="258"/>
      <c r="F11" s="68">
        <v>0.3105</v>
      </c>
      <c r="G11" s="18">
        <f t="shared" ref="G11:G76" si="0">C11*(1+F11)</f>
        <v>19.18572</v>
      </c>
      <c r="H11" s="18">
        <f t="shared" ref="H11:H76" si="1">D11*(1+F11)</f>
        <v>27.245294999999999</v>
      </c>
      <c r="I11" s="68">
        <v>0.24</v>
      </c>
      <c r="J11" s="18">
        <f t="shared" ref="J11:J76" si="2">(C11*1.5)*(1+I11)</f>
        <v>27.230399999999999</v>
      </c>
      <c r="K11" s="20">
        <f t="shared" ref="K11:K76" si="3">(D11*1.5)*(1+I11)</f>
        <v>38.669399999999996</v>
      </c>
      <c r="L11" s="244">
        <v>1</v>
      </c>
      <c r="Q11" s="16"/>
    </row>
    <row r="12" spans="1:17" x14ac:dyDescent="0.25">
      <c r="A12" s="159" t="s">
        <v>259</v>
      </c>
      <c r="B12" s="84" t="s">
        <v>658</v>
      </c>
      <c r="C12" s="69">
        <v>8.5387499999999985</v>
      </c>
      <c r="D12" s="69">
        <v>13.972499999999998</v>
      </c>
      <c r="E12" s="157"/>
      <c r="F12" s="136">
        <v>0.3105</v>
      </c>
      <c r="G12" s="137">
        <f t="shared" si="0"/>
        <v>11.190031874999997</v>
      </c>
      <c r="H12" s="137">
        <f t="shared" si="1"/>
        <v>18.310961249999998</v>
      </c>
      <c r="I12" s="136">
        <v>0.24</v>
      </c>
      <c r="J12" s="137">
        <f t="shared" si="2"/>
        <v>15.882074999999997</v>
      </c>
      <c r="K12" s="139">
        <f t="shared" si="3"/>
        <v>25.988849999999999</v>
      </c>
      <c r="L12" s="244">
        <v>1</v>
      </c>
      <c r="Q12" s="16"/>
    </row>
    <row r="13" spans="1:17" x14ac:dyDescent="0.25">
      <c r="A13" s="159" t="s">
        <v>259</v>
      </c>
      <c r="B13" s="71" t="s">
        <v>37</v>
      </c>
      <c r="C13" s="88">
        <v>20.8</v>
      </c>
      <c r="D13" s="88">
        <v>28.87</v>
      </c>
      <c r="E13" s="157"/>
      <c r="F13" s="136">
        <v>0.3105</v>
      </c>
      <c r="G13" s="137">
        <f t="shared" si="0"/>
        <v>27.258400000000002</v>
      </c>
      <c r="H13" s="137">
        <f t="shared" si="1"/>
        <v>37.834135000000003</v>
      </c>
      <c r="I13" s="136">
        <v>0.24</v>
      </c>
      <c r="J13" s="137">
        <f t="shared" si="2"/>
        <v>38.688000000000002</v>
      </c>
      <c r="K13" s="139">
        <f t="shared" si="3"/>
        <v>53.6982</v>
      </c>
      <c r="L13" s="244">
        <v>1</v>
      </c>
      <c r="Q13" s="16"/>
    </row>
    <row r="14" spans="1:17" x14ac:dyDescent="0.25">
      <c r="A14" s="159" t="s">
        <v>259</v>
      </c>
      <c r="B14" s="84" t="s">
        <v>659</v>
      </c>
      <c r="C14" s="69">
        <v>20.7</v>
      </c>
      <c r="D14" s="69">
        <v>25.874999999999996</v>
      </c>
      <c r="E14" s="157"/>
      <c r="F14" s="136">
        <v>0.3105</v>
      </c>
      <c r="G14" s="137">
        <f t="shared" si="0"/>
        <v>27.12735</v>
      </c>
      <c r="H14" s="137">
        <f t="shared" si="1"/>
        <v>33.909187499999994</v>
      </c>
      <c r="I14" s="136">
        <v>0.24</v>
      </c>
      <c r="J14" s="137">
        <f t="shared" si="2"/>
        <v>38.501999999999995</v>
      </c>
      <c r="K14" s="139">
        <f t="shared" si="3"/>
        <v>48.127499999999991</v>
      </c>
      <c r="L14" s="244">
        <v>1</v>
      </c>
      <c r="Q14" s="16"/>
    </row>
    <row r="15" spans="1:17" x14ac:dyDescent="0.25">
      <c r="A15" s="159" t="s">
        <v>259</v>
      </c>
      <c r="B15" s="84" t="s">
        <v>660</v>
      </c>
      <c r="C15" s="69">
        <v>15.524999999999999</v>
      </c>
      <c r="D15" s="69">
        <v>19.923749999999998</v>
      </c>
      <c r="E15" s="157"/>
      <c r="F15" s="136">
        <v>0.3105</v>
      </c>
      <c r="G15" s="137">
        <f t="shared" si="0"/>
        <v>20.345512499999998</v>
      </c>
      <c r="H15" s="137">
        <f t="shared" si="1"/>
        <v>26.110074374999996</v>
      </c>
      <c r="I15" s="136">
        <v>0.24</v>
      </c>
      <c r="J15" s="137">
        <f t="shared" si="2"/>
        <v>28.876499999999997</v>
      </c>
      <c r="K15" s="139">
        <f t="shared" si="3"/>
        <v>37.058174999999999</v>
      </c>
      <c r="L15" s="244">
        <v>1</v>
      </c>
      <c r="Q15" s="16"/>
    </row>
    <row r="16" spans="1:17" x14ac:dyDescent="0.25">
      <c r="A16" s="159" t="s">
        <v>259</v>
      </c>
      <c r="B16" s="84" t="s">
        <v>661</v>
      </c>
      <c r="C16" s="69">
        <v>9.8324999999999996</v>
      </c>
      <c r="D16" s="69">
        <v>12.419999999999998</v>
      </c>
      <c r="E16" s="157"/>
      <c r="F16" s="136">
        <v>0.3105</v>
      </c>
      <c r="G16" s="137">
        <f t="shared" si="0"/>
        <v>12.885491249999999</v>
      </c>
      <c r="H16" s="137">
        <f t="shared" si="1"/>
        <v>16.276409999999998</v>
      </c>
      <c r="I16" s="136">
        <v>0.24</v>
      </c>
      <c r="J16" s="137">
        <f t="shared" si="2"/>
        <v>18.288449999999997</v>
      </c>
      <c r="K16" s="139">
        <f t="shared" si="3"/>
        <v>23.101199999999995</v>
      </c>
      <c r="L16" s="244">
        <v>1</v>
      </c>
      <c r="Q16" s="16"/>
    </row>
    <row r="17" spans="1:17" x14ac:dyDescent="0.25">
      <c r="A17" s="159" t="s">
        <v>259</v>
      </c>
      <c r="B17" s="71" t="s">
        <v>38</v>
      </c>
      <c r="C17" s="88">
        <v>9.5737499999999986</v>
      </c>
      <c r="D17" s="88">
        <v>14.489999999999998</v>
      </c>
      <c r="E17" s="157"/>
      <c r="F17" s="136">
        <v>0.3105</v>
      </c>
      <c r="G17" s="137">
        <f t="shared" si="0"/>
        <v>12.546399374999998</v>
      </c>
      <c r="H17" s="137">
        <f t="shared" si="1"/>
        <v>18.989144999999997</v>
      </c>
      <c r="I17" s="136">
        <v>0.24</v>
      </c>
      <c r="J17" s="137">
        <f t="shared" si="2"/>
        <v>17.807174999999997</v>
      </c>
      <c r="K17" s="139">
        <f t="shared" si="3"/>
        <v>26.9514</v>
      </c>
      <c r="L17" s="244">
        <v>1</v>
      </c>
      <c r="Q17" s="16"/>
    </row>
    <row r="18" spans="1:17" x14ac:dyDescent="0.25">
      <c r="A18" s="159" t="s">
        <v>259</v>
      </c>
      <c r="B18" s="71" t="s">
        <v>39</v>
      </c>
      <c r="C18" s="88">
        <v>29.756249999999998</v>
      </c>
      <c r="D18" s="88">
        <v>33.119999999999997</v>
      </c>
      <c r="E18" s="157"/>
      <c r="F18" s="136">
        <v>0.3105</v>
      </c>
      <c r="G18" s="137">
        <f t="shared" si="0"/>
        <v>38.995565624999998</v>
      </c>
      <c r="H18" s="137">
        <f t="shared" si="1"/>
        <v>43.403759999999998</v>
      </c>
      <c r="I18" s="136">
        <v>0.24</v>
      </c>
      <c r="J18" s="137">
        <f t="shared" si="2"/>
        <v>55.346624999999996</v>
      </c>
      <c r="K18" s="139">
        <f t="shared" si="3"/>
        <v>61.603199999999987</v>
      </c>
      <c r="L18" s="244">
        <v>1</v>
      </c>
      <c r="Q18" s="16"/>
    </row>
    <row r="19" spans="1:17" x14ac:dyDescent="0.25">
      <c r="A19" s="159" t="s">
        <v>259</v>
      </c>
      <c r="B19" s="71" t="s">
        <v>40</v>
      </c>
      <c r="C19" s="88">
        <v>27.944999999999997</v>
      </c>
      <c r="D19" s="88">
        <v>36.224999999999994</v>
      </c>
      <c r="E19" s="157"/>
      <c r="F19" s="136">
        <v>0.3105</v>
      </c>
      <c r="G19" s="137">
        <f t="shared" si="0"/>
        <v>36.621922499999997</v>
      </c>
      <c r="H19" s="137">
        <f t="shared" si="1"/>
        <v>47.472862499999991</v>
      </c>
      <c r="I19" s="136">
        <v>0.24</v>
      </c>
      <c r="J19" s="137">
        <f t="shared" si="2"/>
        <v>51.977699999999999</v>
      </c>
      <c r="K19" s="139">
        <f t="shared" si="3"/>
        <v>67.378499999999988</v>
      </c>
      <c r="L19" s="244">
        <v>1</v>
      </c>
      <c r="Q19" s="16"/>
    </row>
    <row r="20" spans="1:17" x14ac:dyDescent="0.25">
      <c r="A20" s="159" t="s">
        <v>259</v>
      </c>
      <c r="B20" s="71" t="s">
        <v>41</v>
      </c>
      <c r="C20" s="88">
        <v>28.979999999999997</v>
      </c>
      <c r="D20" s="88">
        <v>38.294999999999995</v>
      </c>
      <c r="E20" s="157"/>
      <c r="F20" s="136">
        <v>0.3105</v>
      </c>
      <c r="G20" s="137">
        <f t="shared" si="0"/>
        <v>37.978289999999994</v>
      </c>
      <c r="H20" s="137">
        <f t="shared" si="1"/>
        <v>50.185597499999993</v>
      </c>
      <c r="I20" s="136">
        <v>0.24</v>
      </c>
      <c r="J20" s="137">
        <f t="shared" si="2"/>
        <v>53.902799999999999</v>
      </c>
      <c r="K20" s="139">
        <f t="shared" si="3"/>
        <v>71.228699999999989</v>
      </c>
      <c r="L20" s="244">
        <v>1</v>
      </c>
      <c r="Q20" s="16"/>
    </row>
    <row r="21" spans="1:17" ht="12.75" customHeight="1" x14ac:dyDescent="0.25">
      <c r="A21" s="159" t="s">
        <v>259</v>
      </c>
      <c r="B21" s="71" t="s">
        <v>42</v>
      </c>
      <c r="C21" s="88">
        <v>14.748749999999999</v>
      </c>
      <c r="D21" s="88">
        <v>18.63</v>
      </c>
      <c r="E21" s="157"/>
      <c r="F21" s="136">
        <v>0.3105</v>
      </c>
      <c r="G21" s="137">
        <f t="shared" si="0"/>
        <v>19.328236874999998</v>
      </c>
      <c r="H21" s="137">
        <f t="shared" si="1"/>
        <v>24.414614999999998</v>
      </c>
      <c r="I21" s="136">
        <v>0.24</v>
      </c>
      <c r="J21" s="137">
        <f t="shared" si="2"/>
        <v>27.432674999999996</v>
      </c>
      <c r="K21" s="139">
        <f t="shared" si="3"/>
        <v>34.651800000000001</v>
      </c>
      <c r="L21" s="244">
        <v>1</v>
      </c>
      <c r="Q21" s="16"/>
    </row>
    <row r="22" spans="1:17" x14ac:dyDescent="0.25">
      <c r="A22" s="159" t="s">
        <v>259</v>
      </c>
      <c r="B22" s="71" t="s">
        <v>43</v>
      </c>
      <c r="C22" s="88">
        <v>18.63</v>
      </c>
      <c r="D22" s="88">
        <v>27.686249999999998</v>
      </c>
      <c r="E22" s="157"/>
      <c r="F22" s="136">
        <v>0.3105</v>
      </c>
      <c r="G22" s="137">
        <f t="shared" si="0"/>
        <v>24.414614999999998</v>
      </c>
      <c r="H22" s="137">
        <f t="shared" si="1"/>
        <v>36.282830624999995</v>
      </c>
      <c r="I22" s="136">
        <v>0.24</v>
      </c>
      <c r="J22" s="137">
        <f t="shared" si="2"/>
        <v>34.651800000000001</v>
      </c>
      <c r="K22" s="139">
        <f t="shared" si="3"/>
        <v>51.496424999999995</v>
      </c>
      <c r="L22" s="244">
        <v>1</v>
      </c>
      <c r="Q22" s="16"/>
    </row>
    <row r="23" spans="1:17" x14ac:dyDescent="0.25">
      <c r="A23" s="159" t="s">
        <v>259</v>
      </c>
      <c r="B23" s="71" t="s">
        <v>44</v>
      </c>
      <c r="C23" s="88">
        <v>35.966249999999995</v>
      </c>
      <c r="D23" s="88">
        <v>40.8825</v>
      </c>
      <c r="E23" s="157"/>
      <c r="F23" s="136">
        <v>0.3105</v>
      </c>
      <c r="G23" s="137">
        <f t="shared" si="0"/>
        <v>47.133770624999997</v>
      </c>
      <c r="H23" s="137">
        <f t="shared" si="1"/>
        <v>53.576516249999997</v>
      </c>
      <c r="I23" s="136">
        <v>0.24</v>
      </c>
      <c r="J23" s="137">
        <f t="shared" si="2"/>
        <v>66.897224999999992</v>
      </c>
      <c r="K23" s="139">
        <f t="shared" si="3"/>
        <v>76.041449999999998</v>
      </c>
      <c r="L23" s="244">
        <v>1</v>
      </c>
      <c r="Q23" s="16"/>
    </row>
    <row r="24" spans="1:17" ht="12.75" customHeight="1" x14ac:dyDescent="0.25">
      <c r="A24" s="159" t="s">
        <v>259</v>
      </c>
      <c r="B24" s="84" t="s">
        <v>662</v>
      </c>
      <c r="C24" s="69">
        <v>35.966249999999995</v>
      </c>
      <c r="D24" s="69">
        <v>41.4</v>
      </c>
      <c r="E24" s="157"/>
      <c r="F24" s="136">
        <v>0.3105</v>
      </c>
      <c r="G24" s="137">
        <f t="shared" si="0"/>
        <v>47.133770624999997</v>
      </c>
      <c r="H24" s="137">
        <f t="shared" si="1"/>
        <v>54.2547</v>
      </c>
      <c r="I24" s="136">
        <v>0.24</v>
      </c>
      <c r="J24" s="137">
        <f t="shared" si="2"/>
        <v>66.897224999999992</v>
      </c>
      <c r="K24" s="139">
        <f t="shared" si="3"/>
        <v>77.003999999999991</v>
      </c>
      <c r="L24" s="244">
        <v>1</v>
      </c>
      <c r="Q24" s="16"/>
    </row>
    <row r="25" spans="1:17" x14ac:dyDescent="0.25">
      <c r="A25" s="159" t="s">
        <v>259</v>
      </c>
      <c r="B25" s="71" t="s">
        <v>45</v>
      </c>
      <c r="C25" s="259">
        <v>9.3149999999999995</v>
      </c>
      <c r="D25" s="259">
        <v>15.78375</v>
      </c>
      <c r="E25" s="157"/>
      <c r="F25" s="136">
        <v>0.3105</v>
      </c>
      <c r="G25" s="137">
        <f t="shared" si="0"/>
        <v>12.207307499999999</v>
      </c>
      <c r="H25" s="137">
        <f t="shared" si="1"/>
        <v>20.684604374999999</v>
      </c>
      <c r="I25" s="136">
        <v>0.24</v>
      </c>
      <c r="J25" s="137">
        <f t="shared" si="2"/>
        <v>17.325900000000001</v>
      </c>
      <c r="K25" s="139">
        <f t="shared" si="3"/>
        <v>29.357775</v>
      </c>
      <c r="L25" s="244">
        <v>1</v>
      </c>
      <c r="Q25" s="16"/>
    </row>
    <row r="26" spans="1:17" x14ac:dyDescent="0.25">
      <c r="A26" s="159" t="s">
        <v>259</v>
      </c>
      <c r="B26" s="71" t="s">
        <v>46</v>
      </c>
      <c r="C26" s="259">
        <v>19.40625</v>
      </c>
      <c r="D26" s="259">
        <v>25.874999999999996</v>
      </c>
      <c r="E26" s="157"/>
      <c r="F26" s="136">
        <v>0.3105</v>
      </c>
      <c r="G26" s="137">
        <f t="shared" si="0"/>
        <v>25.431890625000001</v>
      </c>
      <c r="H26" s="137">
        <f t="shared" si="1"/>
        <v>33.909187499999994</v>
      </c>
      <c r="I26" s="136">
        <v>0.24</v>
      </c>
      <c r="J26" s="137">
        <f t="shared" si="2"/>
        <v>36.095624999999998</v>
      </c>
      <c r="K26" s="139">
        <f t="shared" si="3"/>
        <v>48.127499999999991</v>
      </c>
      <c r="L26" s="244">
        <v>1</v>
      </c>
      <c r="Q26" s="16"/>
    </row>
    <row r="27" spans="1:17" x14ac:dyDescent="0.25">
      <c r="A27" s="159" t="s">
        <v>259</v>
      </c>
      <c r="B27" s="84" t="s">
        <v>663</v>
      </c>
      <c r="C27" s="69">
        <v>10.35</v>
      </c>
      <c r="D27" s="69">
        <v>14.303699999999999</v>
      </c>
      <c r="E27" s="157"/>
      <c r="F27" s="136">
        <v>0.3105</v>
      </c>
      <c r="G27" s="137">
        <f t="shared" si="0"/>
        <v>13.563675</v>
      </c>
      <c r="H27" s="137">
        <f t="shared" si="1"/>
        <v>18.744998849999998</v>
      </c>
      <c r="I27" s="136">
        <v>0.24</v>
      </c>
      <c r="J27" s="137">
        <f t="shared" si="2"/>
        <v>19.250999999999998</v>
      </c>
      <c r="K27" s="139">
        <f t="shared" si="3"/>
        <v>26.604882</v>
      </c>
      <c r="L27" s="244">
        <v>1</v>
      </c>
      <c r="Q27" s="16"/>
    </row>
    <row r="28" spans="1:17" ht="12.75" customHeight="1" x14ac:dyDescent="0.25">
      <c r="A28" s="159" t="s">
        <v>259</v>
      </c>
      <c r="B28" s="84" t="s">
        <v>664</v>
      </c>
      <c r="C28" s="69">
        <v>10.35</v>
      </c>
      <c r="D28" s="69">
        <v>14.303699999999999</v>
      </c>
      <c r="E28" s="157"/>
      <c r="F28" s="136">
        <v>0.3105</v>
      </c>
      <c r="G28" s="137">
        <f t="shared" si="0"/>
        <v>13.563675</v>
      </c>
      <c r="H28" s="137">
        <f t="shared" si="1"/>
        <v>18.744998849999998</v>
      </c>
      <c r="I28" s="136">
        <v>0.24</v>
      </c>
      <c r="J28" s="137">
        <f t="shared" si="2"/>
        <v>19.250999999999998</v>
      </c>
      <c r="K28" s="139">
        <f t="shared" si="3"/>
        <v>26.604882</v>
      </c>
      <c r="L28" s="244">
        <v>1</v>
      </c>
      <c r="Q28" s="16"/>
    </row>
    <row r="29" spans="1:17" ht="12.75" customHeight="1" x14ac:dyDescent="0.25">
      <c r="A29" s="159" t="s">
        <v>259</v>
      </c>
      <c r="B29" s="84" t="s">
        <v>665</v>
      </c>
      <c r="C29" s="69">
        <v>9.3149999999999995</v>
      </c>
      <c r="D29" s="69">
        <v>11.385</v>
      </c>
      <c r="E29" s="157"/>
      <c r="F29" s="136">
        <v>0.3105</v>
      </c>
      <c r="G29" s="137">
        <f t="shared" si="0"/>
        <v>12.207307499999999</v>
      </c>
      <c r="H29" s="137">
        <f t="shared" si="1"/>
        <v>14.920042499999999</v>
      </c>
      <c r="I29" s="136">
        <v>0.24</v>
      </c>
      <c r="J29" s="137">
        <f t="shared" si="2"/>
        <v>17.325900000000001</v>
      </c>
      <c r="K29" s="139">
        <f t="shared" si="3"/>
        <v>21.176100000000002</v>
      </c>
      <c r="L29" s="244">
        <v>1</v>
      </c>
      <c r="Q29" s="16"/>
    </row>
    <row r="30" spans="1:17" x14ac:dyDescent="0.25">
      <c r="A30" s="159" t="s">
        <v>259</v>
      </c>
      <c r="B30" s="71" t="s">
        <v>47</v>
      </c>
      <c r="C30" s="88">
        <v>9.3149999999999995</v>
      </c>
      <c r="D30" s="88">
        <v>11.385</v>
      </c>
      <c r="E30" s="157"/>
      <c r="F30" s="136">
        <v>0.3105</v>
      </c>
      <c r="G30" s="137">
        <f t="shared" si="0"/>
        <v>12.207307499999999</v>
      </c>
      <c r="H30" s="137">
        <f t="shared" si="1"/>
        <v>14.920042499999999</v>
      </c>
      <c r="I30" s="136">
        <v>0.24</v>
      </c>
      <c r="J30" s="137">
        <f t="shared" si="2"/>
        <v>17.325900000000001</v>
      </c>
      <c r="K30" s="139">
        <f t="shared" si="3"/>
        <v>21.176100000000002</v>
      </c>
      <c r="L30" s="244">
        <v>1</v>
      </c>
      <c r="Q30" s="16"/>
    </row>
    <row r="31" spans="1:17" x14ac:dyDescent="0.25">
      <c r="A31" s="159" t="s">
        <v>259</v>
      </c>
      <c r="B31" s="71" t="s">
        <v>317</v>
      </c>
      <c r="C31" s="88">
        <v>14.904</v>
      </c>
      <c r="D31" s="88">
        <v>18.216000000000001</v>
      </c>
      <c r="E31" s="157"/>
      <c r="F31" s="136">
        <v>0.3105</v>
      </c>
      <c r="G31" s="137">
        <f t="shared" si="0"/>
        <v>19.531692</v>
      </c>
      <c r="H31" s="137">
        <f t="shared" si="1"/>
        <v>23.872068000000002</v>
      </c>
      <c r="I31" s="136">
        <v>0.24</v>
      </c>
      <c r="J31" s="137">
        <f t="shared" si="2"/>
        <v>27.721440000000001</v>
      </c>
      <c r="K31" s="139">
        <f t="shared" si="3"/>
        <v>33.88176</v>
      </c>
      <c r="L31" s="244">
        <v>1</v>
      </c>
      <c r="Q31" s="16"/>
    </row>
    <row r="32" spans="1:17" x14ac:dyDescent="0.25">
      <c r="A32" s="159" t="s">
        <v>259</v>
      </c>
      <c r="B32" s="71" t="s">
        <v>316</v>
      </c>
      <c r="C32" s="88">
        <v>9.3149999999999995</v>
      </c>
      <c r="D32" s="88">
        <v>11.385</v>
      </c>
      <c r="E32" s="157"/>
      <c r="F32" s="136">
        <v>0.3105</v>
      </c>
      <c r="G32" s="137">
        <f t="shared" si="0"/>
        <v>12.207307499999999</v>
      </c>
      <c r="H32" s="137">
        <f t="shared" si="1"/>
        <v>14.920042499999999</v>
      </c>
      <c r="I32" s="136">
        <v>0.24</v>
      </c>
      <c r="J32" s="137">
        <f t="shared" si="2"/>
        <v>17.325900000000001</v>
      </c>
      <c r="K32" s="139">
        <f t="shared" si="3"/>
        <v>21.176100000000002</v>
      </c>
      <c r="L32" s="244">
        <v>1</v>
      </c>
      <c r="Q32" s="16"/>
    </row>
    <row r="33" spans="1:17" x14ac:dyDescent="0.25">
      <c r="A33" s="159" t="s">
        <v>259</v>
      </c>
      <c r="B33" s="84" t="s">
        <v>666</v>
      </c>
      <c r="C33" s="69">
        <v>10.246499999999999</v>
      </c>
      <c r="D33" s="69">
        <v>12.5235</v>
      </c>
      <c r="E33" s="157"/>
      <c r="F33" s="136">
        <v>0.3105</v>
      </c>
      <c r="G33" s="137">
        <f t="shared" si="0"/>
        <v>13.428038249999998</v>
      </c>
      <c r="H33" s="137">
        <f t="shared" si="1"/>
        <v>16.412046750000002</v>
      </c>
      <c r="I33" s="136">
        <v>0.24</v>
      </c>
      <c r="J33" s="137">
        <f t="shared" si="2"/>
        <v>19.058489999999999</v>
      </c>
      <c r="K33" s="139">
        <f t="shared" si="3"/>
        <v>23.293710000000001</v>
      </c>
      <c r="L33" s="244">
        <v>1</v>
      </c>
      <c r="Q33" s="16"/>
    </row>
    <row r="34" spans="1:17" x14ac:dyDescent="0.25">
      <c r="A34" s="159" t="s">
        <v>259</v>
      </c>
      <c r="B34" s="84" t="s">
        <v>667</v>
      </c>
      <c r="C34" s="69">
        <v>9.6255000000000006</v>
      </c>
      <c r="D34" s="69">
        <v>11.126249999999999</v>
      </c>
      <c r="E34" s="157"/>
      <c r="F34" s="136">
        <v>0.3105</v>
      </c>
      <c r="G34" s="137">
        <f t="shared" si="0"/>
        <v>12.614217750000002</v>
      </c>
      <c r="H34" s="137">
        <f t="shared" si="1"/>
        <v>14.580950624999998</v>
      </c>
      <c r="I34" s="136">
        <v>0.24</v>
      </c>
      <c r="J34" s="137">
        <f t="shared" si="2"/>
        <v>17.90343</v>
      </c>
      <c r="K34" s="139">
        <f t="shared" si="3"/>
        <v>20.694824999999998</v>
      </c>
      <c r="L34" s="244">
        <v>1</v>
      </c>
      <c r="Q34" s="16"/>
    </row>
    <row r="35" spans="1:17" x14ac:dyDescent="0.25">
      <c r="A35" s="159" t="s">
        <v>259</v>
      </c>
      <c r="B35" s="84" t="s">
        <v>668</v>
      </c>
      <c r="C35" s="69">
        <v>8.5387499999999985</v>
      </c>
      <c r="D35" s="69">
        <v>9.5737499999999986</v>
      </c>
      <c r="E35" s="157"/>
      <c r="F35" s="136">
        <v>0.3105</v>
      </c>
      <c r="G35" s="137">
        <f t="shared" si="0"/>
        <v>11.190031874999997</v>
      </c>
      <c r="H35" s="137">
        <f t="shared" si="1"/>
        <v>12.546399374999998</v>
      </c>
      <c r="I35" s="136">
        <v>0.24</v>
      </c>
      <c r="J35" s="137">
        <f t="shared" si="2"/>
        <v>15.882074999999997</v>
      </c>
      <c r="K35" s="139">
        <f t="shared" si="3"/>
        <v>17.807174999999997</v>
      </c>
      <c r="L35" s="244">
        <v>1</v>
      </c>
    </row>
    <row r="36" spans="1:17" x14ac:dyDescent="0.25">
      <c r="A36" s="159" t="s">
        <v>259</v>
      </c>
      <c r="B36" s="84" t="s">
        <v>669</v>
      </c>
      <c r="C36" s="69">
        <v>11.177999999999999</v>
      </c>
      <c r="D36" s="69">
        <v>12.937499999999998</v>
      </c>
      <c r="E36" s="157"/>
      <c r="F36" s="136">
        <v>0.3105</v>
      </c>
      <c r="G36" s="137">
        <f t="shared" si="0"/>
        <v>14.648768999999998</v>
      </c>
      <c r="H36" s="137">
        <f t="shared" si="1"/>
        <v>16.954593749999997</v>
      </c>
      <c r="I36" s="136">
        <v>0.24</v>
      </c>
      <c r="J36" s="137">
        <f t="shared" si="2"/>
        <v>20.791080000000001</v>
      </c>
      <c r="K36" s="139">
        <f t="shared" si="3"/>
        <v>24.063749999999995</v>
      </c>
      <c r="L36" s="244">
        <v>1</v>
      </c>
    </row>
    <row r="37" spans="1:17" x14ac:dyDescent="0.25">
      <c r="A37" s="159" t="s">
        <v>48</v>
      </c>
      <c r="B37" s="71" t="s">
        <v>49</v>
      </c>
      <c r="C37" s="88">
        <v>10.608749999999999</v>
      </c>
      <c r="D37" s="88">
        <v>15.524999999999999</v>
      </c>
      <c r="E37" s="157"/>
      <c r="F37" s="136">
        <v>0.316</v>
      </c>
      <c r="G37" s="137">
        <f t="shared" si="0"/>
        <v>13.961114999999999</v>
      </c>
      <c r="H37" s="137">
        <f t="shared" si="1"/>
        <v>20.430899999999998</v>
      </c>
      <c r="I37" s="136">
        <v>0.24</v>
      </c>
      <c r="J37" s="137">
        <f t="shared" si="2"/>
        <v>19.732274999999998</v>
      </c>
      <c r="K37" s="139">
        <f t="shared" si="3"/>
        <v>28.876499999999997</v>
      </c>
      <c r="L37" s="244">
        <v>1</v>
      </c>
    </row>
    <row r="38" spans="1:17" x14ac:dyDescent="0.25">
      <c r="A38" s="159" t="s">
        <v>48</v>
      </c>
      <c r="B38" s="71" t="s">
        <v>50</v>
      </c>
      <c r="C38" s="88">
        <v>18.112499999999997</v>
      </c>
      <c r="D38" s="88">
        <v>21.476249999999997</v>
      </c>
      <c r="E38" s="157"/>
      <c r="F38" s="136">
        <v>0.316</v>
      </c>
      <c r="G38" s="137">
        <f t="shared" si="0"/>
        <v>23.836049999999997</v>
      </c>
      <c r="H38" s="137">
        <f t="shared" si="1"/>
        <v>28.262744999999995</v>
      </c>
      <c r="I38" s="136">
        <v>0.24</v>
      </c>
      <c r="J38" s="137">
        <f t="shared" si="2"/>
        <v>33.689249999999994</v>
      </c>
      <c r="K38" s="139">
        <f t="shared" si="3"/>
        <v>39.945824999999999</v>
      </c>
      <c r="L38" s="244">
        <v>1</v>
      </c>
    </row>
    <row r="39" spans="1:17" x14ac:dyDescent="0.25">
      <c r="A39" s="159" t="s">
        <v>48</v>
      </c>
      <c r="B39" s="71" t="s">
        <v>51</v>
      </c>
      <c r="C39" s="88">
        <v>15.524999999999999</v>
      </c>
      <c r="D39" s="88">
        <v>18.63</v>
      </c>
      <c r="E39" s="157"/>
      <c r="F39" s="136">
        <v>0.316</v>
      </c>
      <c r="G39" s="137">
        <f t="shared" si="0"/>
        <v>20.430899999999998</v>
      </c>
      <c r="H39" s="137">
        <f t="shared" si="1"/>
        <v>24.51708</v>
      </c>
      <c r="I39" s="136">
        <v>0.24</v>
      </c>
      <c r="J39" s="137">
        <f t="shared" si="2"/>
        <v>28.876499999999997</v>
      </c>
      <c r="K39" s="139">
        <f t="shared" si="3"/>
        <v>34.651800000000001</v>
      </c>
      <c r="L39" s="244">
        <v>1</v>
      </c>
    </row>
    <row r="40" spans="1:17" x14ac:dyDescent="0.25">
      <c r="A40" s="159" t="s">
        <v>48</v>
      </c>
      <c r="B40" s="71" t="s">
        <v>52</v>
      </c>
      <c r="C40" s="88">
        <v>14.489999999999998</v>
      </c>
      <c r="D40" s="88">
        <v>24.322499999999998</v>
      </c>
      <c r="E40" s="157"/>
      <c r="F40" s="136">
        <v>0.316</v>
      </c>
      <c r="G40" s="137">
        <f t="shared" si="0"/>
        <v>19.068839999999998</v>
      </c>
      <c r="H40" s="137">
        <f t="shared" si="1"/>
        <v>32.008409999999998</v>
      </c>
      <c r="I40" s="136">
        <v>0.24</v>
      </c>
      <c r="J40" s="137">
        <f t="shared" si="2"/>
        <v>26.9514</v>
      </c>
      <c r="K40" s="139">
        <f t="shared" si="3"/>
        <v>45.239849999999997</v>
      </c>
      <c r="L40" s="244">
        <v>1</v>
      </c>
    </row>
    <row r="41" spans="1:17" x14ac:dyDescent="0.25">
      <c r="A41" s="159" t="s">
        <v>48</v>
      </c>
      <c r="B41" s="84" t="s">
        <v>670</v>
      </c>
      <c r="C41" s="69">
        <v>31.049999999999997</v>
      </c>
      <c r="D41" s="69">
        <v>46.574999999999996</v>
      </c>
      <c r="E41" s="157"/>
      <c r="F41" s="136">
        <v>0.316</v>
      </c>
      <c r="G41" s="137">
        <f t="shared" si="0"/>
        <v>40.861799999999995</v>
      </c>
      <c r="H41" s="137">
        <f t="shared" si="1"/>
        <v>61.292699999999996</v>
      </c>
      <c r="I41" s="136">
        <v>0.24</v>
      </c>
      <c r="J41" s="137">
        <f t="shared" si="2"/>
        <v>57.752999999999993</v>
      </c>
      <c r="K41" s="139">
        <f t="shared" si="3"/>
        <v>86.629499999999993</v>
      </c>
      <c r="L41" s="244">
        <v>1</v>
      </c>
    </row>
    <row r="42" spans="1:17" x14ac:dyDescent="0.25">
      <c r="A42" s="159" t="s">
        <v>48</v>
      </c>
      <c r="B42" s="84" t="s">
        <v>671</v>
      </c>
      <c r="C42" s="69">
        <v>20.7</v>
      </c>
      <c r="D42" s="69">
        <v>25.874999999999996</v>
      </c>
      <c r="E42" s="157"/>
      <c r="F42" s="136">
        <v>0.316</v>
      </c>
      <c r="G42" s="137">
        <f t="shared" si="0"/>
        <v>27.241199999999999</v>
      </c>
      <c r="H42" s="137">
        <f t="shared" si="1"/>
        <v>34.051499999999997</v>
      </c>
      <c r="I42" s="136">
        <v>0.24</v>
      </c>
      <c r="J42" s="137">
        <f t="shared" si="2"/>
        <v>38.501999999999995</v>
      </c>
      <c r="K42" s="139">
        <f t="shared" si="3"/>
        <v>48.127499999999991</v>
      </c>
      <c r="L42" s="244">
        <v>1</v>
      </c>
    </row>
    <row r="43" spans="1:17" x14ac:dyDescent="0.25">
      <c r="A43" s="159" t="s">
        <v>48</v>
      </c>
      <c r="B43" s="71" t="s">
        <v>59</v>
      </c>
      <c r="C43" s="88">
        <v>15.78375</v>
      </c>
      <c r="D43" s="88">
        <v>18.63</v>
      </c>
      <c r="E43" s="157"/>
      <c r="F43" s="136">
        <v>0.316</v>
      </c>
      <c r="G43" s="137">
        <f t="shared" si="0"/>
        <v>20.771415000000001</v>
      </c>
      <c r="H43" s="137">
        <f t="shared" si="1"/>
        <v>24.51708</v>
      </c>
      <c r="I43" s="136">
        <v>0.24</v>
      </c>
      <c r="J43" s="137">
        <f t="shared" si="2"/>
        <v>29.357775</v>
      </c>
      <c r="K43" s="139">
        <f t="shared" si="3"/>
        <v>34.651800000000001</v>
      </c>
      <c r="L43" s="244">
        <v>1</v>
      </c>
    </row>
    <row r="44" spans="1:17" x14ac:dyDescent="0.25">
      <c r="A44" s="159" t="s">
        <v>48</v>
      </c>
      <c r="B44" s="71" t="s">
        <v>60</v>
      </c>
      <c r="C44" s="88">
        <v>20.7</v>
      </c>
      <c r="D44" s="88">
        <v>27.417149999999996</v>
      </c>
      <c r="E44" s="157"/>
      <c r="F44" s="136">
        <v>0.316</v>
      </c>
      <c r="G44" s="137">
        <f t="shared" si="0"/>
        <v>27.241199999999999</v>
      </c>
      <c r="H44" s="137">
        <f t="shared" si="1"/>
        <v>36.080969399999994</v>
      </c>
      <c r="I44" s="136">
        <v>0.24</v>
      </c>
      <c r="J44" s="137">
        <f t="shared" si="2"/>
        <v>38.501999999999995</v>
      </c>
      <c r="K44" s="139">
        <f t="shared" si="3"/>
        <v>50.995898999999994</v>
      </c>
      <c r="L44" s="244">
        <v>1</v>
      </c>
    </row>
    <row r="45" spans="1:17" x14ac:dyDescent="0.25">
      <c r="A45" s="159" t="s">
        <v>48</v>
      </c>
      <c r="B45" s="71" t="s">
        <v>58</v>
      </c>
      <c r="C45" s="88">
        <v>23.287499999999998</v>
      </c>
      <c r="D45" s="88">
        <v>32.085000000000001</v>
      </c>
      <c r="E45" s="157"/>
      <c r="F45" s="136">
        <v>0.316</v>
      </c>
      <c r="G45" s="137">
        <f t="shared" si="0"/>
        <v>30.646349999999998</v>
      </c>
      <c r="H45" s="137">
        <f t="shared" si="1"/>
        <v>42.223860000000002</v>
      </c>
      <c r="I45" s="136">
        <v>0.24</v>
      </c>
      <c r="J45" s="137">
        <f t="shared" si="2"/>
        <v>43.314749999999997</v>
      </c>
      <c r="K45" s="139">
        <f t="shared" si="3"/>
        <v>59.678099999999993</v>
      </c>
      <c r="L45" s="244">
        <v>1</v>
      </c>
    </row>
    <row r="46" spans="1:17" x14ac:dyDescent="0.25">
      <c r="A46" s="159" t="s">
        <v>48</v>
      </c>
      <c r="B46" s="71" t="s">
        <v>54</v>
      </c>
      <c r="C46" s="88">
        <v>25.305749999999996</v>
      </c>
      <c r="D46" s="88">
        <v>33.119999999999997</v>
      </c>
      <c r="E46" s="157"/>
      <c r="F46" s="136">
        <v>0.316</v>
      </c>
      <c r="G46" s="137">
        <f t="shared" si="0"/>
        <v>33.302366999999997</v>
      </c>
      <c r="H46" s="137">
        <f t="shared" si="1"/>
        <v>43.585920000000002</v>
      </c>
      <c r="I46" s="136">
        <v>0.24</v>
      </c>
      <c r="J46" s="137">
        <f t="shared" si="2"/>
        <v>47.068694999999998</v>
      </c>
      <c r="K46" s="139">
        <f t="shared" si="3"/>
        <v>61.603199999999987</v>
      </c>
      <c r="L46" s="244">
        <v>1</v>
      </c>
    </row>
    <row r="47" spans="1:17" x14ac:dyDescent="0.25">
      <c r="A47" s="159" t="s">
        <v>48</v>
      </c>
      <c r="B47" s="71" t="s">
        <v>53</v>
      </c>
      <c r="C47" s="88">
        <v>25.305749999999996</v>
      </c>
      <c r="D47" s="88">
        <v>30.532499999999999</v>
      </c>
      <c r="E47" s="157"/>
      <c r="F47" s="136">
        <v>0.316</v>
      </c>
      <c r="G47" s="137">
        <f t="shared" si="0"/>
        <v>33.302366999999997</v>
      </c>
      <c r="H47" s="137">
        <f t="shared" si="1"/>
        <v>40.180770000000003</v>
      </c>
      <c r="I47" s="136">
        <v>0.24</v>
      </c>
      <c r="J47" s="137">
        <f t="shared" si="2"/>
        <v>47.068694999999998</v>
      </c>
      <c r="K47" s="139">
        <f t="shared" si="3"/>
        <v>56.79045</v>
      </c>
      <c r="L47" s="244">
        <v>1</v>
      </c>
    </row>
    <row r="48" spans="1:17" x14ac:dyDescent="0.25">
      <c r="A48" s="159" t="s">
        <v>48</v>
      </c>
      <c r="B48" s="71" t="s">
        <v>64</v>
      </c>
      <c r="C48" s="88">
        <v>25.305749999999996</v>
      </c>
      <c r="D48" s="88">
        <v>30.532499999999999</v>
      </c>
      <c r="E48" s="157"/>
      <c r="F48" s="136">
        <v>0.316</v>
      </c>
      <c r="G48" s="137">
        <f t="shared" si="0"/>
        <v>33.302366999999997</v>
      </c>
      <c r="H48" s="137">
        <f t="shared" si="1"/>
        <v>40.180770000000003</v>
      </c>
      <c r="I48" s="136">
        <v>0.24</v>
      </c>
      <c r="J48" s="137">
        <f t="shared" si="2"/>
        <v>47.068694999999998</v>
      </c>
      <c r="K48" s="139">
        <f t="shared" si="3"/>
        <v>56.79045</v>
      </c>
      <c r="L48" s="244">
        <v>1</v>
      </c>
    </row>
    <row r="49" spans="1:12" x14ac:dyDescent="0.25">
      <c r="A49" s="159" t="s">
        <v>48</v>
      </c>
      <c r="B49" s="71" t="s">
        <v>65</v>
      </c>
      <c r="C49" s="88">
        <v>22.252499999999998</v>
      </c>
      <c r="D49" s="88">
        <v>29.207699999999996</v>
      </c>
      <c r="E49" s="157"/>
      <c r="F49" s="136">
        <v>0.316</v>
      </c>
      <c r="G49" s="137">
        <f t="shared" si="0"/>
        <v>29.284289999999999</v>
      </c>
      <c r="H49" s="137">
        <f t="shared" si="1"/>
        <v>38.437333199999998</v>
      </c>
      <c r="I49" s="136">
        <v>0.24</v>
      </c>
      <c r="J49" s="137">
        <f t="shared" si="2"/>
        <v>41.389649999999996</v>
      </c>
      <c r="K49" s="139">
        <f t="shared" si="3"/>
        <v>54.326321999999998</v>
      </c>
      <c r="L49" s="244">
        <v>1</v>
      </c>
    </row>
    <row r="50" spans="1:12" x14ac:dyDescent="0.25">
      <c r="A50" s="159" t="s">
        <v>48</v>
      </c>
      <c r="B50" s="71" t="s">
        <v>62</v>
      </c>
      <c r="C50" s="88">
        <v>28.928249999999998</v>
      </c>
      <c r="D50" s="88">
        <v>34.372349999999997</v>
      </c>
      <c r="E50" s="157"/>
      <c r="F50" s="136">
        <v>0.316</v>
      </c>
      <c r="G50" s="137">
        <f t="shared" si="0"/>
        <v>38.069577000000002</v>
      </c>
      <c r="H50" s="137">
        <f t="shared" si="1"/>
        <v>45.2340126</v>
      </c>
      <c r="I50" s="136">
        <v>0.24</v>
      </c>
      <c r="J50" s="137">
        <f t="shared" si="2"/>
        <v>53.806545</v>
      </c>
      <c r="K50" s="139">
        <f t="shared" si="3"/>
        <v>63.932570999999996</v>
      </c>
      <c r="L50" s="244">
        <v>1</v>
      </c>
    </row>
    <row r="51" spans="1:12" x14ac:dyDescent="0.25">
      <c r="A51" s="159" t="s">
        <v>48</v>
      </c>
      <c r="B51" s="71" t="s">
        <v>63</v>
      </c>
      <c r="C51" s="88">
        <v>31.308749999999996</v>
      </c>
      <c r="D51" s="88">
        <v>36.224999999999994</v>
      </c>
      <c r="E51" s="157"/>
      <c r="F51" s="136">
        <v>0.316</v>
      </c>
      <c r="G51" s="137">
        <f t="shared" si="0"/>
        <v>41.202314999999999</v>
      </c>
      <c r="H51" s="137">
        <f t="shared" si="1"/>
        <v>47.672099999999993</v>
      </c>
      <c r="I51" s="136">
        <v>0.24</v>
      </c>
      <c r="J51" s="137">
        <f t="shared" si="2"/>
        <v>58.23427499999999</v>
      </c>
      <c r="K51" s="139">
        <f t="shared" si="3"/>
        <v>67.378499999999988</v>
      </c>
      <c r="L51" s="244">
        <v>1</v>
      </c>
    </row>
    <row r="52" spans="1:12" x14ac:dyDescent="0.25">
      <c r="A52" s="159" t="s">
        <v>48</v>
      </c>
      <c r="B52" s="71" t="s">
        <v>61</v>
      </c>
      <c r="C52" s="88">
        <v>25.616249999999997</v>
      </c>
      <c r="D52" s="88">
        <v>31.049999999999997</v>
      </c>
      <c r="E52" s="157"/>
      <c r="F52" s="136">
        <v>0.316</v>
      </c>
      <c r="G52" s="137">
        <f t="shared" si="0"/>
        <v>33.710985000000001</v>
      </c>
      <c r="H52" s="137">
        <f t="shared" si="1"/>
        <v>40.861799999999995</v>
      </c>
      <c r="I52" s="136">
        <v>0.24</v>
      </c>
      <c r="J52" s="137">
        <f t="shared" si="2"/>
        <v>47.646224999999994</v>
      </c>
      <c r="K52" s="139">
        <f t="shared" si="3"/>
        <v>57.752999999999993</v>
      </c>
      <c r="L52" s="244">
        <v>1</v>
      </c>
    </row>
    <row r="53" spans="1:12" x14ac:dyDescent="0.25">
      <c r="A53" s="159" t="s">
        <v>48</v>
      </c>
      <c r="B53" s="71" t="s">
        <v>55</v>
      </c>
      <c r="C53" s="88">
        <v>25.616249999999997</v>
      </c>
      <c r="D53" s="88">
        <v>30.532499999999999</v>
      </c>
      <c r="E53" s="157"/>
      <c r="F53" s="136">
        <v>0.316</v>
      </c>
      <c r="G53" s="137">
        <f t="shared" si="0"/>
        <v>33.710985000000001</v>
      </c>
      <c r="H53" s="137">
        <f t="shared" si="1"/>
        <v>40.180770000000003</v>
      </c>
      <c r="I53" s="136">
        <v>0.24</v>
      </c>
      <c r="J53" s="137">
        <f t="shared" si="2"/>
        <v>47.646224999999994</v>
      </c>
      <c r="K53" s="139">
        <f t="shared" si="3"/>
        <v>56.79045</v>
      </c>
      <c r="L53" s="244">
        <v>1</v>
      </c>
    </row>
    <row r="54" spans="1:12" x14ac:dyDescent="0.25">
      <c r="A54" s="159" t="s">
        <v>48</v>
      </c>
      <c r="B54" s="71" t="s">
        <v>56</v>
      </c>
      <c r="C54" s="88">
        <v>32.602499999999999</v>
      </c>
      <c r="D54" s="88">
        <v>39.071249999999999</v>
      </c>
      <c r="E54" s="157"/>
      <c r="F54" s="136">
        <v>0.316</v>
      </c>
      <c r="G54" s="137">
        <f t="shared" si="0"/>
        <v>42.904890000000002</v>
      </c>
      <c r="H54" s="137">
        <f t="shared" si="1"/>
        <v>51.417765000000003</v>
      </c>
      <c r="I54" s="136">
        <v>0.24</v>
      </c>
      <c r="J54" s="137">
        <f t="shared" si="2"/>
        <v>60.640650000000001</v>
      </c>
      <c r="K54" s="139">
        <f t="shared" si="3"/>
        <v>72.672525000000007</v>
      </c>
      <c r="L54" s="244">
        <v>1</v>
      </c>
    </row>
    <row r="55" spans="1:12" x14ac:dyDescent="0.25">
      <c r="A55" s="159" t="s">
        <v>48</v>
      </c>
      <c r="B55" s="71" t="s">
        <v>57</v>
      </c>
      <c r="C55" s="88">
        <v>27.427499999999998</v>
      </c>
      <c r="D55" s="88">
        <v>34.724249999999998</v>
      </c>
      <c r="E55" s="157"/>
      <c r="F55" s="136">
        <v>0.316</v>
      </c>
      <c r="G55" s="137">
        <f t="shared" si="0"/>
        <v>36.094589999999997</v>
      </c>
      <c r="H55" s="137">
        <f t="shared" si="1"/>
        <v>45.697113000000002</v>
      </c>
      <c r="I55" s="136">
        <v>0.24</v>
      </c>
      <c r="J55" s="137">
        <f t="shared" si="2"/>
        <v>51.015149999999998</v>
      </c>
      <c r="K55" s="139">
        <f t="shared" si="3"/>
        <v>64.587104999999994</v>
      </c>
      <c r="L55" s="244">
        <v>1</v>
      </c>
    </row>
    <row r="56" spans="1:12" x14ac:dyDescent="0.25">
      <c r="A56" s="159" t="s">
        <v>48</v>
      </c>
      <c r="B56" s="71" t="s">
        <v>318</v>
      </c>
      <c r="C56" s="88">
        <v>19.147499999999997</v>
      </c>
      <c r="D56" s="88">
        <v>30.014999999999997</v>
      </c>
      <c r="E56" s="157"/>
      <c r="F56" s="136">
        <v>0.316</v>
      </c>
      <c r="G56" s="137">
        <f t="shared" si="0"/>
        <v>25.198109999999996</v>
      </c>
      <c r="H56" s="137">
        <f t="shared" si="1"/>
        <v>39.499739999999996</v>
      </c>
      <c r="I56" s="136">
        <v>0.24</v>
      </c>
      <c r="J56" s="137">
        <f t="shared" si="2"/>
        <v>35.614349999999995</v>
      </c>
      <c r="K56" s="139">
        <f t="shared" si="3"/>
        <v>55.827899999999993</v>
      </c>
      <c r="L56" s="244">
        <v>1</v>
      </c>
    </row>
    <row r="57" spans="1:12" x14ac:dyDescent="0.25">
      <c r="A57" s="159" t="s">
        <v>48</v>
      </c>
      <c r="B57" s="71" t="s">
        <v>68</v>
      </c>
      <c r="C57" s="88">
        <v>27.944999999999997</v>
      </c>
      <c r="D57" s="88">
        <v>36.224999999999994</v>
      </c>
      <c r="E57" s="157"/>
      <c r="F57" s="136">
        <v>0.316</v>
      </c>
      <c r="G57" s="137">
        <f t="shared" si="0"/>
        <v>36.775619999999996</v>
      </c>
      <c r="H57" s="137">
        <f t="shared" si="1"/>
        <v>47.672099999999993</v>
      </c>
      <c r="I57" s="136">
        <v>0.24</v>
      </c>
      <c r="J57" s="137">
        <f t="shared" si="2"/>
        <v>51.977699999999999</v>
      </c>
      <c r="K57" s="139">
        <f t="shared" si="3"/>
        <v>67.378499999999988</v>
      </c>
      <c r="L57" s="244">
        <v>1</v>
      </c>
    </row>
    <row r="58" spans="1:12" x14ac:dyDescent="0.25">
      <c r="A58" s="159" t="s">
        <v>48</v>
      </c>
      <c r="B58" s="71" t="s">
        <v>69</v>
      </c>
      <c r="C58" s="88">
        <v>16.559999999999999</v>
      </c>
      <c r="D58" s="88">
        <v>20.182499999999997</v>
      </c>
      <c r="E58" s="157"/>
      <c r="F58" s="136">
        <v>0.316</v>
      </c>
      <c r="G58" s="137">
        <f t="shared" si="0"/>
        <v>21.792960000000001</v>
      </c>
      <c r="H58" s="137">
        <f t="shared" si="1"/>
        <v>26.560169999999999</v>
      </c>
      <c r="I58" s="136">
        <v>0.24</v>
      </c>
      <c r="J58" s="137">
        <f t="shared" si="2"/>
        <v>30.801599999999993</v>
      </c>
      <c r="K58" s="139">
        <f t="shared" si="3"/>
        <v>37.539449999999995</v>
      </c>
      <c r="L58" s="244">
        <v>1</v>
      </c>
    </row>
    <row r="59" spans="1:12" x14ac:dyDescent="0.25">
      <c r="A59" s="159" t="s">
        <v>48</v>
      </c>
      <c r="B59" s="71" t="s">
        <v>66</v>
      </c>
      <c r="C59" s="88">
        <v>38.294999999999995</v>
      </c>
      <c r="D59" s="88">
        <v>46.574999999999996</v>
      </c>
      <c r="E59" s="157"/>
      <c r="F59" s="136">
        <v>0.316</v>
      </c>
      <c r="G59" s="137">
        <f t="shared" si="0"/>
        <v>50.396219999999992</v>
      </c>
      <c r="H59" s="137">
        <f t="shared" si="1"/>
        <v>61.292699999999996</v>
      </c>
      <c r="I59" s="136">
        <v>0.24</v>
      </c>
      <c r="J59" s="137">
        <f t="shared" si="2"/>
        <v>71.228699999999989</v>
      </c>
      <c r="K59" s="139">
        <f t="shared" si="3"/>
        <v>86.629499999999993</v>
      </c>
      <c r="L59" s="244">
        <v>1</v>
      </c>
    </row>
    <row r="60" spans="1:12" x14ac:dyDescent="0.25">
      <c r="A60" s="159" t="s">
        <v>48</v>
      </c>
      <c r="B60" s="71" t="s">
        <v>67</v>
      </c>
      <c r="C60" s="88">
        <v>16.0425</v>
      </c>
      <c r="D60" s="88">
        <v>25.874999999999996</v>
      </c>
      <c r="E60" s="157"/>
      <c r="F60" s="136">
        <v>0.316</v>
      </c>
      <c r="G60" s="137">
        <f t="shared" si="0"/>
        <v>21.111930000000001</v>
      </c>
      <c r="H60" s="137">
        <f t="shared" si="1"/>
        <v>34.051499999999997</v>
      </c>
      <c r="I60" s="136">
        <v>0.24</v>
      </c>
      <c r="J60" s="137">
        <f t="shared" si="2"/>
        <v>29.839049999999997</v>
      </c>
      <c r="K60" s="139">
        <f t="shared" si="3"/>
        <v>48.127499999999991</v>
      </c>
      <c r="L60" s="244">
        <v>1</v>
      </c>
    </row>
    <row r="61" spans="1:12" x14ac:dyDescent="0.25">
      <c r="A61" s="159" t="s">
        <v>219</v>
      </c>
      <c r="B61" s="260" t="s">
        <v>672</v>
      </c>
      <c r="C61" s="88">
        <v>17.853749999999998</v>
      </c>
      <c r="D61" s="88">
        <v>24.839999999999996</v>
      </c>
      <c r="E61" s="157"/>
      <c r="F61" s="136">
        <v>0.48</v>
      </c>
      <c r="G61" s="137">
        <f t="shared" si="0"/>
        <v>26.423549999999995</v>
      </c>
      <c r="H61" s="137">
        <f t="shared" si="1"/>
        <v>36.763199999999991</v>
      </c>
      <c r="I61" s="136">
        <v>0.24</v>
      </c>
      <c r="J61" s="137">
        <f t="shared" si="2"/>
        <v>33.207974999999998</v>
      </c>
      <c r="K61" s="139">
        <f t="shared" si="3"/>
        <v>46.20239999999999</v>
      </c>
      <c r="L61" s="244">
        <v>1</v>
      </c>
    </row>
    <row r="62" spans="1:12" x14ac:dyDescent="0.25">
      <c r="A62" s="159" t="s">
        <v>219</v>
      </c>
      <c r="B62" s="260" t="s">
        <v>631</v>
      </c>
      <c r="C62" s="88">
        <v>18.63</v>
      </c>
      <c r="D62" s="88">
        <v>22.77</v>
      </c>
      <c r="E62" s="157"/>
      <c r="F62" s="136">
        <v>0.36499999999999999</v>
      </c>
      <c r="G62" s="137">
        <f t="shared" si="0"/>
        <v>25.429949999999998</v>
      </c>
      <c r="H62" s="137">
        <f t="shared" si="1"/>
        <v>31.081049999999998</v>
      </c>
      <c r="I62" s="136">
        <v>0.24</v>
      </c>
      <c r="J62" s="137">
        <f t="shared" si="2"/>
        <v>34.651800000000001</v>
      </c>
      <c r="K62" s="139">
        <f t="shared" si="3"/>
        <v>42.352200000000003</v>
      </c>
      <c r="L62" s="244">
        <v>1</v>
      </c>
    </row>
    <row r="63" spans="1:12" x14ac:dyDescent="0.25">
      <c r="A63" s="159" t="s">
        <v>219</v>
      </c>
      <c r="B63" s="71" t="s">
        <v>673</v>
      </c>
      <c r="C63" s="261">
        <v>22.77</v>
      </c>
      <c r="D63" s="261">
        <v>27.427499999999998</v>
      </c>
      <c r="E63" s="157"/>
      <c r="F63" s="136">
        <v>0.36499999999999999</v>
      </c>
      <c r="G63" s="137">
        <f t="shared" si="0"/>
        <v>31.081049999999998</v>
      </c>
      <c r="H63" s="137">
        <f t="shared" si="1"/>
        <v>37.438537499999995</v>
      </c>
      <c r="I63" s="136">
        <v>0.24</v>
      </c>
      <c r="J63" s="137">
        <f t="shared" si="2"/>
        <v>42.352200000000003</v>
      </c>
      <c r="K63" s="139">
        <f t="shared" si="3"/>
        <v>51.015149999999998</v>
      </c>
      <c r="L63" s="244">
        <v>1</v>
      </c>
    </row>
    <row r="64" spans="1:12" x14ac:dyDescent="0.25">
      <c r="A64" s="159" t="s">
        <v>219</v>
      </c>
      <c r="B64" s="71" t="s">
        <v>674</v>
      </c>
      <c r="C64" s="261">
        <v>24.839999999999996</v>
      </c>
      <c r="D64" s="261">
        <v>33.119999999999997</v>
      </c>
      <c r="E64" s="157"/>
      <c r="F64" s="136">
        <v>0.36499999999999999</v>
      </c>
      <c r="G64" s="137">
        <f t="shared" si="0"/>
        <v>33.906599999999997</v>
      </c>
      <c r="H64" s="137">
        <f t="shared" si="1"/>
        <v>45.208799999999997</v>
      </c>
      <c r="I64" s="136">
        <v>0.24</v>
      </c>
      <c r="J64" s="137">
        <f t="shared" si="2"/>
        <v>46.20239999999999</v>
      </c>
      <c r="K64" s="139">
        <f t="shared" si="3"/>
        <v>61.603199999999987</v>
      </c>
      <c r="L64" s="244">
        <v>1</v>
      </c>
    </row>
    <row r="65" spans="1:16" x14ac:dyDescent="0.25">
      <c r="A65" s="159" t="s">
        <v>219</v>
      </c>
      <c r="B65" s="71" t="s">
        <v>675</v>
      </c>
      <c r="C65" s="261">
        <v>38.8125</v>
      </c>
      <c r="D65" s="261">
        <v>46.574999999999996</v>
      </c>
      <c r="E65" s="157"/>
      <c r="F65" s="136">
        <v>0.36499999999999999</v>
      </c>
      <c r="G65" s="137">
        <f t="shared" si="0"/>
        <v>52.979062499999998</v>
      </c>
      <c r="H65" s="137">
        <f t="shared" si="1"/>
        <v>63.574874999999992</v>
      </c>
      <c r="I65" s="136">
        <v>0.24</v>
      </c>
      <c r="J65" s="137">
        <f t="shared" si="2"/>
        <v>72.191249999999997</v>
      </c>
      <c r="K65" s="139">
        <f t="shared" si="3"/>
        <v>86.629499999999993</v>
      </c>
      <c r="L65" s="244">
        <v>1</v>
      </c>
    </row>
    <row r="66" spans="1:16" x14ac:dyDescent="0.25">
      <c r="A66" s="159" t="s">
        <v>219</v>
      </c>
      <c r="B66" s="71" t="s">
        <v>677</v>
      </c>
      <c r="C66" s="261">
        <v>14.4</v>
      </c>
      <c r="D66" s="261">
        <v>17.600000000000001</v>
      </c>
      <c r="E66" s="157"/>
      <c r="F66" s="136">
        <v>0.48</v>
      </c>
      <c r="G66" s="137">
        <f t="shared" si="0"/>
        <v>21.312000000000001</v>
      </c>
      <c r="H66" s="137">
        <f t="shared" si="1"/>
        <v>26.048000000000002</v>
      </c>
      <c r="I66" s="136">
        <v>0.24</v>
      </c>
      <c r="J66" s="137">
        <f t="shared" si="2"/>
        <v>26.784000000000002</v>
      </c>
      <c r="K66" s="139">
        <f t="shared" si="3"/>
        <v>32.736000000000004</v>
      </c>
      <c r="L66" s="244">
        <v>1</v>
      </c>
    </row>
    <row r="67" spans="1:16" x14ac:dyDescent="0.25">
      <c r="A67" s="159" t="s">
        <v>219</v>
      </c>
      <c r="B67" s="71" t="s">
        <v>628</v>
      </c>
      <c r="C67" s="261">
        <v>9.9</v>
      </c>
      <c r="D67" s="261">
        <v>12.100000000000001</v>
      </c>
      <c r="E67" s="157"/>
      <c r="F67" s="136">
        <v>0.36499999999999999</v>
      </c>
      <c r="G67" s="137">
        <f t="shared" si="0"/>
        <v>13.513500000000001</v>
      </c>
      <c r="H67" s="137">
        <f t="shared" si="1"/>
        <v>16.516500000000001</v>
      </c>
      <c r="I67" s="136">
        <v>0.24</v>
      </c>
      <c r="J67" s="137">
        <f t="shared" si="2"/>
        <v>18.414000000000001</v>
      </c>
      <c r="K67" s="139">
        <f t="shared" si="3"/>
        <v>22.506000000000004</v>
      </c>
      <c r="L67" s="244">
        <v>1</v>
      </c>
    </row>
    <row r="68" spans="1:16" x14ac:dyDescent="0.25">
      <c r="A68" s="159" t="s">
        <v>219</v>
      </c>
      <c r="B68" s="71" t="s">
        <v>220</v>
      </c>
      <c r="C68" s="88">
        <v>9.91</v>
      </c>
      <c r="D68" s="88">
        <v>14.5</v>
      </c>
      <c r="E68" s="157"/>
      <c r="F68" s="136">
        <v>0.36499999999999999</v>
      </c>
      <c r="G68" s="137">
        <f t="shared" si="0"/>
        <v>13.527150000000001</v>
      </c>
      <c r="H68" s="137">
        <f t="shared" si="1"/>
        <v>19.7925</v>
      </c>
      <c r="I68" s="136">
        <v>0.24</v>
      </c>
      <c r="J68" s="137">
        <f t="shared" si="2"/>
        <v>18.432600000000001</v>
      </c>
      <c r="K68" s="139">
        <f t="shared" si="3"/>
        <v>26.97</v>
      </c>
      <c r="L68" s="244">
        <v>1</v>
      </c>
      <c r="P68" s="75" t="s">
        <v>677</v>
      </c>
    </row>
    <row r="69" spans="1:16" x14ac:dyDescent="0.25">
      <c r="A69" s="159" t="s">
        <v>219</v>
      </c>
      <c r="B69" s="71" t="s">
        <v>221</v>
      </c>
      <c r="C69" s="88">
        <v>14.54</v>
      </c>
      <c r="D69" s="88">
        <v>17.02</v>
      </c>
      <c r="E69" s="157"/>
      <c r="F69" s="136">
        <v>0.36499999999999999</v>
      </c>
      <c r="G69" s="137">
        <f t="shared" si="0"/>
        <v>19.847099999999998</v>
      </c>
      <c r="H69" s="137">
        <f t="shared" si="1"/>
        <v>23.232299999999999</v>
      </c>
      <c r="I69" s="136">
        <v>0.24</v>
      </c>
      <c r="J69" s="137">
        <f t="shared" si="2"/>
        <v>27.0444</v>
      </c>
      <c r="K69" s="139">
        <f t="shared" si="3"/>
        <v>31.6572</v>
      </c>
      <c r="L69" s="244">
        <v>1</v>
      </c>
      <c r="P69" s="75" t="s">
        <v>628</v>
      </c>
    </row>
    <row r="70" spans="1:16" x14ac:dyDescent="0.25">
      <c r="A70" s="159" t="s">
        <v>219</v>
      </c>
      <c r="B70" s="71" t="s">
        <v>222</v>
      </c>
      <c r="C70" s="88">
        <v>7.98</v>
      </c>
      <c r="D70" s="88">
        <v>13.06</v>
      </c>
      <c r="E70" s="157"/>
      <c r="F70" s="136">
        <v>0.36499999999999999</v>
      </c>
      <c r="G70" s="137">
        <f t="shared" si="0"/>
        <v>10.892700000000001</v>
      </c>
      <c r="H70" s="137">
        <f t="shared" si="1"/>
        <v>17.826900000000002</v>
      </c>
      <c r="I70" s="136">
        <v>0.24</v>
      </c>
      <c r="J70" s="137">
        <f t="shared" si="2"/>
        <v>14.8428</v>
      </c>
      <c r="K70" s="139">
        <f t="shared" si="3"/>
        <v>24.291599999999999</v>
      </c>
      <c r="L70" s="244">
        <v>1</v>
      </c>
      <c r="P70" s="75" t="s">
        <v>220</v>
      </c>
    </row>
    <row r="71" spans="1:16" x14ac:dyDescent="0.25">
      <c r="A71" s="159" t="s">
        <v>219</v>
      </c>
      <c r="B71" s="71" t="s">
        <v>632</v>
      </c>
      <c r="C71" s="88">
        <v>13.950000000000001</v>
      </c>
      <c r="D71" s="88">
        <v>17.05</v>
      </c>
      <c r="E71" s="157"/>
      <c r="F71" s="136">
        <v>0.36499999999999999</v>
      </c>
      <c r="G71" s="137">
        <f t="shared" si="0"/>
        <v>19.04175</v>
      </c>
      <c r="H71" s="137">
        <f t="shared" si="1"/>
        <v>23.273250000000001</v>
      </c>
      <c r="I71" s="136">
        <v>0.24</v>
      </c>
      <c r="J71" s="137">
        <f t="shared" si="2"/>
        <v>25.946999999999999</v>
      </c>
      <c r="K71" s="139">
        <f t="shared" si="3"/>
        <v>31.713000000000005</v>
      </c>
      <c r="L71" s="244">
        <v>1</v>
      </c>
      <c r="P71" s="75" t="s">
        <v>221</v>
      </c>
    </row>
    <row r="72" spans="1:16" x14ac:dyDescent="0.25">
      <c r="A72" s="159" t="s">
        <v>219</v>
      </c>
      <c r="B72" s="71" t="s">
        <v>633</v>
      </c>
      <c r="C72" s="88">
        <v>10.8</v>
      </c>
      <c r="D72" s="88">
        <v>13.200000000000001</v>
      </c>
      <c r="E72" s="157"/>
      <c r="F72" s="136">
        <v>0.36499999999999999</v>
      </c>
      <c r="G72" s="137">
        <f t="shared" si="0"/>
        <v>14.742000000000001</v>
      </c>
      <c r="H72" s="137">
        <f t="shared" si="1"/>
        <v>18.018000000000001</v>
      </c>
      <c r="I72" s="136">
        <v>0.24</v>
      </c>
      <c r="J72" s="137">
        <f t="shared" si="2"/>
        <v>20.088000000000005</v>
      </c>
      <c r="K72" s="139">
        <f t="shared" si="3"/>
        <v>24.552</v>
      </c>
      <c r="L72" s="244">
        <v>1</v>
      </c>
      <c r="P72" s="75" t="s">
        <v>222</v>
      </c>
    </row>
    <row r="73" spans="1:16" x14ac:dyDescent="0.25">
      <c r="A73" s="159" t="s">
        <v>219</v>
      </c>
      <c r="B73" s="71" t="s">
        <v>676</v>
      </c>
      <c r="C73" s="88">
        <v>12.6</v>
      </c>
      <c r="D73" s="88">
        <v>15.400000000000002</v>
      </c>
      <c r="E73" s="157"/>
      <c r="F73" s="136">
        <v>0.36499999999999999</v>
      </c>
      <c r="G73" s="137">
        <f t="shared" si="0"/>
        <v>17.198999999999998</v>
      </c>
      <c r="H73" s="137">
        <f t="shared" si="1"/>
        <v>21.021000000000004</v>
      </c>
      <c r="I73" s="136">
        <v>0.24</v>
      </c>
      <c r="J73" s="137">
        <f t="shared" si="2"/>
        <v>23.435999999999996</v>
      </c>
      <c r="K73" s="139">
        <f t="shared" si="3"/>
        <v>28.644000000000002</v>
      </c>
      <c r="L73" s="244">
        <v>1</v>
      </c>
      <c r="P73" s="75" t="s">
        <v>223</v>
      </c>
    </row>
    <row r="74" spans="1:16" x14ac:dyDescent="0.25">
      <c r="A74" s="159" t="s">
        <v>219</v>
      </c>
      <c r="B74" s="71" t="s">
        <v>223</v>
      </c>
      <c r="C74" s="88">
        <v>10.8</v>
      </c>
      <c r="D74" s="88">
        <v>13.200000000000001</v>
      </c>
      <c r="E74" s="157"/>
      <c r="F74" s="136">
        <v>0.36499999999999999</v>
      </c>
      <c r="G74" s="137">
        <f t="shared" si="0"/>
        <v>14.742000000000001</v>
      </c>
      <c r="H74" s="137">
        <f t="shared" si="1"/>
        <v>18.018000000000001</v>
      </c>
      <c r="I74" s="136">
        <v>0.24</v>
      </c>
      <c r="J74" s="137">
        <f t="shared" si="2"/>
        <v>20.088000000000005</v>
      </c>
      <c r="K74" s="139">
        <f t="shared" si="3"/>
        <v>24.552</v>
      </c>
      <c r="L74" s="244">
        <v>1</v>
      </c>
      <c r="P74" s="75" t="s">
        <v>224</v>
      </c>
    </row>
    <row r="75" spans="1:16" x14ac:dyDescent="0.25">
      <c r="A75" s="159" t="s">
        <v>219</v>
      </c>
      <c r="B75" s="71" t="s">
        <v>224</v>
      </c>
      <c r="C75" s="88">
        <v>12.71</v>
      </c>
      <c r="D75" s="88">
        <v>16.72</v>
      </c>
      <c r="E75" s="157"/>
      <c r="F75" s="136">
        <v>0.36499999999999999</v>
      </c>
      <c r="G75" s="137">
        <f t="shared" si="0"/>
        <v>17.349150000000002</v>
      </c>
      <c r="H75" s="137">
        <f t="shared" si="1"/>
        <v>22.822799999999997</v>
      </c>
      <c r="I75" s="136">
        <v>0.24</v>
      </c>
      <c r="J75" s="137">
        <f t="shared" si="2"/>
        <v>23.640600000000003</v>
      </c>
      <c r="K75" s="139">
        <f t="shared" si="3"/>
        <v>31.099199999999996</v>
      </c>
      <c r="L75" s="244">
        <v>1</v>
      </c>
      <c r="P75" s="75" t="s">
        <v>225</v>
      </c>
    </row>
    <row r="76" spans="1:16" x14ac:dyDescent="0.25">
      <c r="A76" s="159" t="s">
        <v>219</v>
      </c>
      <c r="B76" s="71" t="s">
        <v>225</v>
      </c>
      <c r="C76" s="88">
        <v>7.63</v>
      </c>
      <c r="D76" s="88">
        <v>10.42</v>
      </c>
      <c r="E76" s="157"/>
      <c r="F76" s="136">
        <v>0.36499999999999999</v>
      </c>
      <c r="G76" s="137">
        <f t="shared" si="0"/>
        <v>10.414949999999999</v>
      </c>
      <c r="H76" s="137">
        <f t="shared" si="1"/>
        <v>14.2233</v>
      </c>
      <c r="I76" s="136">
        <v>0.24</v>
      </c>
      <c r="J76" s="137">
        <f t="shared" si="2"/>
        <v>14.191800000000001</v>
      </c>
      <c r="K76" s="139">
        <f t="shared" si="3"/>
        <v>19.3812</v>
      </c>
      <c r="L76" s="244">
        <v>1</v>
      </c>
    </row>
    <row r="77" spans="1:16" x14ac:dyDescent="0.25">
      <c r="A77" s="159" t="s">
        <v>0</v>
      </c>
      <c r="B77" s="71" t="s">
        <v>260</v>
      </c>
      <c r="C77" s="88">
        <v>10.92</v>
      </c>
      <c r="D77" s="88">
        <v>14.69</v>
      </c>
      <c r="E77" s="157"/>
      <c r="F77" s="136">
        <v>0.316</v>
      </c>
      <c r="G77" s="137">
        <f t="shared" ref="G77:G140" si="4">C77*(1+F77)</f>
        <v>14.37072</v>
      </c>
      <c r="H77" s="137">
        <f t="shared" ref="H77:H140" si="5">D77*(1+F77)</f>
        <v>19.332039999999999</v>
      </c>
      <c r="I77" s="136">
        <v>0.24</v>
      </c>
      <c r="J77" s="137">
        <f t="shared" ref="J77:J140" si="6">(C77*1.5)*(1+I77)</f>
        <v>20.311199999999999</v>
      </c>
      <c r="K77" s="139">
        <f t="shared" ref="K77:K140" si="7">(D77*1.5)*(1+I77)</f>
        <v>27.323399999999999</v>
      </c>
      <c r="L77" s="244">
        <v>1</v>
      </c>
    </row>
    <row r="78" spans="1:16" x14ac:dyDescent="0.25">
      <c r="A78" s="159" t="s">
        <v>0</v>
      </c>
      <c r="B78" s="71" t="s">
        <v>261</v>
      </c>
      <c r="C78" s="88">
        <v>14.7</v>
      </c>
      <c r="D78" s="88">
        <v>15.9</v>
      </c>
      <c r="E78" s="157"/>
      <c r="F78" s="136">
        <v>0.316</v>
      </c>
      <c r="G78" s="137">
        <f t="shared" si="4"/>
        <v>19.345199999999998</v>
      </c>
      <c r="H78" s="137">
        <f t="shared" si="5"/>
        <v>20.924400000000002</v>
      </c>
      <c r="I78" s="136">
        <v>0.24</v>
      </c>
      <c r="J78" s="137">
        <f t="shared" si="6"/>
        <v>27.341999999999995</v>
      </c>
      <c r="K78" s="139">
        <f t="shared" si="7"/>
        <v>29.574000000000002</v>
      </c>
      <c r="L78" s="244">
        <v>1</v>
      </c>
    </row>
    <row r="79" spans="1:16" x14ac:dyDescent="0.25">
      <c r="A79" s="159" t="s">
        <v>0</v>
      </c>
      <c r="B79" s="71" t="s">
        <v>262</v>
      </c>
      <c r="C79" s="88">
        <v>15.91</v>
      </c>
      <c r="D79" s="88">
        <v>17.260000000000002</v>
      </c>
      <c r="E79" s="157"/>
      <c r="F79" s="136">
        <v>0.316</v>
      </c>
      <c r="G79" s="137">
        <f t="shared" si="4"/>
        <v>20.937560000000001</v>
      </c>
      <c r="H79" s="137">
        <f t="shared" si="5"/>
        <v>22.714160000000003</v>
      </c>
      <c r="I79" s="136">
        <v>0.24</v>
      </c>
      <c r="J79" s="137">
        <f t="shared" si="6"/>
        <v>29.592600000000001</v>
      </c>
      <c r="K79" s="139">
        <f t="shared" si="7"/>
        <v>32.1036</v>
      </c>
      <c r="L79" s="244">
        <v>1</v>
      </c>
    </row>
    <row r="80" spans="1:16" x14ac:dyDescent="0.25">
      <c r="A80" s="159" t="s">
        <v>0</v>
      </c>
      <c r="B80" s="71" t="s">
        <v>263</v>
      </c>
      <c r="C80" s="88">
        <v>17.27</v>
      </c>
      <c r="D80" s="88">
        <v>19.11</v>
      </c>
      <c r="E80" s="157"/>
      <c r="F80" s="136">
        <v>0.316</v>
      </c>
      <c r="G80" s="137">
        <f t="shared" si="4"/>
        <v>22.727319999999999</v>
      </c>
      <c r="H80" s="137">
        <f t="shared" si="5"/>
        <v>25.148759999999999</v>
      </c>
      <c r="I80" s="136">
        <v>0.24</v>
      </c>
      <c r="J80" s="137">
        <f t="shared" si="6"/>
        <v>32.122199999999999</v>
      </c>
      <c r="K80" s="139">
        <f t="shared" si="7"/>
        <v>35.544599999999996</v>
      </c>
      <c r="L80" s="244">
        <v>1</v>
      </c>
    </row>
    <row r="81" spans="1:12" x14ac:dyDescent="0.25">
      <c r="A81" s="159" t="s">
        <v>0</v>
      </c>
      <c r="B81" s="71" t="s">
        <v>264</v>
      </c>
      <c r="C81" s="88">
        <v>19.13</v>
      </c>
      <c r="D81" s="88">
        <v>21.55</v>
      </c>
      <c r="E81" s="157"/>
      <c r="F81" s="136">
        <v>0.316</v>
      </c>
      <c r="G81" s="137">
        <f t="shared" si="4"/>
        <v>25.175080000000001</v>
      </c>
      <c r="H81" s="137">
        <f t="shared" si="5"/>
        <v>28.359800000000003</v>
      </c>
      <c r="I81" s="136">
        <v>0.24</v>
      </c>
      <c r="J81" s="137">
        <f t="shared" si="6"/>
        <v>35.581800000000001</v>
      </c>
      <c r="K81" s="139">
        <f t="shared" si="7"/>
        <v>40.083000000000006</v>
      </c>
      <c r="L81" s="244">
        <v>1</v>
      </c>
    </row>
    <row r="82" spans="1:12" x14ac:dyDescent="0.25">
      <c r="A82" s="159" t="s">
        <v>0</v>
      </c>
      <c r="B82" s="71" t="s">
        <v>265</v>
      </c>
      <c r="C82" s="88">
        <v>21.2</v>
      </c>
      <c r="D82" s="88">
        <v>24.24</v>
      </c>
      <c r="E82" s="157"/>
      <c r="F82" s="136">
        <v>0.316</v>
      </c>
      <c r="G82" s="137">
        <f t="shared" si="4"/>
        <v>27.8992</v>
      </c>
      <c r="H82" s="137">
        <f t="shared" si="5"/>
        <v>31.899840000000001</v>
      </c>
      <c r="I82" s="136">
        <v>0.24</v>
      </c>
      <c r="J82" s="137">
        <f t="shared" si="6"/>
        <v>39.431999999999995</v>
      </c>
      <c r="K82" s="139">
        <f t="shared" si="7"/>
        <v>45.086399999999998</v>
      </c>
      <c r="L82" s="244">
        <v>1</v>
      </c>
    </row>
    <row r="83" spans="1:12" x14ac:dyDescent="0.25">
      <c r="A83" s="159" t="s">
        <v>0</v>
      </c>
      <c r="B83" s="71" t="s">
        <v>266</v>
      </c>
      <c r="C83" s="88">
        <v>24.25</v>
      </c>
      <c r="D83" s="88">
        <v>29.98</v>
      </c>
      <c r="E83" s="157"/>
      <c r="F83" s="136">
        <v>0.316</v>
      </c>
      <c r="G83" s="137">
        <f t="shared" si="4"/>
        <v>31.913</v>
      </c>
      <c r="H83" s="137">
        <f t="shared" si="5"/>
        <v>39.453680000000006</v>
      </c>
      <c r="I83" s="136">
        <v>0.24</v>
      </c>
      <c r="J83" s="137">
        <f t="shared" si="6"/>
        <v>45.104999999999997</v>
      </c>
      <c r="K83" s="139">
        <f t="shared" si="7"/>
        <v>55.762799999999999</v>
      </c>
      <c r="L83" s="244">
        <v>1</v>
      </c>
    </row>
    <row r="84" spans="1:12" x14ac:dyDescent="0.25">
      <c r="A84" s="159" t="s">
        <v>0</v>
      </c>
      <c r="B84" s="71" t="s">
        <v>267</v>
      </c>
      <c r="C84" s="88">
        <v>29.99</v>
      </c>
      <c r="D84" s="88">
        <v>23.42</v>
      </c>
      <c r="E84" s="157"/>
      <c r="F84" s="136">
        <v>0.316</v>
      </c>
      <c r="G84" s="137">
        <f t="shared" si="4"/>
        <v>39.466839999999998</v>
      </c>
      <c r="H84" s="137">
        <f t="shared" si="5"/>
        <v>30.820720000000005</v>
      </c>
      <c r="I84" s="136">
        <v>0.24</v>
      </c>
      <c r="J84" s="137">
        <f t="shared" si="6"/>
        <v>55.781399999999998</v>
      </c>
      <c r="K84" s="139">
        <f t="shared" si="7"/>
        <v>43.561199999999999</v>
      </c>
      <c r="L84" s="244">
        <v>1</v>
      </c>
    </row>
    <row r="85" spans="1:12" x14ac:dyDescent="0.25">
      <c r="A85" s="159" t="s">
        <v>0</v>
      </c>
      <c r="B85" s="71" t="s">
        <v>268</v>
      </c>
      <c r="C85" s="88">
        <v>19.559999999999999</v>
      </c>
      <c r="D85" s="88">
        <v>25.67</v>
      </c>
      <c r="E85" s="157"/>
      <c r="F85" s="136">
        <v>0.316</v>
      </c>
      <c r="G85" s="137">
        <f t="shared" si="4"/>
        <v>25.740960000000001</v>
      </c>
      <c r="H85" s="137">
        <f t="shared" si="5"/>
        <v>33.781720000000007</v>
      </c>
      <c r="I85" s="136">
        <v>0.24</v>
      </c>
      <c r="J85" s="137">
        <f t="shared" si="6"/>
        <v>36.381599999999992</v>
      </c>
      <c r="K85" s="139">
        <f t="shared" si="7"/>
        <v>47.746200000000002</v>
      </c>
      <c r="L85" s="244">
        <v>1</v>
      </c>
    </row>
    <row r="86" spans="1:12" x14ac:dyDescent="0.25">
      <c r="A86" s="159" t="s">
        <v>0</v>
      </c>
      <c r="B86" s="71" t="s">
        <v>269</v>
      </c>
      <c r="C86" s="88">
        <v>25.68</v>
      </c>
      <c r="D86" s="88">
        <v>29.83</v>
      </c>
      <c r="E86" s="157"/>
      <c r="F86" s="136">
        <v>0.316</v>
      </c>
      <c r="G86" s="137">
        <f t="shared" si="4"/>
        <v>33.794879999999999</v>
      </c>
      <c r="H86" s="137">
        <f t="shared" si="5"/>
        <v>39.256279999999997</v>
      </c>
      <c r="I86" s="136">
        <v>0.24</v>
      </c>
      <c r="J86" s="137">
        <f t="shared" si="6"/>
        <v>47.764799999999994</v>
      </c>
      <c r="K86" s="139">
        <f t="shared" si="7"/>
        <v>55.483799999999995</v>
      </c>
      <c r="L86" s="244">
        <v>1</v>
      </c>
    </row>
    <row r="87" spans="1:12" x14ac:dyDescent="0.25">
      <c r="A87" s="159" t="s">
        <v>0</v>
      </c>
      <c r="B87" s="71" t="s">
        <v>270</v>
      </c>
      <c r="C87" s="88">
        <v>29.89</v>
      </c>
      <c r="D87" s="88">
        <v>46.51</v>
      </c>
      <c r="E87" s="157"/>
      <c r="F87" s="136">
        <v>0.316</v>
      </c>
      <c r="G87" s="137">
        <f t="shared" si="4"/>
        <v>39.335240000000006</v>
      </c>
      <c r="H87" s="137">
        <f t="shared" si="5"/>
        <v>61.207160000000002</v>
      </c>
      <c r="I87" s="136">
        <v>0.24</v>
      </c>
      <c r="J87" s="137">
        <f t="shared" si="6"/>
        <v>55.595399999999998</v>
      </c>
      <c r="K87" s="139">
        <f t="shared" si="7"/>
        <v>86.508600000000001</v>
      </c>
      <c r="L87" s="244">
        <v>1</v>
      </c>
    </row>
    <row r="88" spans="1:12" x14ac:dyDescent="0.25">
      <c r="A88" s="159" t="s">
        <v>0</v>
      </c>
      <c r="B88" s="84" t="s">
        <v>678</v>
      </c>
      <c r="C88" s="88">
        <v>9.3000000000000007</v>
      </c>
      <c r="D88" s="88">
        <v>10.75</v>
      </c>
      <c r="E88" s="157"/>
      <c r="F88" s="136">
        <v>0.316</v>
      </c>
      <c r="G88" s="137">
        <f t="shared" si="4"/>
        <v>12.238800000000001</v>
      </c>
      <c r="H88" s="137">
        <f t="shared" si="5"/>
        <v>14.147</v>
      </c>
      <c r="I88" s="136">
        <v>0.24</v>
      </c>
      <c r="J88" s="137">
        <f t="shared" si="6"/>
        <v>17.298000000000002</v>
      </c>
      <c r="K88" s="139">
        <f t="shared" si="7"/>
        <v>19.995000000000001</v>
      </c>
      <c r="L88" s="244">
        <v>1</v>
      </c>
    </row>
    <row r="89" spans="1:12" x14ac:dyDescent="0.25">
      <c r="A89" s="159" t="s">
        <v>0</v>
      </c>
      <c r="B89" s="84" t="s">
        <v>679</v>
      </c>
      <c r="C89" s="88">
        <v>8.25</v>
      </c>
      <c r="D89" s="88">
        <v>9.25</v>
      </c>
      <c r="E89" s="157"/>
      <c r="F89" s="136">
        <v>0.316</v>
      </c>
      <c r="G89" s="137">
        <f t="shared" si="4"/>
        <v>10.857000000000001</v>
      </c>
      <c r="H89" s="137">
        <f t="shared" si="5"/>
        <v>12.173</v>
      </c>
      <c r="I89" s="136">
        <v>0.24</v>
      </c>
      <c r="J89" s="137">
        <f t="shared" si="6"/>
        <v>15.345000000000001</v>
      </c>
      <c r="K89" s="139">
        <f t="shared" si="7"/>
        <v>17.204999999999998</v>
      </c>
      <c r="L89" s="244">
        <v>1</v>
      </c>
    </row>
    <row r="90" spans="1:12" x14ac:dyDescent="0.25">
      <c r="A90" s="159" t="s">
        <v>0</v>
      </c>
      <c r="B90" s="84" t="s">
        <v>680</v>
      </c>
      <c r="C90" s="88">
        <v>10.8</v>
      </c>
      <c r="D90" s="88">
        <v>12.5</v>
      </c>
      <c r="E90" s="157"/>
      <c r="F90" s="136">
        <v>0.316</v>
      </c>
      <c r="G90" s="137">
        <f t="shared" si="4"/>
        <v>14.212800000000001</v>
      </c>
      <c r="H90" s="137">
        <f t="shared" si="5"/>
        <v>16.45</v>
      </c>
      <c r="I90" s="136">
        <v>0.24</v>
      </c>
      <c r="J90" s="137">
        <f t="shared" si="6"/>
        <v>20.088000000000005</v>
      </c>
      <c r="K90" s="139">
        <f t="shared" si="7"/>
        <v>23.25</v>
      </c>
      <c r="L90" s="244">
        <v>1</v>
      </c>
    </row>
    <row r="91" spans="1:12" x14ac:dyDescent="0.25">
      <c r="A91" s="159" t="s">
        <v>0</v>
      </c>
      <c r="B91" s="71" t="s">
        <v>271</v>
      </c>
      <c r="C91" s="88">
        <v>8.89</v>
      </c>
      <c r="D91" s="88">
        <v>12.48</v>
      </c>
      <c r="E91" s="157"/>
      <c r="F91" s="136">
        <v>0.316</v>
      </c>
      <c r="G91" s="137">
        <f t="shared" si="4"/>
        <v>11.699240000000001</v>
      </c>
      <c r="H91" s="137">
        <f t="shared" si="5"/>
        <v>16.423680000000001</v>
      </c>
      <c r="I91" s="136">
        <v>0.24</v>
      </c>
      <c r="J91" s="137">
        <f t="shared" si="6"/>
        <v>16.535399999999999</v>
      </c>
      <c r="K91" s="139">
        <f t="shared" si="7"/>
        <v>23.212799999999998</v>
      </c>
      <c r="L91" s="244">
        <v>1</v>
      </c>
    </row>
    <row r="92" spans="1:12" x14ac:dyDescent="0.25">
      <c r="A92" s="159" t="s">
        <v>0</v>
      </c>
      <c r="B92" s="71" t="s">
        <v>272</v>
      </c>
      <c r="C92" s="88">
        <v>12.51</v>
      </c>
      <c r="D92" s="88">
        <v>17.96</v>
      </c>
      <c r="E92" s="157"/>
      <c r="F92" s="136">
        <v>0.316</v>
      </c>
      <c r="G92" s="137">
        <f t="shared" si="4"/>
        <v>16.463160000000002</v>
      </c>
      <c r="H92" s="137">
        <f t="shared" si="5"/>
        <v>23.635360000000002</v>
      </c>
      <c r="I92" s="136">
        <v>0.24</v>
      </c>
      <c r="J92" s="137">
        <f t="shared" si="6"/>
        <v>23.268599999999999</v>
      </c>
      <c r="K92" s="139">
        <f t="shared" si="7"/>
        <v>33.4056</v>
      </c>
      <c r="L92" s="244">
        <v>1</v>
      </c>
    </row>
    <row r="93" spans="1:12" x14ac:dyDescent="0.25">
      <c r="A93" s="159" t="s">
        <v>0</v>
      </c>
      <c r="B93" s="84" t="s">
        <v>681</v>
      </c>
      <c r="C93" s="88">
        <v>10.25</v>
      </c>
      <c r="D93" s="88">
        <v>15</v>
      </c>
      <c r="E93" s="157"/>
      <c r="F93" s="136">
        <v>0.316</v>
      </c>
      <c r="G93" s="137">
        <f t="shared" si="4"/>
        <v>13.489000000000001</v>
      </c>
      <c r="H93" s="137">
        <f t="shared" si="5"/>
        <v>19.740000000000002</v>
      </c>
      <c r="I93" s="136">
        <v>0.24</v>
      </c>
      <c r="J93" s="137">
        <f t="shared" si="6"/>
        <v>19.065000000000001</v>
      </c>
      <c r="K93" s="139">
        <f t="shared" si="7"/>
        <v>27.9</v>
      </c>
      <c r="L93" s="244">
        <v>1</v>
      </c>
    </row>
    <row r="94" spans="1:12" x14ac:dyDescent="0.25">
      <c r="A94" s="159" t="s">
        <v>0</v>
      </c>
      <c r="B94" s="71" t="s">
        <v>273</v>
      </c>
      <c r="C94" s="88">
        <v>15.76</v>
      </c>
      <c r="D94" s="88">
        <v>19.59</v>
      </c>
      <c r="E94" s="157"/>
      <c r="F94" s="136">
        <v>0.316</v>
      </c>
      <c r="G94" s="137">
        <f t="shared" si="4"/>
        <v>20.740159999999999</v>
      </c>
      <c r="H94" s="137">
        <f t="shared" si="5"/>
        <v>25.780440000000002</v>
      </c>
      <c r="I94" s="136">
        <v>0.24</v>
      </c>
      <c r="J94" s="137">
        <f t="shared" si="6"/>
        <v>29.313600000000001</v>
      </c>
      <c r="K94" s="139">
        <f t="shared" si="7"/>
        <v>36.437399999999997</v>
      </c>
      <c r="L94" s="244">
        <v>1</v>
      </c>
    </row>
    <row r="95" spans="1:12" x14ac:dyDescent="0.25">
      <c r="A95" s="159" t="s">
        <v>0</v>
      </c>
      <c r="B95" s="71" t="s">
        <v>274</v>
      </c>
      <c r="C95" s="88">
        <v>19.62</v>
      </c>
      <c r="D95" s="88">
        <v>29.06</v>
      </c>
      <c r="E95" s="157"/>
      <c r="F95" s="136">
        <v>0.316</v>
      </c>
      <c r="G95" s="137">
        <f t="shared" si="4"/>
        <v>25.819920000000003</v>
      </c>
      <c r="H95" s="137">
        <f t="shared" si="5"/>
        <v>38.242959999999997</v>
      </c>
      <c r="I95" s="136">
        <v>0.24</v>
      </c>
      <c r="J95" s="137">
        <f t="shared" si="6"/>
        <v>36.493200000000002</v>
      </c>
      <c r="K95" s="139">
        <f t="shared" si="7"/>
        <v>54.051599999999993</v>
      </c>
      <c r="L95" s="244">
        <v>1</v>
      </c>
    </row>
    <row r="96" spans="1:12" x14ac:dyDescent="0.25">
      <c r="A96" s="159" t="s">
        <v>0</v>
      </c>
      <c r="B96" s="84" t="s">
        <v>682</v>
      </c>
      <c r="C96" s="88">
        <v>17.5</v>
      </c>
      <c r="D96" s="88">
        <v>20.75</v>
      </c>
      <c r="E96" s="157"/>
      <c r="F96" s="136">
        <v>0.316</v>
      </c>
      <c r="G96" s="137">
        <f t="shared" si="4"/>
        <v>23.03</v>
      </c>
      <c r="H96" s="137">
        <f t="shared" si="5"/>
        <v>27.307000000000002</v>
      </c>
      <c r="I96" s="136">
        <v>0.24</v>
      </c>
      <c r="J96" s="137">
        <f t="shared" si="6"/>
        <v>32.549999999999997</v>
      </c>
      <c r="K96" s="139">
        <f t="shared" si="7"/>
        <v>38.594999999999999</v>
      </c>
      <c r="L96" s="244">
        <v>1</v>
      </c>
    </row>
    <row r="97" spans="1:12" x14ac:dyDescent="0.25">
      <c r="A97" s="159" t="s">
        <v>0</v>
      </c>
      <c r="B97" s="84" t="s">
        <v>683</v>
      </c>
      <c r="C97" s="88">
        <v>15</v>
      </c>
      <c r="D97" s="88">
        <v>18</v>
      </c>
      <c r="E97" s="157"/>
      <c r="F97" s="136">
        <v>0.316</v>
      </c>
      <c r="G97" s="137">
        <f t="shared" si="4"/>
        <v>19.740000000000002</v>
      </c>
      <c r="H97" s="137">
        <f t="shared" si="5"/>
        <v>23.688000000000002</v>
      </c>
      <c r="I97" s="136">
        <v>0.24</v>
      </c>
      <c r="J97" s="137">
        <f t="shared" si="6"/>
        <v>27.9</v>
      </c>
      <c r="K97" s="139">
        <f t="shared" si="7"/>
        <v>33.479999999999997</v>
      </c>
      <c r="L97" s="244">
        <v>1</v>
      </c>
    </row>
    <row r="98" spans="1:12" x14ac:dyDescent="0.25">
      <c r="A98" s="159" t="s">
        <v>0</v>
      </c>
      <c r="B98" s="71" t="s">
        <v>275</v>
      </c>
      <c r="C98" s="88">
        <v>12.46</v>
      </c>
      <c r="D98" s="88">
        <v>14.61</v>
      </c>
      <c r="E98" s="157"/>
      <c r="F98" s="136">
        <v>0.316</v>
      </c>
      <c r="G98" s="137">
        <f t="shared" si="4"/>
        <v>16.397360000000003</v>
      </c>
      <c r="H98" s="137">
        <f t="shared" si="5"/>
        <v>19.226759999999999</v>
      </c>
      <c r="I98" s="136">
        <v>0.24</v>
      </c>
      <c r="J98" s="137">
        <f t="shared" si="6"/>
        <v>23.175600000000003</v>
      </c>
      <c r="K98" s="139">
        <f t="shared" si="7"/>
        <v>27.174599999999998</v>
      </c>
      <c r="L98" s="244">
        <v>1</v>
      </c>
    </row>
    <row r="99" spans="1:12" x14ac:dyDescent="0.25">
      <c r="A99" s="159" t="s">
        <v>0</v>
      </c>
      <c r="B99" s="71" t="s">
        <v>1</v>
      </c>
      <c r="C99" s="88">
        <v>14.64</v>
      </c>
      <c r="D99" s="88">
        <v>36.909999999999997</v>
      </c>
      <c r="E99" s="157"/>
      <c r="F99" s="136">
        <v>0.316</v>
      </c>
      <c r="G99" s="137">
        <f t="shared" si="4"/>
        <v>19.266240000000003</v>
      </c>
      <c r="H99" s="137">
        <f t="shared" si="5"/>
        <v>48.573560000000001</v>
      </c>
      <c r="I99" s="136">
        <v>0.24</v>
      </c>
      <c r="J99" s="137">
        <f t="shared" si="6"/>
        <v>27.230399999999999</v>
      </c>
      <c r="K99" s="139">
        <f t="shared" si="7"/>
        <v>68.652599999999993</v>
      </c>
      <c r="L99" s="244">
        <v>1</v>
      </c>
    </row>
    <row r="100" spans="1:12" x14ac:dyDescent="0.25">
      <c r="A100" s="159" t="s">
        <v>0</v>
      </c>
      <c r="B100" s="71" t="s">
        <v>2</v>
      </c>
      <c r="C100" s="88">
        <v>8.89</v>
      </c>
      <c r="D100" s="88">
        <v>17.510000000000002</v>
      </c>
      <c r="E100" s="157"/>
      <c r="F100" s="136">
        <v>0.316</v>
      </c>
      <c r="G100" s="137">
        <f t="shared" si="4"/>
        <v>11.699240000000001</v>
      </c>
      <c r="H100" s="137">
        <f t="shared" si="5"/>
        <v>23.043160000000004</v>
      </c>
      <c r="I100" s="136">
        <v>0.24</v>
      </c>
      <c r="J100" s="137">
        <f t="shared" si="6"/>
        <v>16.535399999999999</v>
      </c>
      <c r="K100" s="139">
        <f t="shared" si="7"/>
        <v>32.568600000000004</v>
      </c>
      <c r="L100" s="244">
        <v>1</v>
      </c>
    </row>
    <row r="101" spans="1:12" x14ac:dyDescent="0.25">
      <c r="A101" s="159" t="s">
        <v>0</v>
      </c>
      <c r="B101" s="71" t="s">
        <v>34</v>
      </c>
      <c r="C101" s="88">
        <v>11.94</v>
      </c>
      <c r="D101" s="88">
        <v>13.93</v>
      </c>
      <c r="E101" s="157"/>
      <c r="F101" s="136">
        <v>0.316</v>
      </c>
      <c r="G101" s="137">
        <f t="shared" si="4"/>
        <v>15.713039999999999</v>
      </c>
      <c r="H101" s="137">
        <f t="shared" si="5"/>
        <v>18.331880000000002</v>
      </c>
      <c r="I101" s="136">
        <v>0.24</v>
      </c>
      <c r="J101" s="137">
        <f t="shared" si="6"/>
        <v>22.208400000000001</v>
      </c>
      <c r="K101" s="139">
        <f t="shared" si="7"/>
        <v>25.909800000000001</v>
      </c>
      <c r="L101" s="244">
        <v>1</v>
      </c>
    </row>
    <row r="102" spans="1:12" x14ac:dyDescent="0.25">
      <c r="A102" s="159" t="s">
        <v>0</v>
      </c>
      <c r="B102" s="71" t="s">
        <v>35</v>
      </c>
      <c r="C102" s="88">
        <v>13.97</v>
      </c>
      <c r="D102" s="88">
        <v>19.86</v>
      </c>
      <c r="E102" s="157"/>
      <c r="F102" s="136">
        <v>0.316</v>
      </c>
      <c r="G102" s="137">
        <f t="shared" si="4"/>
        <v>18.384520000000002</v>
      </c>
      <c r="H102" s="137">
        <f t="shared" si="5"/>
        <v>26.135760000000001</v>
      </c>
      <c r="I102" s="136">
        <v>0.24</v>
      </c>
      <c r="J102" s="137">
        <f t="shared" si="6"/>
        <v>25.984200000000001</v>
      </c>
      <c r="K102" s="139">
        <f t="shared" si="7"/>
        <v>36.939599999999999</v>
      </c>
      <c r="L102" s="244">
        <v>1</v>
      </c>
    </row>
    <row r="103" spans="1:12" x14ac:dyDescent="0.25">
      <c r="A103" s="159" t="s">
        <v>0</v>
      </c>
      <c r="B103" s="71" t="s">
        <v>30</v>
      </c>
      <c r="C103" s="88">
        <v>10.41</v>
      </c>
      <c r="D103" s="88">
        <v>12.78</v>
      </c>
      <c r="E103" s="157"/>
      <c r="F103" s="136">
        <v>0.316</v>
      </c>
      <c r="G103" s="137">
        <f t="shared" si="4"/>
        <v>13.69956</v>
      </c>
      <c r="H103" s="137">
        <f t="shared" si="5"/>
        <v>16.818480000000001</v>
      </c>
      <c r="I103" s="136">
        <v>0.24</v>
      </c>
      <c r="J103" s="137">
        <f t="shared" si="6"/>
        <v>19.3626</v>
      </c>
      <c r="K103" s="139">
        <f t="shared" si="7"/>
        <v>23.770799999999998</v>
      </c>
      <c r="L103" s="244">
        <v>1</v>
      </c>
    </row>
    <row r="104" spans="1:12" x14ac:dyDescent="0.25">
      <c r="A104" s="159" t="s">
        <v>0</v>
      </c>
      <c r="B104" s="71" t="s">
        <v>31</v>
      </c>
      <c r="C104" s="88">
        <v>12.81</v>
      </c>
      <c r="D104" s="88">
        <v>19.899999999999999</v>
      </c>
      <c r="E104" s="157"/>
      <c r="F104" s="136">
        <v>0.316</v>
      </c>
      <c r="G104" s="137">
        <f t="shared" si="4"/>
        <v>16.857960000000002</v>
      </c>
      <c r="H104" s="137">
        <f t="shared" si="5"/>
        <v>26.188399999999998</v>
      </c>
      <c r="I104" s="136">
        <v>0.24</v>
      </c>
      <c r="J104" s="137">
        <f t="shared" si="6"/>
        <v>23.826599999999999</v>
      </c>
      <c r="K104" s="139">
        <f t="shared" si="7"/>
        <v>37.013999999999996</v>
      </c>
      <c r="L104" s="244">
        <v>1</v>
      </c>
    </row>
    <row r="105" spans="1:12" x14ac:dyDescent="0.25">
      <c r="A105" s="159" t="s">
        <v>0</v>
      </c>
      <c r="B105" s="71" t="s">
        <v>32</v>
      </c>
      <c r="C105" s="88">
        <v>12.51</v>
      </c>
      <c r="D105" s="88">
        <v>18.22</v>
      </c>
      <c r="E105" s="157"/>
      <c r="F105" s="136">
        <v>0.316</v>
      </c>
      <c r="G105" s="137">
        <f t="shared" si="4"/>
        <v>16.463160000000002</v>
      </c>
      <c r="H105" s="137">
        <f t="shared" si="5"/>
        <v>23.977519999999998</v>
      </c>
      <c r="I105" s="136">
        <v>0.24</v>
      </c>
      <c r="J105" s="137">
        <f t="shared" si="6"/>
        <v>23.268599999999999</v>
      </c>
      <c r="K105" s="139">
        <f t="shared" si="7"/>
        <v>33.889199999999995</v>
      </c>
      <c r="L105" s="244">
        <v>1</v>
      </c>
    </row>
    <row r="106" spans="1:12" x14ac:dyDescent="0.25">
      <c r="A106" s="159" t="s">
        <v>0</v>
      </c>
      <c r="B106" s="71" t="s">
        <v>33</v>
      </c>
      <c r="C106" s="88">
        <v>13.51</v>
      </c>
      <c r="D106" s="88">
        <v>19.54</v>
      </c>
      <c r="E106" s="157"/>
      <c r="F106" s="136">
        <v>0.316</v>
      </c>
      <c r="G106" s="137">
        <f t="shared" si="4"/>
        <v>17.779160000000001</v>
      </c>
      <c r="H106" s="137">
        <f t="shared" si="5"/>
        <v>25.714639999999999</v>
      </c>
      <c r="I106" s="136">
        <v>0.24</v>
      </c>
      <c r="J106" s="137">
        <f t="shared" si="6"/>
        <v>25.128600000000002</v>
      </c>
      <c r="K106" s="139">
        <f t="shared" si="7"/>
        <v>36.3444</v>
      </c>
      <c r="L106" s="244">
        <v>1</v>
      </c>
    </row>
    <row r="107" spans="1:12" x14ac:dyDescent="0.25">
      <c r="A107" s="159" t="s">
        <v>0</v>
      </c>
      <c r="B107" s="71" t="s">
        <v>3</v>
      </c>
      <c r="C107" s="88">
        <v>21.05</v>
      </c>
      <c r="D107" s="88">
        <v>32.04</v>
      </c>
      <c r="E107" s="157"/>
      <c r="F107" s="136">
        <v>0.316</v>
      </c>
      <c r="G107" s="137">
        <f t="shared" si="4"/>
        <v>27.701800000000002</v>
      </c>
      <c r="H107" s="137">
        <f t="shared" si="5"/>
        <v>42.164639999999999</v>
      </c>
      <c r="I107" s="136">
        <v>0.24</v>
      </c>
      <c r="J107" s="137">
        <f t="shared" si="6"/>
        <v>39.153000000000006</v>
      </c>
      <c r="K107" s="139">
        <f t="shared" si="7"/>
        <v>59.5944</v>
      </c>
      <c r="L107" s="244">
        <v>1</v>
      </c>
    </row>
    <row r="108" spans="1:12" x14ac:dyDescent="0.25">
      <c r="A108" s="159" t="s">
        <v>0</v>
      </c>
      <c r="B108" s="71" t="s">
        <v>4</v>
      </c>
      <c r="C108" s="88">
        <v>11.65</v>
      </c>
      <c r="D108" s="88">
        <v>16.05</v>
      </c>
      <c r="E108" s="157"/>
      <c r="F108" s="136">
        <v>0.316</v>
      </c>
      <c r="G108" s="137">
        <f t="shared" si="4"/>
        <v>15.3314</v>
      </c>
      <c r="H108" s="137">
        <f t="shared" si="5"/>
        <v>21.1218</v>
      </c>
      <c r="I108" s="136">
        <v>0.24</v>
      </c>
      <c r="J108" s="137">
        <f t="shared" si="6"/>
        <v>21.669</v>
      </c>
      <c r="K108" s="139">
        <f t="shared" si="7"/>
        <v>29.853000000000002</v>
      </c>
      <c r="L108" s="244">
        <v>1</v>
      </c>
    </row>
    <row r="109" spans="1:12" x14ac:dyDescent="0.25">
      <c r="A109" s="159" t="s">
        <v>0</v>
      </c>
      <c r="B109" s="71" t="s">
        <v>5</v>
      </c>
      <c r="C109" s="88">
        <v>12.49</v>
      </c>
      <c r="D109" s="88">
        <v>16.95</v>
      </c>
      <c r="E109" s="157"/>
      <c r="F109" s="136">
        <v>0.316</v>
      </c>
      <c r="G109" s="137">
        <f t="shared" si="4"/>
        <v>16.43684</v>
      </c>
      <c r="H109" s="137">
        <f t="shared" si="5"/>
        <v>22.3062</v>
      </c>
      <c r="I109" s="136">
        <v>0.24</v>
      </c>
      <c r="J109" s="137">
        <f t="shared" si="6"/>
        <v>23.231400000000001</v>
      </c>
      <c r="K109" s="139">
        <f t="shared" si="7"/>
        <v>31.526999999999997</v>
      </c>
      <c r="L109" s="244">
        <v>1</v>
      </c>
    </row>
    <row r="110" spans="1:12" x14ac:dyDescent="0.25">
      <c r="A110" s="159" t="s">
        <v>0</v>
      </c>
      <c r="B110" s="71" t="s">
        <v>6</v>
      </c>
      <c r="C110" s="88">
        <v>13.16</v>
      </c>
      <c r="D110" s="88">
        <v>17.739999999999998</v>
      </c>
      <c r="E110" s="157"/>
      <c r="F110" s="136">
        <v>0.316</v>
      </c>
      <c r="G110" s="137">
        <f t="shared" si="4"/>
        <v>17.318560000000002</v>
      </c>
      <c r="H110" s="137">
        <f t="shared" si="5"/>
        <v>23.345839999999999</v>
      </c>
      <c r="I110" s="136">
        <v>0.24</v>
      </c>
      <c r="J110" s="137">
        <f t="shared" si="6"/>
        <v>24.477600000000002</v>
      </c>
      <c r="K110" s="139">
        <f t="shared" si="7"/>
        <v>32.996400000000001</v>
      </c>
      <c r="L110" s="244">
        <v>1</v>
      </c>
    </row>
    <row r="111" spans="1:12" x14ac:dyDescent="0.25">
      <c r="A111" s="159" t="s">
        <v>0</v>
      </c>
      <c r="B111" s="71" t="s">
        <v>7</v>
      </c>
      <c r="C111" s="88">
        <v>13.77</v>
      </c>
      <c r="D111" s="88">
        <v>18.13</v>
      </c>
      <c r="E111" s="157"/>
      <c r="F111" s="136">
        <v>0.316</v>
      </c>
      <c r="G111" s="137">
        <f t="shared" si="4"/>
        <v>18.121320000000001</v>
      </c>
      <c r="H111" s="137">
        <f t="shared" si="5"/>
        <v>23.859079999999999</v>
      </c>
      <c r="I111" s="136">
        <v>0.24</v>
      </c>
      <c r="J111" s="137">
        <f t="shared" si="6"/>
        <v>25.612200000000001</v>
      </c>
      <c r="K111" s="139">
        <f t="shared" si="7"/>
        <v>33.721800000000002</v>
      </c>
      <c r="L111" s="244">
        <v>1</v>
      </c>
    </row>
    <row r="112" spans="1:12" x14ac:dyDescent="0.25">
      <c r="A112" s="159" t="s">
        <v>0</v>
      </c>
      <c r="B112" s="71" t="s">
        <v>8</v>
      </c>
      <c r="C112" s="88">
        <v>15.96</v>
      </c>
      <c r="D112" s="88">
        <v>20.34</v>
      </c>
      <c r="E112" s="157"/>
      <c r="F112" s="136">
        <v>0.316</v>
      </c>
      <c r="G112" s="137">
        <f t="shared" si="4"/>
        <v>21.003360000000001</v>
      </c>
      <c r="H112" s="137">
        <f t="shared" si="5"/>
        <v>26.767440000000001</v>
      </c>
      <c r="I112" s="136">
        <v>0.24</v>
      </c>
      <c r="J112" s="137">
        <f t="shared" si="6"/>
        <v>29.685600000000001</v>
      </c>
      <c r="K112" s="139">
        <f t="shared" si="7"/>
        <v>37.8324</v>
      </c>
      <c r="L112" s="244">
        <v>1</v>
      </c>
    </row>
    <row r="113" spans="1:12" x14ac:dyDescent="0.25">
      <c r="A113" s="159" t="s">
        <v>0</v>
      </c>
      <c r="B113" s="71" t="s">
        <v>26</v>
      </c>
      <c r="C113" s="88">
        <v>8.65</v>
      </c>
      <c r="D113" s="88">
        <v>12.44</v>
      </c>
      <c r="E113" s="157"/>
      <c r="F113" s="136">
        <v>0.316</v>
      </c>
      <c r="G113" s="137">
        <f t="shared" si="4"/>
        <v>11.383400000000002</v>
      </c>
      <c r="H113" s="137">
        <f t="shared" si="5"/>
        <v>16.371040000000001</v>
      </c>
      <c r="I113" s="136">
        <v>0.24</v>
      </c>
      <c r="J113" s="137">
        <f t="shared" si="6"/>
        <v>16.089000000000002</v>
      </c>
      <c r="K113" s="139">
        <f t="shared" si="7"/>
        <v>23.138400000000001</v>
      </c>
      <c r="L113" s="244">
        <v>1</v>
      </c>
    </row>
    <row r="114" spans="1:12" x14ac:dyDescent="0.25">
      <c r="A114" s="159" t="s">
        <v>0</v>
      </c>
      <c r="B114" s="71" t="s">
        <v>27</v>
      </c>
      <c r="C114" s="88">
        <v>12.46</v>
      </c>
      <c r="D114" s="88">
        <v>14.54</v>
      </c>
      <c r="E114" s="157"/>
      <c r="F114" s="136">
        <v>0.316</v>
      </c>
      <c r="G114" s="137">
        <f t="shared" si="4"/>
        <v>16.397360000000003</v>
      </c>
      <c r="H114" s="137">
        <f t="shared" si="5"/>
        <v>19.134640000000001</v>
      </c>
      <c r="I114" s="136">
        <v>0.24</v>
      </c>
      <c r="J114" s="137">
        <f t="shared" si="6"/>
        <v>23.175600000000003</v>
      </c>
      <c r="K114" s="139">
        <f t="shared" si="7"/>
        <v>27.0444</v>
      </c>
      <c r="L114" s="244">
        <v>1</v>
      </c>
    </row>
    <row r="115" spans="1:12" x14ac:dyDescent="0.25">
      <c r="A115" s="159" t="s">
        <v>0</v>
      </c>
      <c r="B115" s="71" t="s">
        <v>28</v>
      </c>
      <c r="C115" s="88">
        <v>14.58</v>
      </c>
      <c r="D115" s="88">
        <v>16.510000000000002</v>
      </c>
      <c r="E115" s="157"/>
      <c r="F115" s="136">
        <v>0.316</v>
      </c>
      <c r="G115" s="137">
        <f t="shared" si="4"/>
        <v>19.187280000000001</v>
      </c>
      <c r="H115" s="137">
        <f t="shared" si="5"/>
        <v>21.727160000000001</v>
      </c>
      <c r="I115" s="136">
        <v>0.24</v>
      </c>
      <c r="J115" s="137">
        <f t="shared" si="6"/>
        <v>27.1188</v>
      </c>
      <c r="K115" s="139">
        <f t="shared" si="7"/>
        <v>30.708600000000001</v>
      </c>
      <c r="L115" s="244">
        <v>1</v>
      </c>
    </row>
    <row r="116" spans="1:12" x14ac:dyDescent="0.25">
      <c r="A116" s="159" t="s">
        <v>0</v>
      </c>
      <c r="B116" s="71" t="s">
        <v>29</v>
      </c>
      <c r="C116" s="88">
        <v>16.52</v>
      </c>
      <c r="D116" s="88">
        <v>19.14</v>
      </c>
      <c r="E116" s="157"/>
      <c r="F116" s="136">
        <v>0.316</v>
      </c>
      <c r="G116" s="137">
        <f t="shared" si="4"/>
        <v>21.740320000000001</v>
      </c>
      <c r="H116" s="137">
        <f t="shared" si="5"/>
        <v>25.18824</v>
      </c>
      <c r="I116" s="136">
        <v>0.24</v>
      </c>
      <c r="J116" s="137">
        <f t="shared" si="6"/>
        <v>30.7272</v>
      </c>
      <c r="K116" s="139">
        <f t="shared" si="7"/>
        <v>35.6004</v>
      </c>
      <c r="L116" s="244">
        <v>1</v>
      </c>
    </row>
    <row r="117" spans="1:12" x14ac:dyDescent="0.25">
      <c r="A117" s="159" t="s">
        <v>0</v>
      </c>
      <c r="B117" s="84" t="s">
        <v>684</v>
      </c>
      <c r="C117" s="69">
        <v>14</v>
      </c>
      <c r="D117" s="69">
        <v>23.5</v>
      </c>
      <c r="E117" s="157"/>
      <c r="F117" s="136">
        <v>0.316</v>
      </c>
      <c r="G117" s="137">
        <f t="shared" si="4"/>
        <v>18.423999999999999</v>
      </c>
      <c r="H117" s="137">
        <f t="shared" si="5"/>
        <v>30.926000000000002</v>
      </c>
      <c r="I117" s="136">
        <v>0.24</v>
      </c>
      <c r="J117" s="137">
        <f t="shared" si="6"/>
        <v>26.04</v>
      </c>
      <c r="K117" s="139">
        <f t="shared" si="7"/>
        <v>43.71</v>
      </c>
      <c r="L117" s="244">
        <v>1</v>
      </c>
    </row>
    <row r="118" spans="1:12" x14ac:dyDescent="0.25">
      <c r="A118" s="159" t="s">
        <v>0</v>
      </c>
      <c r="B118" s="71" t="s">
        <v>9</v>
      </c>
      <c r="C118" s="88">
        <v>11.09</v>
      </c>
      <c r="D118" s="88">
        <v>14.84</v>
      </c>
      <c r="E118" s="157"/>
      <c r="F118" s="136">
        <v>0.316</v>
      </c>
      <c r="G118" s="137">
        <f t="shared" si="4"/>
        <v>14.594440000000001</v>
      </c>
      <c r="H118" s="137">
        <f t="shared" si="5"/>
        <v>19.529440000000001</v>
      </c>
      <c r="I118" s="136">
        <v>0.24</v>
      </c>
      <c r="J118" s="137">
        <f t="shared" si="6"/>
        <v>20.627399999999998</v>
      </c>
      <c r="K118" s="139">
        <f t="shared" si="7"/>
        <v>27.602399999999996</v>
      </c>
      <c r="L118" s="244">
        <v>1</v>
      </c>
    </row>
    <row r="119" spans="1:12" x14ac:dyDescent="0.25">
      <c r="A119" s="159" t="s">
        <v>0</v>
      </c>
      <c r="B119" s="71" t="s">
        <v>10</v>
      </c>
      <c r="C119" s="88">
        <v>14.85</v>
      </c>
      <c r="D119" s="88">
        <v>15.83</v>
      </c>
      <c r="E119" s="157"/>
      <c r="F119" s="136">
        <v>0.316</v>
      </c>
      <c r="G119" s="137">
        <f t="shared" si="4"/>
        <v>19.5426</v>
      </c>
      <c r="H119" s="137">
        <f t="shared" si="5"/>
        <v>20.832280000000001</v>
      </c>
      <c r="I119" s="136">
        <v>0.24</v>
      </c>
      <c r="J119" s="137">
        <f t="shared" si="6"/>
        <v>27.620999999999999</v>
      </c>
      <c r="K119" s="139">
        <f t="shared" si="7"/>
        <v>29.4438</v>
      </c>
      <c r="L119" s="244">
        <v>1</v>
      </c>
    </row>
    <row r="120" spans="1:12" x14ac:dyDescent="0.25">
      <c r="A120" s="159" t="s">
        <v>0</v>
      </c>
      <c r="B120" s="71" t="s">
        <v>11</v>
      </c>
      <c r="C120" s="88">
        <v>11.99</v>
      </c>
      <c r="D120" s="88">
        <v>16.649999999999999</v>
      </c>
      <c r="E120" s="157"/>
      <c r="F120" s="136">
        <v>0.316</v>
      </c>
      <c r="G120" s="137">
        <f t="shared" si="4"/>
        <v>15.778840000000001</v>
      </c>
      <c r="H120" s="137">
        <f t="shared" si="5"/>
        <v>21.9114</v>
      </c>
      <c r="I120" s="136">
        <v>0.24</v>
      </c>
      <c r="J120" s="137">
        <f t="shared" si="6"/>
        <v>22.301399999999997</v>
      </c>
      <c r="K120" s="139">
        <f t="shared" si="7"/>
        <v>30.968999999999998</v>
      </c>
      <c r="L120" s="244">
        <v>1</v>
      </c>
    </row>
    <row r="121" spans="1:12" x14ac:dyDescent="0.25">
      <c r="A121" s="159" t="s">
        <v>0</v>
      </c>
      <c r="B121" s="71" t="s">
        <v>12</v>
      </c>
      <c r="C121" s="88">
        <v>10.83</v>
      </c>
      <c r="D121" s="88">
        <v>15.31</v>
      </c>
      <c r="E121" s="157"/>
      <c r="F121" s="136">
        <v>0.316</v>
      </c>
      <c r="G121" s="137">
        <f t="shared" si="4"/>
        <v>14.252280000000001</v>
      </c>
      <c r="H121" s="137">
        <f t="shared" si="5"/>
        <v>20.147960000000001</v>
      </c>
      <c r="I121" s="136">
        <v>0.24</v>
      </c>
      <c r="J121" s="137">
        <f t="shared" si="6"/>
        <v>20.143800000000002</v>
      </c>
      <c r="K121" s="139">
        <f t="shared" si="7"/>
        <v>28.476600000000001</v>
      </c>
      <c r="L121" s="244">
        <v>1</v>
      </c>
    </row>
    <row r="122" spans="1:12" x14ac:dyDescent="0.25">
      <c r="A122" s="159" t="s">
        <v>0</v>
      </c>
      <c r="B122" s="71" t="s">
        <v>13</v>
      </c>
      <c r="C122" s="88">
        <v>14.1</v>
      </c>
      <c r="D122" s="88">
        <v>20.3</v>
      </c>
      <c r="E122" s="157"/>
      <c r="F122" s="136">
        <v>0.316</v>
      </c>
      <c r="G122" s="137">
        <f t="shared" si="4"/>
        <v>18.555600000000002</v>
      </c>
      <c r="H122" s="137">
        <f t="shared" si="5"/>
        <v>26.714800000000004</v>
      </c>
      <c r="I122" s="136">
        <v>0.24</v>
      </c>
      <c r="J122" s="137">
        <f t="shared" si="6"/>
        <v>26.225999999999999</v>
      </c>
      <c r="K122" s="139">
        <f t="shared" si="7"/>
        <v>37.758000000000003</v>
      </c>
      <c r="L122" s="244">
        <v>1</v>
      </c>
    </row>
    <row r="123" spans="1:12" x14ac:dyDescent="0.25">
      <c r="A123" s="159" t="s">
        <v>0</v>
      </c>
      <c r="B123" s="71" t="s">
        <v>14</v>
      </c>
      <c r="C123" s="88">
        <v>15.06</v>
      </c>
      <c r="D123" s="88">
        <v>22.04</v>
      </c>
      <c r="E123" s="157"/>
      <c r="F123" s="136">
        <v>0.316</v>
      </c>
      <c r="G123" s="137">
        <f t="shared" si="4"/>
        <v>19.818960000000001</v>
      </c>
      <c r="H123" s="137">
        <f t="shared" si="5"/>
        <v>29.004639999999998</v>
      </c>
      <c r="I123" s="136">
        <v>0.24</v>
      </c>
      <c r="J123" s="137">
        <f t="shared" si="6"/>
        <v>28.011600000000001</v>
      </c>
      <c r="K123" s="139">
        <f t="shared" si="7"/>
        <v>40.994400000000006</v>
      </c>
      <c r="L123" s="244">
        <v>1</v>
      </c>
    </row>
    <row r="124" spans="1:12" x14ac:dyDescent="0.25">
      <c r="A124" s="159" t="s">
        <v>0</v>
      </c>
      <c r="B124" s="71" t="s">
        <v>15</v>
      </c>
      <c r="C124" s="88">
        <v>7.91</v>
      </c>
      <c r="D124" s="88">
        <v>10.83</v>
      </c>
      <c r="E124" s="157"/>
      <c r="F124" s="136">
        <v>0.316</v>
      </c>
      <c r="G124" s="137">
        <f t="shared" si="4"/>
        <v>10.409560000000001</v>
      </c>
      <c r="H124" s="137">
        <f t="shared" si="5"/>
        <v>14.252280000000001</v>
      </c>
      <c r="I124" s="136">
        <v>0.24</v>
      </c>
      <c r="J124" s="137">
        <f t="shared" si="6"/>
        <v>14.7126</v>
      </c>
      <c r="K124" s="139">
        <f t="shared" si="7"/>
        <v>20.143800000000002</v>
      </c>
      <c r="L124" s="244">
        <v>1</v>
      </c>
    </row>
    <row r="125" spans="1:12" x14ac:dyDescent="0.25">
      <c r="A125" s="159" t="s">
        <v>0</v>
      </c>
      <c r="B125" s="71" t="s">
        <v>16</v>
      </c>
      <c r="C125" s="88">
        <v>10.88</v>
      </c>
      <c r="D125" s="88">
        <v>17.12</v>
      </c>
      <c r="E125" s="157"/>
      <c r="F125" s="136">
        <v>0.316</v>
      </c>
      <c r="G125" s="137">
        <f t="shared" si="4"/>
        <v>14.318080000000002</v>
      </c>
      <c r="H125" s="137">
        <f t="shared" si="5"/>
        <v>22.529920000000001</v>
      </c>
      <c r="I125" s="136">
        <v>0.24</v>
      </c>
      <c r="J125" s="137">
        <f t="shared" si="6"/>
        <v>20.236799999999999</v>
      </c>
      <c r="K125" s="139">
        <f t="shared" si="7"/>
        <v>31.8432</v>
      </c>
      <c r="L125" s="244">
        <v>1</v>
      </c>
    </row>
    <row r="126" spans="1:12" x14ac:dyDescent="0.25">
      <c r="A126" s="159" t="s">
        <v>0</v>
      </c>
      <c r="B126" s="71" t="s">
        <v>17</v>
      </c>
      <c r="C126" s="88">
        <v>17.18</v>
      </c>
      <c r="D126" s="88">
        <v>19.09</v>
      </c>
      <c r="E126" s="157"/>
      <c r="F126" s="136">
        <v>0.316</v>
      </c>
      <c r="G126" s="137">
        <f t="shared" si="4"/>
        <v>22.608879999999999</v>
      </c>
      <c r="H126" s="137">
        <f t="shared" si="5"/>
        <v>25.122440000000001</v>
      </c>
      <c r="I126" s="136">
        <v>0.24</v>
      </c>
      <c r="J126" s="137">
        <f t="shared" si="6"/>
        <v>31.954799999999999</v>
      </c>
      <c r="K126" s="139">
        <f t="shared" si="7"/>
        <v>35.507399999999997</v>
      </c>
      <c r="L126" s="244">
        <v>1</v>
      </c>
    </row>
    <row r="127" spans="1:12" x14ac:dyDescent="0.25">
      <c r="A127" s="159" t="s">
        <v>0</v>
      </c>
      <c r="B127" s="84" t="s">
        <v>685</v>
      </c>
      <c r="C127" s="69">
        <v>30</v>
      </c>
      <c r="D127" s="69">
        <v>45</v>
      </c>
      <c r="E127" s="157"/>
      <c r="F127" s="136">
        <v>0.316</v>
      </c>
      <c r="G127" s="137">
        <f t="shared" si="4"/>
        <v>39.480000000000004</v>
      </c>
      <c r="H127" s="137">
        <f t="shared" si="5"/>
        <v>59.220000000000006</v>
      </c>
      <c r="I127" s="136">
        <v>0.24</v>
      </c>
      <c r="J127" s="137">
        <f t="shared" si="6"/>
        <v>55.8</v>
      </c>
      <c r="K127" s="139">
        <f t="shared" si="7"/>
        <v>83.7</v>
      </c>
      <c r="L127" s="244">
        <v>1</v>
      </c>
    </row>
    <row r="128" spans="1:12" x14ac:dyDescent="0.25">
      <c r="A128" s="159" t="s">
        <v>0</v>
      </c>
      <c r="B128" s="84" t="s">
        <v>686</v>
      </c>
      <c r="C128" s="69">
        <v>20</v>
      </c>
      <c r="D128" s="69">
        <v>25</v>
      </c>
      <c r="E128" s="157"/>
      <c r="F128" s="136">
        <v>0.316</v>
      </c>
      <c r="G128" s="137">
        <f t="shared" si="4"/>
        <v>26.32</v>
      </c>
      <c r="H128" s="137">
        <f t="shared" si="5"/>
        <v>32.9</v>
      </c>
      <c r="I128" s="136">
        <v>0.24</v>
      </c>
      <c r="J128" s="137">
        <f t="shared" si="6"/>
        <v>37.200000000000003</v>
      </c>
      <c r="K128" s="139">
        <f t="shared" si="7"/>
        <v>46.5</v>
      </c>
      <c r="L128" s="244">
        <v>1</v>
      </c>
    </row>
    <row r="129" spans="1:12" x14ac:dyDescent="0.25">
      <c r="A129" s="159" t="s">
        <v>0</v>
      </c>
      <c r="B129" s="71" t="s">
        <v>18</v>
      </c>
      <c r="C129" s="88">
        <v>12.71</v>
      </c>
      <c r="D129" s="88">
        <v>16.78</v>
      </c>
      <c r="E129" s="157"/>
      <c r="F129" s="136">
        <v>0.316</v>
      </c>
      <c r="G129" s="137">
        <f t="shared" si="4"/>
        <v>16.726360000000003</v>
      </c>
      <c r="H129" s="137">
        <f t="shared" si="5"/>
        <v>22.082480000000004</v>
      </c>
      <c r="I129" s="136">
        <v>0.24</v>
      </c>
      <c r="J129" s="137">
        <f t="shared" si="6"/>
        <v>23.640600000000003</v>
      </c>
      <c r="K129" s="139">
        <f t="shared" si="7"/>
        <v>31.210800000000003</v>
      </c>
      <c r="L129" s="244">
        <v>1</v>
      </c>
    </row>
    <row r="130" spans="1:12" x14ac:dyDescent="0.25">
      <c r="A130" s="159" t="s">
        <v>0</v>
      </c>
      <c r="B130" s="71" t="s">
        <v>19</v>
      </c>
      <c r="C130" s="88">
        <v>17.66</v>
      </c>
      <c r="D130" s="88">
        <v>30.2</v>
      </c>
      <c r="E130" s="157"/>
      <c r="F130" s="136">
        <v>0.316</v>
      </c>
      <c r="G130" s="137">
        <f t="shared" si="4"/>
        <v>23.240560000000002</v>
      </c>
      <c r="H130" s="137">
        <f t="shared" si="5"/>
        <v>39.743200000000002</v>
      </c>
      <c r="I130" s="136">
        <v>0.24</v>
      </c>
      <c r="J130" s="137">
        <f t="shared" si="6"/>
        <v>32.8476</v>
      </c>
      <c r="K130" s="139">
        <f t="shared" si="7"/>
        <v>56.171999999999997</v>
      </c>
      <c r="L130" s="244">
        <v>1</v>
      </c>
    </row>
    <row r="131" spans="1:12" x14ac:dyDescent="0.25">
      <c r="A131" s="159" t="s">
        <v>0</v>
      </c>
      <c r="B131" s="71" t="s">
        <v>20</v>
      </c>
      <c r="C131" s="88">
        <v>12.71</v>
      </c>
      <c r="D131" s="88">
        <v>17.63</v>
      </c>
      <c r="E131" s="157"/>
      <c r="F131" s="136">
        <v>0.316</v>
      </c>
      <c r="G131" s="137">
        <f t="shared" si="4"/>
        <v>16.726360000000003</v>
      </c>
      <c r="H131" s="137">
        <f t="shared" si="5"/>
        <v>23.201080000000001</v>
      </c>
      <c r="I131" s="136">
        <v>0.24</v>
      </c>
      <c r="J131" s="137">
        <f t="shared" si="6"/>
        <v>23.640600000000003</v>
      </c>
      <c r="K131" s="139">
        <f t="shared" si="7"/>
        <v>32.791800000000002</v>
      </c>
      <c r="L131" s="244">
        <v>1</v>
      </c>
    </row>
    <row r="132" spans="1:12" x14ac:dyDescent="0.25">
      <c r="A132" s="159" t="s">
        <v>0</v>
      </c>
      <c r="B132" s="71" t="s">
        <v>21</v>
      </c>
      <c r="C132" s="88">
        <v>8.8800000000000008</v>
      </c>
      <c r="D132" s="88">
        <v>11.43</v>
      </c>
      <c r="E132" s="157"/>
      <c r="F132" s="136">
        <v>0.316</v>
      </c>
      <c r="G132" s="137">
        <f t="shared" si="4"/>
        <v>11.686080000000002</v>
      </c>
      <c r="H132" s="137">
        <f t="shared" si="5"/>
        <v>15.041880000000001</v>
      </c>
      <c r="I132" s="136">
        <v>0.24</v>
      </c>
      <c r="J132" s="137">
        <f t="shared" si="6"/>
        <v>16.5168</v>
      </c>
      <c r="K132" s="139">
        <f t="shared" si="7"/>
        <v>21.259799999999998</v>
      </c>
      <c r="L132" s="244">
        <v>1</v>
      </c>
    </row>
    <row r="133" spans="1:12" x14ac:dyDescent="0.25">
      <c r="A133" s="159" t="s">
        <v>0</v>
      </c>
      <c r="B133" s="71" t="s">
        <v>22</v>
      </c>
      <c r="C133" s="88">
        <v>11.44</v>
      </c>
      <c r="D133" s="88">
        <v>18.04</v>
      </c>
      <c r="E133" s="157"/>
      <c r="F133" s="136">
        <v>0.316</v>
      </c>
      <c r="G133" s="137">
        <f t="shared" si="4"/>
        <v>15.05504</v>
      </c>
      <c r="H133" s="137">
        <f t="shared" si="5"/>
        <v>23.740639999999999</v>
      </c>
      <c r="I133" s="136">
        <v>0.24</v>
      </c>
      <c r="J133" s="137">
        <f t="shared" si="6"/>
        <v>21.278400000000001</v>
      </c>
      <c r="K133" s="139">
        <f t="shared" si="7"/>
        <v>33.554400000000001</v>
      </c>
      <c r="L133" s="244">
        <v>1</v>
      </c>
    </row>
    <row r="134" spans="1:12" x14ac:dyDescent="0.25">
      <c r="A134" s="159" t="s">
        <v>0</v>
      </c>
      <c r="B134" s="71" t="s">
        <v>23</v>
      </c>
      <c r="C134" s="88">
        <v>9.39</v>
      </c>
      <c r="D134" s="88">
        <v>12.55</v>
      </c>
      <c r="E134" s="157"/>
      <c r="F134" s="136">
        <v>0.316</v>
      </c>
      <c r="G134" s="137">
        <f t="shared" si="4"/>
        <v>12.357240000000001</v>
      </c>
      <c r="H134" s="137">
        <f t="shared" si="5"/>
        <v>16.515800000000002</v>
      </c>
      <c r="I134" s="136">
        <v>0.24</v>
      </c>
      <c r="J134" s="137">
        <f t="shared" si="6"/>
        <v>17.465400000000002</v>
      </c>
      <c r="K134" s="139">
        <f t="shared" si="7"/>
        <v>23.343000000000004</v>
      </c>
      <c r="L134" s="244">
        <v>1</v>
      </c>
    </row>
    <row r="135" spans="1:12" x14ac:dyDescent="0.25">
      <c r="A135" s="159" t="s">
        <v>0</v>
      </c>
      <c r="B135" s="71" t="s">
        <v>24</v>
      </c>
      <c r="C135" s="88">
        <v>12.6</v>
      </c>
      <c r="D135" s="88">
        <v>22.24</v>
      </c>
      <c r="E135" s="157"/>
      <c r="F135" s="136">
        <v>0.316</v>
      </c>
      <c r="G135" s="137">
        <f t="shared" si="4"/>
        <v>16.581600000000002</v>
      </c>
      <c r="H135" s="137">
        <f t="shared" si="5"/>
        <v>29.26784</v>
      </c>
      <c r="I135" s="136">
        <v>0.24</v>
      </c>
      <c r="J135" s="137">
        <f t="shared" si="6"/>
        <v>23.435999999999996</v>
      </c>
      <c r="K135" s="139">
        <f t="shared" si="7"/>
        <v>41.366399999999999</v>
      </c>
      <c r="L135" s="244">
        <v>1</v>
      </c>
    </row>
    <row r="136" spans="1:12" x14ac:dyDescent="0.25">
      <c r="A136" s="159" t="s">
        <v>0</v>
      </c>
      <c r="B136" s="84" t="s">
        <v>687</v>
      </c>
      <c r="C136" s="69">
        <v>15.25</v>
      </c>
      <c r="D136" s="69">
        <v>18</v>
      </c>
      <c r="E136" s="157"/>
      <c r="F136" s="136">
        <v>0.316</v>
      </c>
      <c r="G136" s="137">
        <f t="shared" si="4"/>
        <v>20.069000000000003</v>
      </c>
      <c r="H136" s="137">
        <f t="shared" si="5"/>
        <v>23.688000000000002</v>
      </c>
      <c r="I136" s="136">
        <v>0.24</v>
      </c>
      <c r="J136" s="137">
        <f t="shared" si="6"/>
        <v>28.364999999999998</v>
      </c>
      <c r="K136" s="139">
        <f t="shared" si="7"/>
        <v>33.479999999999997</v>
      </c>
      <c r="L136" s="244">
        <v>1</v>
      </c>
    </row>
    <row r="137" spans="1:12" x14ac:dyDescent="0.25">
      <c r="A137" s="159" t="s">
        <v>0</v>
      </c>
      <c r="B137" s="71" t="s">
        <v>25</v>
      </c>
      <c r="C137" s="88">
        <v>10.92</v>
      </c>
      <c r="D137" s="88">
        <v>26.68</v>
      </c>
      <c r="E137" s="157"/>
      <c r="F137" s="136">
        <v>0.316</v>
      </c>
      <c r="G137" s="137">
        <f t="shared" si="4"/>
        <v>14.37072</v>
      </c>
      <c r="H137" s="137">
        <f t="shared" si="5"/>
        <v>35.110880000000002</v>
      </c>
      <c r="I137" s="136">
        <v>0.24</v>
      </c>
      <c r="J137" s="137">
        <f t="shared" si="6"/>
        <v>20.311199999999999</v>
      </c>
      <c r="K137" s="139">
        <f t="shared" si="7"/>
        <v>49.624799999999993</v>
      </c>
      <c r="L137" s="244">
        <v>1</v>
      </c>
    </row>
    <row r="138" spans="1:12" x14ac:dyDescent="0.25">
      <c r="A138" s="159" t="s">
        <v>70</v>
      </c>
      <c r="B138" s="84" t="s">
        <v>688</v>
      </c>
      <c r="C138" s="69">
        <v>20</v>
      </c>
      <c r="D138" s="69">
        <v>26.49</v>
      </c>
      <c r="E138" s="157"/>
      <c r="F138" s="136">
        <v>0.31290000000000001</v>
      </c>
      <c r="G138" s="137">
        <f t="shared" si="4"/>
        <v>26.257999999999999</v>
      </c>
      <c r="H138" s="137">
        <f t="shared" si="5"/>
        <v>34.778720999999997</v>
      </c>
      <c r="I138" s="136">
        <v>0.24</v>
      </c>
      <c r="J138" s="137">
        <f t="shared" si="6"/>
        <v>37.200000000000003</v>
      </c>
      <c r="K138" s="139">
        <f t="shared" si="7"/>
        <v>49.2714</v>
      </c>
      <c r="L138" s="244">
        <v>1</v>
      </c>
    </row>
    <row r="139" spans="1:12" x14ac:dyDescent="0.25">
      <c r="A139" s="159" t="s">
        <v>70</v>
      </c>
      <c r="B139" s="71" t="s">
        <v>71</v>
      </c>
      <c r="C139" s="88">
        <v>19.57</v>
      </c>
      <c r="D139" s="88">
        <v>24.14</v>
      </c>
      <c r="E139" s="157"/>
      <c r="F139" s="136">
        <v>0.31290000000000001</v>
      </c>
      <c r="G139" s="137">
        <f t="shared" si="4"/>
        <v>25.693452999999998</v>
      </c>
      <c r="H139" s="137">
        <f t="shared" si="5"/>
        <v>31.693406</v>
      </c>
      <c r="I139" s="136">
        <v>0.24</v>
      </c>
      <c r="J139" s="137">
        <f t="shared" si="6"/>
        <v>36.400199999999998</v>
      </c>
      <c r="K139" s="139">
        <f t="shared" si="7"/>
        <v>44.900399999999998</v>
      </c>
      <c r="L139" s="244">
        <v>1</v>
      </c>
    </row>
    <row r="140" spans="1:12" x14ac:dyDescent="0.25">
      <c r="A140" s="159" t="s">
        <v>70</v>
      </c>
      <c r="B140" s="71" t="s">
        <v>72</v>
      </c>
      <c r="C140" s="88">
        <v>24.19</v>
      </c>
      <c r="D140" s="88">
        <v>32.04</v>
      </c>
      <c r="E140" s="157"/>
      <c r="F140" s="136">
        <v>0.31290000000000001</v>
      </c>
      <c r="G140" s="137">
        <f t="shared" si="4"/>
        <v>31.759050999999999</v>
      </c>
      <c r="H140" s="137">
        <f t="shared" si="5"/>
        <v>42.065315999999996</v>
      </c>
      <c r="I140" s="136">
        <v>0.24</v>
      </c>
      <c r="J140" s="137">
        <f t="shared" si="6"/>
        <v>44.993400000000001</v>
      </c>
      <c r="K140" s="139">
        <f t="shared" si="7"/>
        <v>59.5944</v>
      </c>
      <c r="L140" s="244">
        <v>1</v>
      </c>
    </row>
    <row r="141" spans="1:12" x14ac:dyDescent="0.25">
      <c r="A141" s="159" t="s">
        <v>70</v>
      </c>
      <c r="B141" s="71" t="s">
        <v>73</v>
      </c>
      <c r="C141" s="88">
        <v>32.06</v>
      </c>
      <c r="D141" s="88">
        <v>42.94</v>
      </c>
      <c r="E141" s="157"/>
      <c r="F141" s="136">
        <v>0.31290000000000001</v>
      </c>
      <c r="G141" s="137">
        <f t="shared" ref="G141:G204" si="8">C141*(1+F141)</f>
        <v>42.091574000000001</v>
      </c>
      <c r="H141" s="137">
        <f t="shared" ref="H141:H204" si="9">D141*(1+F141)</f>
        <v>56.375925999999993</v>
      </c>
      <c r="I141" s="136">
        <v>0.24</v>
      </c>
      <c r="J141" s="137">
        <f t="shared" ref="J141:J204" si="10">(C141*1.5)*(1+I141)</f>
        <v>59.631600000000006</v>
      </c>
      <c r="K141" s="139">
        <f t="shared" ref="K141:K204" si="11">(D141*1.5)*(1+I141)</f>
        <v>79.868399999999994</v>
      </c>
      <c r="L141" s="244">
        <v>1</v>
      </c>
    </row>
    <row r="142" spans="1:12" x14ac:dyDescent="0.25">
      <c r="A142" s="159" t="s">
        <v>70</v>
      </c>
      <c r="B142" s="71" t="s">
        <v>74</v>
      </c>
      <c r="C142" s="88">
        <v>18.899999999999999</v>
      </c>
      <c r="D142" s="88">
        <v>30.17</v>
      </c>
      <c r="E142" s="157"/>
      <c r="F142" s="136">
        <v>0.31290000000000001</v>
      </c>
      <c r="G142" s="137">
        <f t="shared" si="8"/>
        <v>24.813809999999997</v>
      </c>
      <c r="H142" s="137">
        <f t="shared" si="9"/>
        <v>39.610193000000002</v>
      </c>
      <c r="I142" s="136">
        <v>0.24</v>
      </c>
      <c r="J142" s="137">
        <f t="shared" si="10"/>
        <v>35.153999999999996</v>
      </c>
      <c r="K142" s="139">
        <f t="shared" si="11"/>
        <v>56.116200000000006</v>
      </c>
      <c r="L142" s="244">
        <v>1</v>
      </c>
    </row>
    <row r="143" spans="1:12" x14ac:dyDescent="0.25">
      <c r="A143" s="159" t="s">
        <v>70</v>
      </c>
      <c r="B143" s="71" t="s">
        <v>75</v>
      </c>
      <c r="C143" s="88">
        <v>20.84</v>
      </c>
      <c r="D143" s="88">
        <v>32.909999999999997</v>
      </c>
      <c r="E143" s="157"/>
      <c r="F143" s="136">
        <v>0.31290000000000001</v>
      </c>
      <c r="G143" s="137">
        <f t="shared" si="8"/>
        <v>27.360835999999999</v>
      </c>
      <c r="H143" s="137">
        <f t="shared" si="9"/>
        <v>43.207538999999997</v>
      </c>
      <c r="I143" s="136">
        <v>0.24</v>
      </c>
      <c r="J143" s="137">
        <f t="shared" si="10"/>
        <v>38.7624</v>
      </c>
      <c r="K143" s="139">
        <f t="shared" si="11"/>
        <v>61.212599999999995</v>
      </c>
      <c r="L143" s="244">
        <v>1</v>
      </c>
    </row>
    <row r="144" spans="1:12" x14ac:dyDescent="0.25">
      <c r="A144" s="159" t="s">
        <v>70</v>
      </c>
      <c r="B144" s="71" t="s">
        <v>76</v>
      </c>
      <c r="C144" s="88">
        <v>17.02</v>
      </c>
      <c r="D144" s="88">
        <v>21.55</v>
      </c>
      <c r="E144" s="157"/>
      <c r="F144" s="136">
        <v>0.31290000000000001</v>
      </c>
      <c r="G144" s="137">
        <f t="shared" si="8"/>
        <v>22.345557999999997</v>
      </c>
      <c r="H144" s="137">
        <f t="shared" si="9"/>
        <v>28.292995000000001</v>
      </c>
      <c r="I144" s="136">
        <v>0.24</v>
      </c>
      <c r="J144" s="137">
        <f t="shared" si="10"/>
        <v>31.6572</v>
      </c>
      <c r="K144" s="139">
        <f t="shared" si="11"/>
        <v>40.083000000000006</v>
      </c>
      <c r="L144" s="244">
        <v>1</v>
      </c>
    </row>
    <row r="145" spans="1:12" x14ac:dyDescent="0.25">
      <c r="A145" s="159" t="s">
        <v>70</v>
      </c>
      <c r="B145" s="71" t="s">
        <v>77</v>
      </c>
      <c r="C145" s="88">
        <v>21.6</v>
      </c>
      <c r="D145" s="88">
        <v>38.119999999999997</v>
      </c>
      <c r="E145" s="157"/>
      <c r="F145" s="136">
        <v>0.31290000000000001</v>
      </c>
      <c r="G145" s="137">
        <f t="shared" si="8"/>
        <v>28.358640000000001</v>
      </c>
      <c r="H145" s="137">
        <f t="shared" si="9"/>
        <v>50.047747999999991</v>
      </c>
      <c r="I145" s="136">
        <v>0.24</v>
      </c>
      <c r="J145" s="137">
        <f t="shared" si="10"/>
        <v>40.176000000000009</v>
      </c>
      <c r="K145" s="139">
        <f t="shared" si="11"/>
        <v>70.903199999999984</v>
      </c>
      <c r="L145" s="244">
        <v>1</v>
      </c>
    </row>
    <row r="146" spans="1:12" x14ac:dyDescent="0.25">
      <c r="A146" s="159" t="s">
        <v>70</v>
      </c>
      <c r="B146" s="71" t="s">
        <v>78</v>
      </c>
      <c r="C146" s="88">
        <v>13.06</v>
      </c>
      <c r="D146" s="88">
        <v>18.809999999999999</v>
      </c>
      <c r="E146" s="157"/>
      <c r="F146" s="136">
        <v>0.31290000000000001</v>
      </c>
      <c r="G146" s="137">
        <f t="shared" si="8"/>
        <v>17.146474000000001</v>
      </c>
      <c r="H146" s="137">
        <f t="shared" si="9"/>
        <v>24.695648999999996</v>
      </c>
      <c r="I146" s="136">
        <v>0.24</v>
      </c>
      <c r="J146" s="137">
        <f t="shared" si="10"/>
        <v>24.291599999999999</v>
      </c>
      <c r="K146" s="139">
        <f t="shared" si="11"/>
        <v>34.986599999999996</v>
      </c>
      <c r="L146" s="244">
        <v>1</v>
      </c>
    </row>
    <row r="147" spans="1:12" x14ac:dyDescent="0.25">
      <c r="A147" s="159" t="s">
        <v>70</v>
      </c>
      <c r="B147" s="71" t="s">
        <v>79</v>
      </c>
      <c r="C147" s="88">
        <v>15.14</v>
      </c>
      <c r="D147" s="88">
        <v>19.260000000000002</v>
      </c>
      <c r="E147" s="157"/>
      <c r="F147" s="136">
        <v>0.31290000000000001</v>
      </c>
      <c r="G147" s="137">
        <f t="shared" si="8"/>
        <v>19.877306000000001</v>
      </c>
      <c r="H147" s="137">
        <f t="shared" si="9"/>
        <v>25.286454000000003</v>
      </c>
      <c r="I147" s="136">
        <v>0.24</v>
      </c>
      <c r="J147" s="137">
        <f t="shared" si="10"/>
        <v>28.160399999999999</v>
      </c>
      <c r="K147" s="139">
        <f t="shared" si="11"/>
        <v>35.823599999999999</v>
      </c>
      <c r="L147" s="244">
        <v>1</v>
      </c>
    </row>
    <row r="148" spans="1:12" x14ac:dyDescent="0.25">
      <c r="A148" s="159" t="s">
        <v>70</v>
      </c>
      <c r="B148" s="71" t="s">
        <v>80</v>
      </c>
      <c r="C148" s="88">
        <v>19.37</v>
      </c>
      <c r="D148" s="88">
        <v>33.83</v>
      </c>
      <c r="E148" s="157"/>
      <c r="F148" s="136">
        <v>0.31290000000000001</v>
      </c>
      <c r="G148" s="137">
        <f t="shared" si="8"/>
        <v>25.430873000000002</v>
      </c>
      <c r="H148" s="137">
        <f t="shared" si="9"/>
        <v>44.415406999999995</v>
      </c>
      <c r="I148" s="136">
        <v>0.24</v>
      </c>
      <c r="J148" s="137">
        <f t="shared" si="10"/>
        <v>36.028199999999998</v>
      </c>
      <c r="K148" s="139">
        <f t="shared" si="11"/>
        <v>62.923799999999993</v>
      </c>
      <c r="L148" s="244">
        <v>1</v>
      </c>
    </row>
    <row r="149" spans="1:12" x14ac:dyDescent="0.25">
      <c r="A149" s="159" t="s">
        <v>70</v>
      </c>
      <c r="B149" s="71" t="s">
        <v>81</v>
      </c>
      <c r="C149" s="88">
        <v>14.99</v>
      </c>
      <c r="D149" s="88">
        <v>19.059999999999999</v>
      </c>
      <c r="E149" s="157"/>
      <c r="F149" s="136">
        <v>0.31290000000000001</v>
      </c>
      <c r="G149" s="137">
        <f t="shared" si="8"/>
        <v>19.680371000000001</v>
      </c>
      <c r="H149" s="137">
        <f t="shared" si="9"/>
        <v>25.023873999999996</v>
      </c>
      <c r="I149" s="136">
        <v>0.24</v>
      </c>
      <c r="J149" s="137">
        <f t="shared" si="10"/>
        <v>27.881399999999999</v>
      </c>
      <c r="K149" s="139">
        <f t="shared" si="11"/>
        <v>35.451599999999992</v>
      </c>
      <c r="L149" s="244">
        <v>1</v>
      </c>
    </row>
    <row r="150" spans="1:12" x14ac:dyDescent="0.25">
      <c r="A150" s="159" t="s">
        <v>70</v>
      </c>
      <c r="B150" s="71" t="s">
        <v>82</v>
      </c>
      <c r="C150" s="88">
        <v>19.11</v>
      </c>
      <c r="D150" s="88">
        <v>23.12</v>
      </c>
      <c r="E150" s="157"/>
      <c r="F150" s="136">
        <v>0.31290000000000001</v>
      </c>
      <c r="G150" s="137">
        <f t="shared" si="8"/>
        <v>25.089518999999999</v>
      </c>
      <c r="H150" s="137">
        <f t="shared" si="9"/>
        <v>30.354248000000002</v>
      </c>
      <c r="I150" s="136">
        <v>0.24</v>
      </c>
      <c r="J150" s="137">
        <f t="shared" si="10"/>
        <v>35.544599999999996</v>
      </c>
      <c r="K150" s="139">
        <f t="shared" si="11"/>
        <v>43.0032</v>
      </c>
      <c r="L150" s="244">
        <v>1</v>
      </c>
    </row>
    <row r="151" spans="1:12" x14ac:dyDescent="0.25">
      <c r="A151" s="159" t="s">
        <v>70</v>
      </c>
      <c r="B151" s="71" t="s">
        <v>83</v>
      </c>
      <c r="C151" s="88">
        <v>23.18</v>
      </c>
      <c r="D151" s="88">
        <v>27.3</v>
      </c>
      <c r="E151" s="157"/>
      <c r="F151" s="136">
        <v>0.31290000000000001</v>
      </c>
      <c r="G151" s="137">
        <f t="shared" si="8"/>
        <v>30.433021999999998</v>
      </c>
      <c r="H151" s="137">
        <f t="shared" si="9"/>
        <v>35.842170000000003</v>
      </c>
      <c r="I151" s="136">
        <v>0.24</v>
      </c>
      <c r="J151" s="137">
        <f t="shared" si="10"/>
        <v>43.114799999999995</v>
      </c>
      <c r="K151" s="139">
        <f t="shared" si="11"/>
        <v>50.778000000000006</v>
      </c>
      <c r="L151" s="244">
        <v>1</v>
      </c>
    </row>
    <row r="152" spans="1:12" x14ac:dyDescent="0.25">
      <c r="A152" s="159" t="s">
        <v>70</v>
      </c>
      <c r="B152" s="71" t="s">
        <v>84</v>
      </c>
      <c r="C152" s="88">
        <v>27.35</v>
      </c>
      <c r="D152" s="88">
        <v>34.82</v>
      </c>
      <c r="E152" s="157"/>
      <c r="F152" s="136">
        <v>0.31290000000000001</v>
      </c>
      <c r="G152" s="137">
        <f t="shared" si="8"/>
        <v>35.907814999999999</v>
      </c>
      <c r="H152" s="137">
        <f t="shared" si="9"/>
        <v>45.715178000000002</v>
      </c>
      <c r="I152" s="136">
        <v>0.24</v>
      </c>
      <c r="J152" s="137">
        <f t="shared" si="10"/>
        <v>50.871000000000009</v>
      </c>
      <c r="K152" s="139">
        <f t="shared" si="11"/>
        <v>64.765200000000007</v>
      </c>
      <c r="L152" s="244">
        <v>1</v>
      </c>
    </row>
    <row r="153" spans="1:12" x14ac:dyDescent="0.25">
      <c r="A153" s="159" t="s">
        <v>70</v>
      </c>
      <c r="B153" s="71" t="s">
        <v>85</v>
      </c>
      <c r="C153" s="88">
        <v>34.26</v>
      </c>
      <c r="D153" s="88">
        <v>42.62</v>
      </c>
      <c r="E153" s="157"/>
      <c r="F153" s="136">
        <v>0.31290000000000001</v>
      </c>
      <c r="G153" s="137">
        <f t="shared" si="8"/>
        <v>44.979953999999999</v>
      </c>
      <c r="H153" s="137">
        <f t="shared" si="9"/>
        <v>55.955797999999994</v>
      </c>
      <c r="I153" s="136">
        <v>0.24</v>
      </c>
      <c r="J153" s="137">
        <f t="shared" si="10"/>
        <v>63.723599999999998</v>
      </c>
      <c r="K153" s="139">
        <f t="shared" si="11"/>
        <v>79.273199999999989</v>
      </c>
      <c r="L153" s="244">
        <v>1</v>
      </c>
    </row>
    <row r="154" spans="1:12" x14ac:dyDescent="0.25">
      <c r="A154" s="159" t="s">
        <v>226</v>
      </c>
      <c r="B154" s="262" t="s">
        <v>227</v>
      </c>
      <c r="C154" s="88">
        <v>16.690000000000001</v>
      </c>
      <c r="D154" s="88">
        <v>28.27</v>
      </c>
      <c r="E154" s="157"/>
      <c r="F154" s="136">
        <v>0.31290000000000001</v>
      </c>
      <c r="G154" s="137">
        <f t="shared" si="8"/>
        <v>21.912300999999999</v>
      </c>
      <c r="H154" s="137">
        <f t="shared" si="9"/>
        <v>37.115682999999997</v>
      </c>
      <c r="I154" s="136">
        <v>0.24</v>
      </c>
      <c r="J154" s="137">
        <f t="shared" si="10"/>
        <v>31.043400000000005</v>
      </c>
      <c r="K154" s="139">
        <f t="shared" si="11"/>
        <v>52.5822</v>
      </c>
      <c r="L154" s="244">
        <v>1</v>
      </c>
    </row>
    <row r="155" spans="1:12" x14ac:dyDescent="0.25">
      <c r="A155" s="159" t="s">
        <v>226</v>
      </c>
      <c r="B155" s="84" t="s">
        <v>689</v>
      </c>
      <c r="C155" s="69">
        <v>22.5</v>
      </c>
      <c r="D155" s="69">
        <v>31</v>
      </c>
      <c r="E155" s="157"/>
      <c r="F155" s="136">
        <v>0.31290000000000001</v>
      </c>
      <c r="G155" s="137">
        <f t="shared" si="8"/>
        <v>29.54025</v>
      </c>
      <c r="H155" s="137">
        <f t="shared" si="9"/>
        <v>40.6999</v>
      </c>
      <c r="I155" s="136">
        <v>0.24</v>
      </c>
      <c r="J155" s="137">
        <f t="shared" si="10"/>
        <v>41.85</v>
      </c>
      <c r="K155" s="139">
        <f t="shared" si="11"/>
        <v>57.66</v>
      </c>
      <c r="L155" s="244">
        <v>1</v>
      </c>
    </row>
    <row r="156" spans="1:12" x14ac:dyDescent="0.25">
      <c r="A156" s="159" t="s">
        <v>226</v>
      </c>
      <c r="B156" s="262" t="s">
        <v>228</v>
      </c>
      <c r="C156" s="88">
        <v>12.66</v>
      </c>
      <c r="D156" s="88">
        <v>17.48</v>
      </c>
      <c r="E156" s="157"/>
      <c r="F156" s="136">
        <v>0.31290000000000001</v>
      </c>
      <c r="G156" s="137">
        <f t="shared" si="8"/>
        <v>16.621313999999998</v>
      </c>
      <c r="H156" s="137">
        <f t="shared" si="9"/>
        <v>22.949491999999999</v>
      </c>
      <c r="I156" s="136">
        <v>0.24</v>
      </c>
      <c r="J156" s="137">
        <f t="shared" si="10"/>
        <v>23.547600000000003</v>
      </c>
      <c r="K156" s="139">
        <f t="shared" si="11"/>
        <v>32.512799999999999</v>
      </c>
      <c r="L156" s="244">
        <v>1</v>
      </c>
    </row>
    <row r="157" spans="1:12" x14ac:dyDescent="0.25">
      <c r="A157" s="159" t="s">
        <v>226</v>
      </c>
      <c r="B157" s="262" t="s">
        <v>229</v>
      </c>
      <c r="C157" s="88">
        <v>17.54</v>
      </c>
      <c r="D157" s="88">
        <v>20.69</v>
      </c>
      <c r="E157" s="157"/>
      <c r="F157" s="136">
        <v>0.31290000000000001</v>
      </c>
      <c r="G157" s="137">
        <f t="shared" si="8"/>
        <v>23.028265999999999</v>
      </c>
      <c r="H157" s="137">
        <f t="shared" si="9"/>
        <v>27.163900999999999</v>
      </c>
      <c r="I157" s="136">
        <v>0.24</v>
      </c>
      <c r="J157" s="137">
        <f t="shared" si="10"/>
        <v>32.624400000000001</v>
      </c>
      <c r="K157" s="139">
        <f t="shared" si="11"/>
        <v>38.483400000000003</v>
      </c>
      <c r="L157" s="244">
        <v>1</v>
      </c>
    </row>
    <row r="158" spans="1:12" x14ac:dyDescent="0.25">
      <c r="A158" s="159" t="s">
        <v>226</v>
      </c>
      <c r="B158" s="262" t="s">
        <v>230</v>
      </c>
      <c r="C158" s="88">
        <v>17.54</v>
      </c>
      <c r="D158" s="88">
        <v>25.16</v>
      </c>
      <c r="E158" s="157"/>
      <c r="F158" s="136">
        <v>0.31290000000000001</v>
      </c>
      <c r="G158" s="137">
        <f t="shared" si="8"/>
        <v>23.028265999999999</v>
      </c>
      <c r="H158" s="137">
        <f t="shared" si="9"/>
        <v>33.032564000000001</v>
      </c>
      <c r="I158" s="136">
        <v>0.24</v>
      </c>
      <c r="J158" s="137">
        <f t="shared" si="10"/>
        <v>32.624400000000001</v>
      </c>
      <c r="K158" s="139">
        <f t="shared" si="11"/>
        <v>46.797600000000003</v>
      </c>
      <c r="L158" s="244">
        <v>1</v>
      </c>
    </row>
    <row r="159" spans="1:12" x14ac:dyDescent="0.25">
      <c r="A159" s="159" t="s">
        <v>226</v>
      </c>
      <c r="B159" s="262" t="s">
        <v>231</v>
      </c>
      <c r="C159" s="88">
        <v>25.21</v>
      </c>
      <c r="D159" s="88">
        <v>40.44</v>
      </c>
      <c r="E159" s="157"/>
      <c r="F159" s="136">
        <v>0.31290000000000001</v>
      </c>
      <c r="G159" s="137">
        <f t="shared" si="8"/>
        <v>33.098208999999997</v>
      </c>
      <c r="H159" s="137">
        <f t="shared" si="9"/>
        <v>53.093675999999995</v>
      </c>
      <c r="I159" s="136">
        <v>0.24</v>
      </c>
      <c r="J159" s="137">
        <f t="shared" si="10"/>
        <v>46.890599999999999</v>
      </c>
      <c r="K159" s="139">
        <f t="shared" si="11"/>
        <v>75.218399999999988</v>
      </c>
      <c r="L159" s="244">
        <v>1</v>
      </c>
    </row>
    <row r="160" spans="1:12" x14ac:dyDescent="0.25">
      <c r="A160" s="159" t="s">
        <v>252</v>
      </c>
      <c r="B160" s="71" t="s">
        <v>248</v>
      </c>
      <c r="C160" s="88">
        <v>14.49</v>
      </c>
      <c r="D160" s="88">
        <v>17.54</v>
      </c>
      <c r="E160" s="157"/>
      <c r="F160" s="136">
        <v>0.31290000000000001</v>
      </c>
      <c r="G160" s="137">
        <f t="shared" si="8"/>
        <v>19.023921000000001</v>
      </c>
      <c r="H160" s="137">
        <f t="shared" si="9"/>
        <v>23.028265999999999</v>
      </c>
      <c r="I160" s="136">
        <v>0.24</v>
      </c>
      <c r="J160" s="137">
        <f t="shared" si="10"/>
        <v>26.9514</v>
      </c>
      <c r="K160" s="139">
        <f t="shared" si="11"/>
        <v>32.624400000000001</v>
      </c>
      <c r="L160" s="244">
        <v>1</v>
      </c>
    </row>
    <row r="161" spans="1:12" x14ac:dyDescent="0.25">
      <c r="A161" s="159" t="s">
        <v>252</v>
      </c>
      <c r="B161" s="71" t="s">
        <v>249</v>
      </c>
      <c r="C161" s="88">
        <v>17.59</v>
      </c>
      <c r="D161" s="88">
        <v>25.16</v>
      </c>
      <c r="E161" s="157"/>
      <c r="F161" s="136">
        <v>0.31290000000000001</v>
      </c>
      <c r="G161" s="137">
        <f t="shared" si="8"/>
        <v>23.093910999999999</v>
      </c>
      <c r="H161" s="137">
        <f t="shared" si="9"/>
        <v>33.032564000000001</v>
      </c>
      <c r="I161" s="136">
        <v>0.24</v>
      </c>
      <c r="J161" s="137">
        <f t="shared" si="10"/>
        <v>32.717399999999998</v>
      </c>
      <c r="K161" s="139">
        <f t="shared" si="11"/>
        <v>46.797600000000003</v>
      </c>
      <c r="L161" s="244">
        <v>1</v>
      </c>
    </row>
    <row r="162" spans="1:12" x14ac:dyDescent="0.25">
      <c r="A162" s="159" t="s">
        <v>252</v>
      </c>
      <c r="B162" s="71" t="s">
        <v>250</v>
      </c>
      <c r="C162" s="88">
        <v>25.21</v>
      </c>
      <c r="D162" s="88">
        <v>31.77</v>
      </c>
      <c r="E162" s="157"/>
      <c r="F162" s="136">
        <v>0.31290000000000001</v>
      </c>
      <c r="G162" s="137">
        <f t="shared" si="8"/>
        <v>33.098208999999997</v>
      </c>
      <c r="H162" s="137">
        <f t="shared" si="9"/>
        <v>41.710833000000001</v>
      </c>
      <c r="I162" s="136">
        <v>0.24</v>
      </c>
      <c r="J162" s="137">
        <f t="shared" si="10"/>
        <v>46.890599999999999</v>
      </c>
      <c r="K162" s="139">
        <f t="shared" si="11"/>
        <v>59.092199999999998</v>
      </c>
      <c r="L162" s="244">
        <v>1</v>
      </c>
    </row>
    <row r="163" spans="1:12" x14ac:dyDescent="0.25">
      <c r="A163" s="159" t="s">
        <v>252</v>
      </c>
      <c r="B163" s="71" t="s">
        <v>251</v>
      </c>
      <c r="C163" s="88">
        <v>23.82</v>
      </c>
      <c r="D163" s="88">
        <v>35.630000000000003</v>
      </c>
      <c r="E163" s="157"/>
      <c r="F163" s="136">
        <v>0.31290000000000001</v>
      </c>
      <c r="G163" s="137">
        <f t="shared" si="8"/>
        <v>31.273277999999998</v>
      </c>
      <c r="H163" s="137">
        <f t="shared" si="9"/>
        <v>46.778627</v>
      </c>
      <c r="I163" s="136">
        <v>0.24</v>
      </c>
      <c r="J163" s="137">
        <f t="shared" si="10"/>
        <v>44.305200000000006</v>
      </c>
      <c r="K163" s="139">
        <f t="shared" si="11"/>
        <v>66.271800000000013</v>
      </c>
      <c r="L163" s="244">
        <v>1</v>
      </c>
    </row>
    <row r="164" spans="1:12" x14ac:dyDescent="0.25">
      <c r="A164" s="159" t="s">
        <v>629</v>
      </c>
      <c r="B164" s="84" t="s">
        <v>690</v>
      </c>
      <c r="C164" s="69">
        <v>24.45</v>
      </c>
      <c r="D164" s="69">
        <v>32</v>
      </c>
      <c r="E164" s="157"/>
      <c r="F164" s="136">
        <v>0.36499999999999999</v>
      </c>
      <c r="G164" s="137">
        <f t="shared" si="8"/>
        <v>33.374249999999996</v>
      </c>
      <c r="H164" s="137">
        <f t="shared" si="9"/>
        <v>43.68</v>
      </c>
      <c r="I164" s="136">
        <v>0.24</v>
      </c>
      <c r="J164" s="137">
        <f t="shared" si="10"/>
        <v>45.476999999999997</v>
      </c>
      <c r="K164" s="139">
        <f t="shared" si="11"/>
        <v>59.519999999999996</v>
      </c>
      <c r="L164" s="244">
        <v>1</v>
      </c>
    </row>
    <row r="165" spans="1:12" x14ac:dyDescent="0.25">
      <c r="A165" s="159" t="s">
        <v>629</v>
      </c>
      <c r="B165" s="84" t="s">
        <v>691</v>
      </c>
      <c r="C165" s="69">
        <v>24.45</v>
      </c>
      <c r="D165" s="69">
        <v>29.5</v>
      </c>
      <c r="E165" s="157"/>
      <c r="F165" s="136">
        <v>0.36499999999999999</v>
      </c>
      <c r="G165" s="137">
        <f t="shared" si="8"/>
        <v>33.374249999999996</v>
      </c>
      <c r="H165" s="137">
        <f t="shared" si="9"/>
        <v>40.267499999999998</v>
      </c>
      <c r="I165" s="136">
        <v>0.24</v>
      </c>
      <c r="J165" s="137">
        <f t="shared" si="10"/>
        <v>45.476999999999997</v>
      </c>
      <c r="K165" s="139">
        <f t="shared" si="11"/>
        <v>54.87</v>
      </c>
      <c r="L165" s="244">
        <v>1</v>
      </c>
    </row>
    <row r="166" spans="1:12" x14ac:dyDescent="0.25">
      <c r="A166" s="159" t="s">
        <v>629</v>
      </c>
      <c r="B166" s="84" t="s">
        <v>692</v>
      </c>
      <c r="C166" s="69">
        <v>24.45</v>
      </c>
      <c r="D166" s="69">
        <v>29.5</v>
      </c>
      <c r="E166" s="157"/>
      <c r="F166" s="136">
        <v>0.36499999999999999</v>
      </c>
      <c r="G166" s="137">
        <f t="shared" si="8"/>
        <v>33.374249999999996</v>
      </c>
      <c r="H166" s="137">
        <f t="shared" si="9"/>
        <v>40.267499999999998</v>
      </c>
      <c r="I166" s="136">
        <v>0.24</v>
      </c>
      <c r="J166" s="137">
        <f t="shared" si="10"/>
        <v>45.476999999999997</v>
      </c>
      <c r="K166" s="139">
        <f t="shared" si="11"/>
        <v>54.87</v>
      </c>
      <c r="L166" s="244">
        <v>1</v>
      </c>
    </row>
    <row r="167" spans="1:12" x14ac:dyDescent="0.25">
      <c r="A167" s="159" t="s">
        <v>629</v>
      </c>
      <c r="B167" s="71" t="s">
        <v>630</v>
      </c>
      <c r="C167" s="261">
        <v>9</v>
      </c>
      <c r="D167" s="261">
        <v>11</v>
      </c>
      <c r="E167" s="157"/>
      <c r="F167" s="136">
        <v>0.36499999999999999</v>
      </c>
      <c r="G167" s="137">
        <f t="shared" si="8"/>
        <v>12.285</v>
      </c>
      <c r="H167" s="137">
        <f t="shared" si="9"/>
        <v>15.015000000000001</v>
      </c>
      <c r="I167" s="136">
        <v>0.24</v>
      </c>
      <c r="J167" s="137">
        <f t="shared" si="10"/>
        <v>16.739999999999998</v>
      </c>
      <c r="K167" s="139">
        <f t="shared" si="11"/>
        <v>20.46</v>
      </c>
      <c r="L167" s="244">
        <v>1</v>
      </c>
    </row>
    <row r="168" spans="1:12" x14ac:dyDescent="0.25">
      <c r="A168" s="159" t="s">
        <v>629</v>
      </c>
      <c r="B168" s="71" t="s">
        <v>108</v>
      </c>
      <c r="C168" s="88">
        <v>12.71</v>
      </c>
      <c r="D168" s="88">
        <v>18.239999999999998</v>
      </c>
      <c r="E168" s="157"/>
      <c r="F168" s="136">
        <v>0.36499999999999999</v>
      </c>
      <c r="G168" s="137">
        <f t="shared" si="8"/>
        <v>17.349150000000002</v>
      </c>
      <c r="H168" s="137">
        <f t="shared" si="9"/>
        <v>24.897599999999997</v>
      </c>
      <c r="I168" s="136">
        <v>0.24</v>
      </c>
      <c r="J168" s="137">
        <f t="shared" si="10"/>
        <v>23.640600000000003</v>
      </c>
      <c r="K168" s="139">
        <f t="shared" si="11"/>
        <v>33.926400000000001</v>
      </c>
      <c r="L168" s="244">
        <v>1</v>
      </c>
    </row>
    <row r="169" spans="1:12" x14ac:dyDescent="0.25">
      <c r="A169" s="159" t="s">
        <v>629</v>
      </c>
      <c r="B169" s="84" t="s">
        <v>693</v>
      </c>
      <c r="C169" s="69">
        <v>21.5</v>
      </c>
      <c r="D169" s="69">
        <v>28.22</v>
      </c>
      <c r="E169" s="157"/>
      <c r="F169" s="136">
        <v>0.36499999999999999</v>
      </c>
      <c r="G169" s="137">
        <f t="shared" si="8"/>
        <v>29.3475</v>
      </c>
      <c r="H169" s="137">
        <f t="shared" si="9"/>
        <v>38.520299999999999</v>
      </c>
      <c r="I169" s="136">
        <v>0.24</v>
      </c>
      <c r="J169" s="137">
        <f t="shared" si="10"/>
        <v>39.99</v>
      </c>
      <c r="K169" s="139">
        <f t="shared" si="11"/>
        <v>52.489199999999997</v>
      </c>
      <c r="L169" s="244">
        <v>1</v>
      </c>
    </row>
    <row r="170" spans="1:12" x14ac:dyDescent="0.25">
      <c r="A170" s="159" t="s">
        <v>629</v>
      </c>
      <c r="B170" s="84" t="s">
        <v>694</v>
      </c>
      <c r="C170" s="69">
        <v>27.95</v>
      </c>
      <c r="D170" s="69">
        <v>33.21</v>
      </c>
      <c r="E170" s="157"/>
      <c r="F170" s="136">
        <v>0.36499999999999999</v>
      </c>
      <c r="G170" s="137">
        <f t="shared" si="8"/>
        <v>38.15175</v>
      </c>
      <c r="H170" s="137">
        <f t="shared" si="9"/>
        <v>45.331650000000003</v>
      </c>
      <c r="I170" s="136">
        <v>0.24</v>
      </c>
      <c r="J170" s="137">
        <f t="shared" si="10"/>
        <v>51.986999999999995</v>
      </c>
      <c r="K170" s="139">
        <f t="shared" si="11"/>
        <v>61.770599999999995</v>
      </c>
      <c r="L170" s="244">
        <v>1</v>
      </c>
    </row>
    <row r="171" spans="1:12" x14ac:dyDescent="0.25">
      <c r="A171" s="159" t="s">
        <v>629</v>
      </c>
      <c r="B171" s="84" t="s">
        <v>695</v>
      </c>
      <c r="C171" s="69">
        <v>30.25</v>
      </c>
      <c r="D171" s="69">
        <v>35</v>
      </c>
      <c r="E171" s="157"/>
      <c r="F171" s="136">
        <v>0.36499999999999999</v>
      </c>
      <c r="G171" s="137">
        <f t="shared" si="8"/>
        <v>41.291249999999998</v>
      </c>
      <c r="H171" s="137">
        <f t="shared" si="9"/>
        <v>47.774999999999999</v>
      </c>
      <c r="I171" s="136">
        <v>0.24</v>
      </c>
      <c r="J171" s="137">
        <f t="shared" si="10"/>
        <v>56.265000000000001</v>
      </c>
      <c r="K171" s="139">
        <f t="shared" si="11"/>
        <v>65.099999999999994</v>
      </c>
      <c r="L171" s="244">
        <v>1</v>
      </c>
    </row>
    <row r="172" spans="1:12" x14ac:dyDescent="0.25">
      <c r="A172" s="159" t="s">
        <v>629</v>
      </c>
      <c r="B172" s="84" t="s">
        <v>696</v>
      </c>
      <c r="C172" s="69">
        <v>24.75</v>
      </c>
      <c r="D172" s="69">
        <v>30</v>
      </c>
      <c r="E172" s="157"/>
      <c r="F172" s="136">
        <v>0.36499999999999999</v>
      </c>
      <c r="G172" s="137">
        <f t="shared" si="8"/>
        <v>33.783749999999998</v>
      </c>
      <c r="H172" s="137">
        <f t="shared" si="9"/>
        <v>40.950000000000003</v>
      </c>
      <c r="I172" s="136">
        <v>0.24</v>
      </c>
      <c r="J172" s="137">
        <f t="shared" si="10"/>
        <v>46.034999999999997</v>
      </c>
      <c r="K172" s="139">
        <f t="shared" si="11"/>
        <v>55.8</v>
      </c>
      <c r="L172" s="244">
        <v>1</v>
      </c>
    </row>
    <row r="173" spans="1:12" x14ac:dyDescent="0.25">
      <c r="A173" s="159" t="s">
        <v>629</v>
      </c>
      <c r="B173" s="84" t="s">
        <v>697</v>
      </c>
      <c r="C173" s="69">
        <v>24.75</v>
      </c>
      <c r="D173" s="69">
        <v>29.5</v>
      </c>
      <c r="E173" s="157"/>
      <c r="F173" s="136">
        <v>0.36499999999999999</v>
      </c>
      <c r="G173" s="137">
        <f t="shared" si="8"/>
        <v>33.783749999999998</v>
      </c>
      <c r="H173" s="137">
        <f t="shared" si="9"/>
        <v>40.267499999999998</v>
      </c>
      <c r="I173" s="136">
        <v>0.24</v>
      </c>
      <c r="J173" s="137">
        <f t="shared" si="10"/>
        <v>46.034999999999997</v>
      </c>
      <c r="K173" s="139">
        <f t="shared" si="11"/>
        <v>54.87</v>
      </c>
      <c r="L173" s="244">
        <v>1</v>
      </c>
    </row>
    <row r="174" spans="1:12" x14ac:dyDescent="0.25">
      <c r="A174" s="159" t="s">
        <v>629</v>
      </c>
      <c r="B174" s="84" t="s">
        <v>698</v>
      </c>
      <c r="C174" s="69">
        <v>31.5</v>
      </c>
      <c r="D174" s="69">
        <v>37.75</v>
      </c>
      <c r="E174" s="157"/>
      <c r="F174" s="136">
        <v>0.36499999999999999</v>
      </c>
      <c r="G174" s="137">
        <f t="shared" si="8"/>
        <v>42.997500000000002</v>
      </c>
      <c r="H174" s="137">
        <f t="shared" si="9"/>
        <v>51.528750000000002</v>
      </c>
      <c r="I174" s="136">
        <v>0.24</v>
      </c>
      <c r="J174" s="137">
        <f t="shared" si="10"/>
        <v>58.589999999999996</v>
      </c>
      <c r="K174" s="139">
        <f t="shared" si="11"/>
        <v>70.215000000000003</v>
      </c>
      <c r="L174" s="244">
        <v>1</v>
      </c>
    </row>
    <row r="175" spans="1:12" x14ac:dyDescent="0.25">
      <c r="A175" s="159" t="s">
        <v>629</v>
      </c>
      <c r="B175" s="84" t="s">
        <v>699</v>
      </c>
      <c r="C175" s="69">
        <v>26.5</v>
      </c>
      <c r="D175" s="69">
        <v>33.549999999999997</v>
      </c>
      <c r="E175" s="157"/>
      <c r="F175" s="136">
        <v>0.36499999999999999</v>
      </c>
      <c r="G175" s="137">
        <f t="shared" si="8"/>
        <v>36.172499999999999</v>
      </c>
      <c r="H175" s="137">
        <f t="shared" si="9"/>
        <v>45.795749999999998</v>
      </c>
      <c r="I175" s="136">
        <v>0.24</v>
      </c>
      <c r="J175" s="137">
        <f t="shared" si="10"/>
        <v>49.29</v>
      </c>
      <c r="K175" s="139">
        <f t="shared" si="11"/>
        <v>62.402999999999992</v>
      </c>
      <c r="L175" s="244">
        <v>1</v>
      </c>
    </row>
    <row r="176" spans="1:12" x14ac:dyDescent="0.25">
      <c r="A176" s="159" t="s">
        <v>629</v>
      </c>
      <c r="B176" s="71" t="s">
        <v>87</v>
      </c>
      <c r="C176" s="88">
        <v>13.64</v>
      </c>
      <c r="D176" s="88">
        <v>19.55</v>
      </c>
      <c r="E176" s="157"/>
      <c r="F176" s="136">
        <v>0.36499999999999999</v>
      </c>
      <c r="G176" s="137">
        <f t="shared" si="8"/>
        <v>18.618600000000001</v>
      </c>
      <c r="H176" s="137">
        <f t="shared" si="9"/>
        <v>26.685750000000002</v>
      </c>
      <c r="I176" s="136">
        <v>0.24</v>
      </c>
      <c r="J176" s="137">
        <f t="shared" si="10"/>
        <v>25.3704</v>
      </c>
      <c r="K176" s="139">
        <f t="shared" si="11"/>
        <v>36.363000000000007</v>
      </c>
      <c r="L176" s="244">
        <v>1</v>
      </c>
    </row>
    <row r="177" spans="1:12" x14ac:dyDescent="0.25">
      <c r="A177" s="159" t="s">
        <v>629</v>
      </c>
      <c r="B177" s="71" t="s">
        <v>109</v>
      </c>
      <c r="C177" s="88">
        <v>10.63</v>
      </c>
      <c r="D177" s="88">
        <v>14.81</v>
      </c>
      <c r="E177" s="157"/>
      <c r="F177" s="136">
        <v>0.36499999999999999</v>
      </c>
      <c r="G177" s="137">
        <f t="shared" si="8"/>
        <v>14.509950000000002</v>
      </c>
      <c r="H177" s="137">
        <f t="shared" si="9"/>
        <v>20.21565</v>
      </c>
      <c r="I177" s="136">
        <v>0.24</v>
      </c>
      <c r="J177" s="137">
        <f t="shared" si="10"/>
        <v>19.771799999999999</v>
      </c>
      <c r="K177" s="139">
        <f t="shared" si="11"/>
        <v>27.546599999999998</v>
      </c>
      <c r="L177" s="244">
        <v>1</v>
      </c>
    </row>
    <row r="178" spans="1:12" x14ac:dyDescent="0.25">
      <c r="A178" s="159" t="s">
        <v>629</v>
      </c>
      <c r="B178" s="71" t="s">
        <v>110</v>
      </c>
      <c r="C178" s="88">
        <v>14.84</v>
      </c>
      <c r="D178" s="88">
        <v>21.6</v>
      </c>
      <c r="E178" s="157"/>
      <c r="F178" s="136">
        <v>0.36499999999999999</v>
      </c>
      <c r="G178" s="137">
        <f t="shared" si="8"/>
        <v>20.256599999999999</v>
      </c>
      <c r="H178" s="137">
        <f t="shared" si="9"/>
        <v>29.484000000000002</v>
      </c>
      <c r="I178" s="136">
        <v>0.24</v>
      </c>
      <c r="J178" s="137">
        <f t="shared" si="10"/>
        <v>27.602399999999996</v>
      </c>
      <c r="K178" s="139">
        <f t="shared" si="11"/>
        <v>40.176000000000009</v>
      </c>
      <c r="L178" s="244">
        <v>1</v>
      </c>
    </row>
    <row r="179" spans="1:12" x14ac:dyDescent="0.25">
      <c r="A179" s="159" t="s">
        <v>629</v>
      </c>
      <c r="B179" s="71" t="s">
        <v>88</v>
      </c>
      <c r="C179" s="88">
        <v>8.61</v>
      </c>
      <c r="D179" s="88">
        <v>11.94</v>
      </c>
      <c r="E179" s="157"/>
      <c r="F179" s="136">
        <v>0.36499999999999999</v>
      </c>
      <c r="G179" s="137">
        <f t="shared" si="8"/>
        <v>11.752649999999999</v>
      </c>
      <c r="H179" s="137">
        <f t="shared" si="9"/>
        <v>16.298099999999998</v>
      </c>
      <c r="I179" s="136">
        <v>0.24</v>
      </c>
      <c r="J179" s="137">
        <f t="shared" si="10"/>
        <v>16.014599999999998</v>
      </c>
      <c r="K179" s="139">
        <f t="shared" si="11"/>
        <v>22.208400000000001</v>
      </c>
      <c r="L179" s="244">
        <v>1</v>
      </c>
    </row>
    <row r="180" spans="1:12" x14ac:dyDescent="0.25">
      <c r="A180" s="159" t="s">
        <v>629</v>
      </c>
      <c r="B180" s="71" t="s">
        <v>89</v>
      </c>
      <c r="C180" s="88">
        <v>11.99</v>
      </c>
      <c r="D180" s="88">
        <v>16.010000000000002</v>
      </c>
      <c r="E180" s="157"/>
      <c r="F180" s="136">
        <v>0.36499999999999999</v>
      </c>
      <c r="G180" s="137">
        <f t="shared" si="8"/>
        <v>16.366350000000001</v>
      </c>
      <c r="H180" s="137">
        <f t="shared" si="9"/>
        <v>21.853650000000002</v>
      </c>
      <c r="I180" s="136">
        <v>0.24</v>
      </c>
      <c r="J180" s="137">
        <f t="shared" si="10"/>
        <v>22.301399999999997</v>
      </c>
      <c r="K180" s="139">
        <f t="shared" si="11"/>
        <v>29.778600000000001</v>
      </c>
      <c r="L180" s="244">
        <v>1</v>
      </c>
    </row>
    <row r="181" spans="1:12" x14ac:dyDescent="0.25">
      <c r="A181" s="159" t="s">
        <v>629</v>
      </c>
      <c r="B181" s="71" t="s">
        <v>90</v>
      </c>
      <c r="C181" s="88">
        <v>12.8</v>
      </c>
      <c r="D181" s="88">
        <v>15.91</v>
      </c>
      <c r="E181" s="157"/>
      <c r="F181" s="136">
        <v>0.36499999999999999</v>
      </c>
      <c r="G181" s="137">
        <f t="shared" si="8"/>
        <v>17.472000000000001</v>
      </c>
      <c r="H181" s="137">
        <f t="shared" si="9"/>
        <v>21.71715</v>
      </c>
      <c r="I181" s="136">
        <v>0.24</v>
      </c>
      <c r="J181" s="137">
        <f t="shared" si="10"/>
        <v>23.808000000000003</v>
      </c>
      <c r="K181" s="139">
        <f t="shared" si="11"/>
        <v>29.592600000000001</v>
      </c>
      <c r="L181" s="244">
        <v>1</v>
      </c>
    </row>
    <row r="182" spans="1:12" x14ac:dyDescent="0.25">
      <c r="A182" s="159" t="s">
        <v>629</v>
      </c>
      <c r="B182" s="71" t="s">
        <v>91</v>
      </c>
      <c r="C182" s="88">
        <v>8.89</v>
      </c>
      <c r="D182" s="88">
        <v>12.46</v>
      </c>
      <c r="E182" s="157"/>
      <c r="F182" s="136">
        <v>0.36499999999999999</v>
      </c>
      <c r="G182" s="137">
        <f t="shared" si="8"/>
        <v>12.13485</v>
      </c>
      <c r="H182" s="137">
        <f t="shared" si="9"/>
        <v>17.007899999999999</v>
      </c>
      <c r="I182" s="136">
        <v>0.24</v>
      </c>
      <c r="J182" s="137">
        <f t="shared" si="10"/>
        <v>16.535399999999999</v>
      </c>
      <c r="K182" s="139">
        <f t="shared" si="11"/>
        <v>23.175600000000003</v>
      </c>
      <c r="L182" s="244">
        <v>1</v>
      </c>
    </row>
    <row r="183" spans="1:12" x14ac:dyDescent="0.25">
      <c r="A183" s="159" t="s">
        <v>629</v>
      </c>
      <c r="B183" s="71" t="s">
        <v>92</v>
      </c>
      <c r="C183" s="88">
        <v>12.47</v>
      </c>
      <c r="D183" s="88">
        <v>15.91</v>
      </c>
      <c r="E183" s="157"/>
      <c r="F183" s="136">
        <v>0.36499999999999999</v>
      </c>
      <c r="G183" s="137">
        <f t="shared" si="8"/>
        <v>17.021550000000001</v>
      </c>
      <c r="H183" s="137">
        <f t="shared" si="9"/>
        <v>21.71715</v>
      </c>
      <c r="I183" s="136">
        <v>0.24</v>
      </c>
      <c r="J183" s="137">
        <f t="shared" si="10"/>
        <v>23.194200000000002</v>
      </c>
      <c r="K183" s="139">
        <f t="shared" si="11"/>
        <v>29.592600000000001</v>
      </c>
      <c r="L183" s="244">
        <v>1</v>
      </c>
    </row>
    <row r="184" spans="1:12" x14ac:dyDescent="0.25">
      <c r="A184" s="159" t="s">
        <v>629</v>
      </c>
      <c r="B184" s="71" t="s">
        <v>93</v>
      </c>
      <c r="C184" s="88">
        <v>7.78</v>
      </c>
      <c r="D184" s="88">
        <v>11.97</v>
      </c>
      <c r="E184" s="157"/>
      <c r="F184" s="136">
        <v>0.36499999999999999</v>
      </c>
      <c r="G184" s="137">
        <f t="shared" si="8"/>
        <v>10.6197</v>
      </c>
      <c r="H184" s="137">
        <f t="shared" si="9"/>
        <v>16.33905</v>
      </c>
      <c r="I184" s="136">
        <v>0.24</v>
      </c>
      <c r="J184" s="137">
        <f t="shared" si="10"/>
        <v>14.470800000000001</v>
      </c>
      <c r="K184" s="139">
        <f t="shared" si="11"/>
        <v>22.264200000000002</v>
      </c>
      <c r="L184" s="244">
        <v>1</v>
      </c>
    </row>
    <row r="185" spans="1:12" x14ac:dyDescent="0.25">
      <c r="A185" s="159" t="s">
        <v>629</v>
      </c>
      <c r="B185" s="71" t="s">
        <v>94</v>
      </c>
      <c r="C185" s="88">
        <v>7.78</v>
      </c>
      <c r="D185" s="88">
        <v>11.97</v>
      </c>
      <c r="E185" s="157"/>
      <c r="F185" s="136">
        <v>0.36499999999999999</v>
      </c>
      <c r="G185" s="137">
        <f t="shared" si="8"/>
        <v>10.6197</v>
      </c>
      <c r="H185" s="137">
        <f t="shared" si="9"/>
        <v>16.33905</v>
      </c>
      <c r="I185" s="136">
        <v>0.24</v>
      </c>
      <c r="J185" s="137">
        <f t="shared" si="10"/>
        <v>14.470800000000001</v>
      </c>
      <c r="K185" s="139">
        <f t="shared" si="11"/>
        <v>22.264200000000002</v>
      </c>
      <c r="L185" s="244">
        <v>1</v>
      </c>
    </row>
    <row r="186" spans="1:12" x14ac:dyDescent="0.25">
      <c r="A186" s="159" t="s">
        <v>629</v>
      </c>
      <c r="B186" s="71" t="s">
        <v>95</v>
      </c>
      <c r="C186" s="88">
        <v>7.78</v>
      </c>
      <c r="D186" s="88">
        <v>11.97</v>
      </c>
      <c r="E186" s="157"/>
      <c r="F186" s="136">
        <v>0.36499999999999999</v>
      </c>
      <c r="G186" s="137">
        <f t="shared" si="8"/>
        <v>10.6197</v>
      </c>
      <c r="H186" s="137">
        <f t="shared" si="9"/>
        <v>16.33905</v>
      </c>
      <c r="I186" s="136">
        <v>0.24</v>
      </c>
      <c r="J186" s="137">
        <f t="shared" si="10"/>
        <v>14.470800000000001</v>
      </c>
      <c r="K186" s="139">
        <f t="shared" si="11"/>
        <v>22.264200000000002</v>
      </c>
      <c r="L186" s="244">
        <v>1</v>
      </c>
    </row>
    <row r="187" spans="1:12" x14ac:dyDescent="0.25">
      <c r="A187" s="159" t="s">
        <v>629</v>
      </c>
      <c r="B187" s="71" t="s">
        <v>96</v>
      </c>
      <c r="C187" s="88">
        <v>10.63</v>
      </c>
      <c r="D187" s="88">
        <v>14.76</v>
      </c>
      <c r="E187" s="157"/>
      <c r="F187" s="136">
        <v>0.36499999999999999</v>
      </c>
      <c r="G187" s="137">
        <f t="shared" si="8"/>
        <v>14.509950000000002</v>
      </c>
      <c r="H187" s="137">
        <f t="shared" si="9"/>
        <v>20.147400000000001</v>
      </c>
      <c r="I187" s="136">
        <v>0.24</v>
      </c>
      <c r="J187" s="137">
        <f t="shared" si="10"/>
        <v>19.771799999999999</v>
      </c>
      <c r="K187" s="139">
        <f t="shared" si="11"/>
        <v>27.453600000000002</v>
      </c>
      <c r="L187" s="244">
        <v>1</v>
      </c>
    </row>
    <row r="188" spans="1:12" x14ac:dyDescent="0.25">
      <c r="A188" s="159" t="s">
        <v>629</v>
      </c>
      <c r="B188" s="71" t="s">
        <v>97</v>
      </c>
      <c r="C188" s="88">
        <v>14.79</v>
      </c>
      <c r="D188" s="88">
        <v>22.88</v>
      </c>
      <c r="E188" s="157"/>
      <c r="F188" s="136">
        <v>0.36499999999999999</v>
      </c>
      <c r="G188" s="137">
        <f t="shared" si="8"/>
        <v>20.18835</v>
      </c>
      <c r="H188" s="137">
        <f t="shared" si="9"/>
        <v>31.231199999999998</v>
      </c>
      <c r="I188" s="136">
        <v>0.24</v>
      </c>
      <c r="J188" s="137">
        <f t="shared" si="10"/>
        <v>27.509399999999999</v>
      </c>
      <c r="K188" s="139">
        <f t="shared" si="11"/>
        <v>42.556800000000003</v>
      </c>
      <c r="L188" s="244">
        <v>1</v>
      </c>
    </row>
    <row r="189" spans="1:12" x14ac:dyDescent="0.25">
      <c r="A189" s="159" t="s">
        <v>629</v>
      </c>
      <c r="B189" s="71" t="s">
        <v>98</v>
      </c>
      <c r="C189" s="88">
        <v>7.88</v>
      </c>
      <c r="D189" s="88">
        <v>12.05</v>
      </c>
      <c r="E189" s="157"/>
      <c r="F189" s="136">
        <v>0.36499999999999999</v>
      </c>
      <c r="G189" s="137">
        <f t="shared" si="8"/>
        <v>10.7562</v>
      </c>
      <c r="H189" s="137">
        <f t="shared" si="9"/>
        <v>16.448250000000002</v>
      </c>
      <c r="I189" s="136">
        <v>0.24</v>
      </c>
      <c r="J189" s="137">
        <f t="shared" si="10"/>
        <v>14.6568</v>
      </c>
      <c r="K189" s="139">
        <f t="shared" si="11"/>
        <v>22.413000000000004</v>
      </c>
      <c r="L189" s="244">
        <v>1</v>
      </c>
    </row>
    <row r="190" spans="1:12" x14ac:dyDescent="0.25">
      <c r="A190" s="159" t="s">
        <v>629</v>
      </c>
      <c r="B190" s="71" t="s">
        <v>99</v>
      </c>
      <c r="C190" s="88">
        <v>12.1</v>
      </c>
      <c r="D190" s="88">
        <v>15.45</v>
      </c>
      <c r="E190" s="157"/>
      <c r="F190" s="136">
        <v>0.36499999999999999</v>
      </c>
      <c r="G190" s="137">
        <f t="shared" si="8"/>
        <v>16.516500000000001</v>
      </c>
      <c r="H190" s="137">
        <f t="shared" si="9"/>
        <v>21.08925</v>
      </c>
      <c r="I190" s="136">
        <v>0.24</v>
      </c>
      <c r="J190" s="137">
        <f t="shared" si="10"/>
        <v>22.505999999999997</v>
      </c>
      <c r="K190" s="139">
        <f t="shared" si="11"/>
        <v>28.736999999999995</v>
      </c>
      <c r="L190" s="244">
        <v>1</v>
      </c>
    </row>
    <row r="191" spans="1:12" x14ac:dyDescent="0.25">
      <c r="A191" s="159" t="s">
        <v>629</v>
      </c>
      <c r="B191" s="71" t="s">
        <v>100</v>
      </c>
      <c r="C191" s="88">
        <v>9.41</v>
      </c>
      <c r="D191" s="88">
        <v>14.74</v>
      </c>
      <c r="E191" s="157"/>
      <c r="F191" s="136">
        <v>0.36499999999999999</v>
      </c>
      <c r="G191" s="137">
        <f t="shared" si="8"/>
        <v>12.84465</v>
      </c>
      <c r="H191" s="137">
        <f t="shared" si="9"/>
        <v>20.120100000000001</v>
      </c>
      <c r="I191" s="136">
        <v>0.24</v>
      </c>
      <c r="J191" s="137">
        <f t="shared" si="10"/>
        <v>17.502600000000001</v>
      </c>
      <c r="K191" s="139">
        <f t="shared" si="11"/>
        <v>27.416399999999999</v>
      </c>
      <c r="L191" s="244">
        <v>1</v>
      </c>
    </row>
    <row r="192" spans="1:12" x14ac:dyDescent="0.25">
      <c r="A192" s="159" t="s">
        <v>629</v>
      </c>
      <c r="B192" s="71" t="s">
        <v>101</v>
      </c>
      <c r="C192" s="88">
        <v>8.61</v>
      </c>
      <c r="D192" s="88">
        <v>16.54</v>
      </c>
      <c r="E192" s="157"/>
      <c r="F192" s="136">
        <v>0.36499999999999999</v>
      </c>
      <c r="G192" s="137">
        <f t="shared" si="8"/>
        <v>11.752649999999999</v>
      </c>
      <c r="H192" s="137">
        <f t="shared" si="9"/>
        <v>22.577099999999998</v>
      </c>
      <c r="I192" s="136">
        <v>0.24</v>
      </c>
      <c r="J192" s="137">
        <f t="shared" si="10"/>
        <v>16.014599999999998</v>
      </c>
      <c r="K192" s="139">
        <f t="shared" si="11"/>
        <v>30.764399999999998</v>
      </c>
      <c r="L192" s="244">
        <v>1</v>
      </c>
    </row>
    <row r="193" spans="1:12" x14ac:dyDescent="0.25">
      <c r="A193" s="159" t="s">
        <v>629</v>
      </c>
      <c r="B193" s="71" t="s">
        <v>111</v>
      </c>
      <c r="C193" s="88">
        <v>8.39</v>
      </c>
      <c r="D193" s="88">
        <v>11.44</v>
      </c>
      <c r="E193" s="157"/>
      <c r="F193" s="136">
        <v>0.36499999999999999</v>
      </c>
      <c r="G193" s="137">
        <f t="shared" si="8"/>
        <v>11.452350000000001</v>
      </c>
      <c r="H193" s="137">
        <f t="shared" si="9"/>
        <v>15.615599999999999</v>
      </c>
      <c r="I193" s="136">
        <v>0.24</v>
      </c>
      <c r="J193" s="137">
        <f t="shared" si="10"/>
        <v>15.605400000000001</v>
      </c>
      <c r="K193" s="139">
        <f t="shared" si="11"/>
        <v>21.278400000000001</v>
      </c>
      <c r="L193" s="244">
        <v>1</v>
      </c>
    </row>
    <row r="194" spans="1:12" x14ac:dyDescent="0.25">
      <c r="A194" s="159" t="s">
        <v>629</v>
      </c>
      <c r="B194" s="71" t="s">
        <v>112</v>
      </c>
      <c r="C194" s="88">
        <v>11.49</v>
      </c>
      <c r="D194" s="88">
        <v>18.55</v>
      </c>
      <c r="E194" s="157"/>
      <c r="F194" s="136">
        <v>0.36499999999999999</v>
      </c>
      <c r="G194" s="137">
        <f t="shared" si="8"/>
        <v>15.68385</v>
      </c>
      <c r="H194" s="137">
        <f t="shared" si="9"/>
        <v>25.32075</v>
      </c>
      <c r="I194" s="136">
        <v>0.24</v>
      </c>
      <c r="J194" s="137">
        <f t="shared" si="10"/>
        <v>21.371399999999998</v>
      </c>
      <c r="K194" s="139">
        <f t="shared" si="11"/>
        <v>34.503</v>
      </c>
      <c r="L194" s="244">
        <v>1</v>
      </c>
    </row>
    <row r="195" spans="1:12" x14ac:dyDescent="0.25">
      <c r="A195" s="159" t="s">
        <v>629</v>
      </c>
      <c r="B195" s="71" t="s">
        <v>102</v>
      </c>
      <c r="C195" s="88">
        <v>7.78</v>
      </c>
      <c r="D195" s="88">
        <v>11.97</v>
      </c>
      <c r="E195" s="157"/>
      <c r="F195" s="136">
        <v>0.36499999999999999</v>
      </c>
      <c r="G195" s="137">
        <f t="shared" si="8"/>
        <v>10.6197</v>
      </c>
      <c r="H195" s="137">
        <f t="shared" si="9"/>
        <v>16.33905</v>
      </c>
      <c r="I195" s="136">
        <v>0.24</v>
      </c>
      <c r="J195" s="137">
        <f t="shared" si="10"/>
        <v>14.470800000000001</v>
      </c>
      <c r="K195" s="139">
        <f t="shared" si="11"/>
        <v>22.264200000000002</v>
      </c>
      <c r="L195" s="244">
        <v>1</v>
      </c>
    </row>
    <row r="196" spans="1:12" x14ac:dyDescent="0.25">
      <c r="A196" s="159" t="s">
        <v>629</v>
      </c>
      <c r="B196" s="71" t="s">
        <v>103</v>
      </c>
      <c r="C196" s="88">
        <v>8.61</v>
      </c>
      <c r="D196" s="88">
        <v>11.97</v>
      </c>
      <c r="E196" s="157"/>
      <c r="F196" s="136">
        <v>0.36499999999999999</v>
      </c>
      <c r="G196" s="137">
        <f t="shared" si="8"/>
        <v>11.752649999999999</v>
      </c>
      <c r="H196" s="137">
        <f t="shared" si="9"/>
        <v>16.33905</v>
      </c>
      <c r="I196" s="136">
        <v>0.24</v>
      </c>
      <c r="J196" s="137">
        <f t="shared" si="10"/>
        <v>16.014599999999998</v>
      </c>
      <c r="K196" s="139">
        <f t="shared" si="11"/>
        <v>22.264200000000002</v>
      </c>
      <c r="L196" s="244">
        <v>1</v>
      </c>
    </row>
    <row r="197" spans="1:12" x14ac:dyDescent="0.25">
      <c r="A197" s="159" t="s">
        <v>629</v>
      </c>
      <c r="B197" s="71" t="s">
        <v>104</v>
      </c>
      <c r="C197" s="88">
        <v>11.99</v>
      </c>
      <c r="D197" s="88">
        <v>14.99</v>
      </c>
      <c r="E197" s="157"/>
      <c r="F197" s="136">
        <v>0.36499999999999999</v>
      </c>
      <c r="G197" s="137">
        <f t="shared" si="8"/>
        <v>16.366350000000001</v>
      </c>
      <c r="H197" s="137">
        <f t="shared" si="9"/>
        <v>20.461349999999999</v>
      </c>
      <c r="I197" s="136">
        <v>0.24</v>
      </c>
      <c r="J197" s="137">
        <f t="shared" si="10"/>
        <v>22.301399999999997</v>
      </c>
      <c r="K197" s="139">
        <f t="shared" si="11"/>
        <v>27.881399999999999</v>
      </c>
      <c r="L197" s="244">
        <v>1</v>
      </c>
    </row>
    <row r="198" spans="1:12" x14ac:dyDescent="0.25">
      <c r="A198" s="159" t="s">
        <v>629</v>
      </c>
      <c r="B198" s="71" t="s">
        <v>105</v>
      </c>
      <c r="C198" s="88">
        <v>15.04</v>
      </c>
      <c r="D198" s="88">
        <v>19.16</v>
      </c>
      <c r="E198" s="157"/>
      <c r="F198" s="136">
        <v>0.36499999999999999</v>
      </c>
      <c r="G198" s="137">
        <f t="shared" si="8"/>
        <v>20.529599999999999</v>
      </c>
      <c r="H198" s="137">
        <f t="shared" si="9"/>
        <v>26.153400000000001</v>
      </c>
      <c r="I198" s="136">
        <v>0.24</v>
      </c>
      <c r="J198" s="137">
        <f t="shared" si="10"/>
        <v>27.974399999999999</v>
      </c>
      <c r="K198" s="139">
        <f t="shared" si="11"/>
        <v>35.637599999999999</v>
      </c>
      <c r="L198" s="244">
        <v>1</v>
      </c>
    </row>
    <row r="199" spans="1:12" x14ac:dyDescent="0.25">
      <c r="A199" s="159" t="s">
        <v>629</v>
      </c>
      <c r="B199" s="71" t="s">
        <v>106</v>
      </c>
      <c r="C199" s="88">
        <v>7.78</v>
      </c>
      <c r="D199" s="88">
        <v>11.97</v>
      </c>
      <c r="E199" s="157"/>
      <c r="F199" s="136">
        <v>0.36499999999999999</v>
      </c>
      <c r="G199" s="137">
        <f t="shared" si="8"/>
        <v>10.6197</v>
      </c>
      <c r="H199" s="137">
        <f t="shared" si="9"/>
        <v>16.33905</v>
      </c>
      <c r="I199" s="136">
        <v>0.24</v>
      </c>
      <c r="J199" s="137">
        <f t="shared" si="10"/>
        <v>14.470800000000001</v>
      </c>
      <c r="K199" s="139">
        <f t="shared" si="11"/>
        <v>22.264200000000002</v>
      </c>
      <c r="L199" s="244">
        <v>1</v>
      </c>
    </row>
    <row r="200" spans="1:12" x14ac:dyDescent="0.25">
      <c r="A200" s="159" t="s">
        <v>629</v>
      </c>
      <c r="B200" s="71" t="s">
        <v>107</v>
      </c>
      <c r="C200" s="88">
        <v>11.99</v>
      </c>
      <c r="D200" s="88">
        <v>14.99</v>
      </c>
      <c r="E200" s="157"/>
      <c r="F200" s="136">
        <v>0.36499999999999999</v>
      </c>
      <c r="G200" s="137">
        <f t="shared" si="8"/>
        <v>16.366350000000001</v>
      </c>
      <c r="H200" s="137">
        <f t="shared" si="9"/>
        <v>20.461349999999999</v>
      </c>
      <c r="I200" s="136">
        <v>0.24</v>
      </c>
      <c r="J200" s="137">
        <f t="shared" si="10"/>
        <v>22.301399999999997</v>
      </c>
      <c r="K200" s="139">
        <f t="shared" si="11"/>
        <v>27.881399999999999</v>
      </c>
      <c r="L200" s="244">
        <v>1</v>
      </c>
    </row>
    <row r="201" spans="1:12" x14ac:dyDescent="0.25">
      <c r="A201" s="159" t="s">
        <v>232</v>
      </c>
      <c r="B201" s="71" t="s">
        <v>233</v>
      </c>
      <c r="C201" s="88">
        <v>11.44</v>
      </c>
      <c r="D201" s="88">
        <v>14.76</v>
      </c>
      <c r="E201" s="157"/>
      <c r="F201" s="136">
        <v>0.31290000000000001</v>
      </c>
      <c r="G201" s="137">
        <f t="shared" si="8"/>
        <v>15.019575999999999</v>
      </c>
      <c r="H201" s="137">
        <f t="shared" si="9"/>
        <v>19.378404</v>
      </c>
      <c r="I201" s="136">
        <v>0.24</v>
      </c>
      <c r="J201" s="137">
        <f t="shared" si="10"/>
        <v>21.278400000000001</v>
      </c>
      <c r="K201" s="139">
        <f t="shared" si="11"/>
        <v>27.453600000000002</v>
      </c>
      <c r="L201" s="244">
        <v>1</v>
      </c>
    </row>
    <row r="202" spans="1:12" x14ac:dyDescent="0.25">
      <c r="A202" s="159" t="s">
        <v>232</v>
      </c>
      <c r="B202" s="71" t="s">
        <v>234</v>
      </c>
      <c r="C202" s="88">
        <v>14.79</v>
      </c>
      <c r="D202" s="88">
        <v>24.51</v>
      </c>
      <c r="E202" s="157"/>
      <c r="F202" s="136">
        <v>0.31290000000000001</v>
      </c>
      <c r="G202" s="137">
        <f t="shared" si="8"/>
        <v>19.417790999999998</v>
      </c>
      <c r="H202" s="137">
        <f t="shared" si="9"/>
        <v>32.179178999999998</v>
      </c>
      <c r="I202" s="136">
        <v>0.24</v>
      </c>
      <c r="J202" s="137">
        <f t="shared" si="10"/>
        <v>27.509399999999999</v>
      </c>
      <c r="K202" s="139">
        <f t="shared" si="11"/>
        <v>45.5886</v>
      </c>
      <c r="L202" s="244">
        <v>1</v>
      </c>
    </row>
    <row r="203" spans="1:12" x14ac:dyDescent="0.25">
      <c r="A203" s="159" t="s">
        <v>232</v>
      </c>
      <c r="B203" s="71" t="s">
        <v>235</v>
      </c>
      <c r="C203" s="88">
        <v>13.47</v>
      </c>
      <c r="D203" s="88">
        <v>16.079999999999998</v>
      </c>
      <c r="E203" s="157"/>
      <c r="F203" s="136">
        <v>0.31290000000000001</v>
      </c>
      <c r="G203" s="137">
        <f t="shared" si="8"/>
        <v>17.684763</v>
      </c>
      <c r="H203" s="137">
        <f t="shared" si="9"/>
        <v>21.111431999999997</v>
      </c>
      <c r="I203" s="136">
        <v>0.24</v>
      </c>
      <c r="J203" s="137">
        <f t="shared" si="10"/>
        <v>25.054200000000002</v>
      </c>
      <c r="K203" s="139">
        <f t="shared" si="11"/>
        <v>29.908799999999996</v>
      </c>
      <c r="L203" s="244">
        <v>1</v>
      </c>
    </row>
    <row r="204" spans="1:12" x14ac:dyDescent="0.25">
      <c r="A204" s="159" t="s">
        <v>232</v>
      </c>
      <c r="B204" s="71" t="s">
        <v>236</v>
      </c>
      <c r="C204" s="88">
        <v>16.079999999999998</v>
      </c>
      <c r="D204" s="88">
        <v>22.62</v>
      </c>
      <c r="E204" s="157"/>
      <c r="F204" s="136">
        <v>0.31290000000000001</v>
      </c>
      <c r="G204" s="137">
        <f t="shared" si="8"/>
        <v>21.111431999999997</v>
      </c>
      <c r="H204" s="137">
        <f t="shared" si="9"/>
        <v>29.697797999999999</v>
      </c>
      <c r="I204" s="136">
        <v>0.24</v>
      </c>
      <c r="J204" s="137">
        <f t="shared" si="10"/>
        <v>29.908799999999996</v>
      </c>
      <c r="K204" s="139">
        <f t="shared" si="11"/>
        <v>42.0732</v>
      </c>
      <c r="L204" s="244">
        <v>1</v>
      </c>
    </row>
    <row r="205" spans="1:12" x14ac:dyDescent="0.25">
      <c r="A205" s="159" t="s">
        <v>232</v>
      </c>
      <c r="B205" s="71" t="s">
        <v>237</v>
      </c>
      <c r="C205" s="88">
        <v>13.47</v>
      </c>
      <c r="D205" s="88">
        <v>16.079999999999998</v>
      </c>
      <c r="E205" s="157"/>
      <c r="F205" s="136">
        <v>0.31290000000000001</v>
      </c>
      <c r="G205" s="137">
        <f t="shared" ref="G205:G268" si="12">C205*(1+F205)</f>
        <v>17.684763</v>
      </c>
      <c r="H205" s="137">
        <f t="shared" ref="H205:H268" si="13">D205*(1+F205)</f>
        <v>21.111431999999997</v>
      </c>
      <c r="I205" s="136">
        <v>0.24</v>
      </c>
      <c r="J205" s="137">
        <f t="shared" ref="J205:J268" si="14">(C205*1.5)*(1+I205)</f>
        <v>25.054200000000002</v>
      </c>
      <c r="K205" s="139">
        <f t="shared" ref="K205:K268" si="15">(D205*1.5)*(1+I205)</f>
        <v>29.908799999999996</v>
      </c>
      <c r="L205" s="244">
        <v>1</v>
      </c>
    </row>
    <row r="206" spans="1:12" x14ac:dyDescent="0.25">
      <c r="A206" s="159" t="s">
        <v>232</v>
      </c>
      <c r="B206" s="71" t="s">
        <v>238</v>
      </c>
      <c r="C206" s="88">
        <v>16.11</v>
      </c>
      <c r="D206" s="88">
        <v>22.62</v>
      </c>
      <c r="E206" s="157"/>
      <c r="F206" s="136">
        <v>0.31290000000000001</v>
      </c>
      <c r="G206" s="137">
        <f t="shared" si="12"/>
        <v>21.150818999999998</v>
      </c>
      <c r="H206" s="137">
        <f t="shared" si="13"/>
        <v>29.697797999999999</v>
      </c>
      <c r="I206" s="136">
        <v>0.24</v>
      </c>
      <c r="J206" s="137">
        <f t="shared" si="14"/>
        <v>29.964599999999997</v>
      </c>
      <c r="K206" s="139">
        <f t="shared" si="15"/>
        <v>42.0732</v>
      </c>
      <c r="L206" s="244">
        <v>1</v>
      </c>
    </row>
    <row r="207" spans="1:12" x14ac:dyDescent="0.25">
      <c r="A207" s="159" t="s">
        <v>232</v>
      </c>
      <c r="B207" s="71" t="s">
        <v>239</v>
      </c>
      <c r="C207" s="88">
        <v>8.89</v>
      </c>
      <c r="D207" s="88">
        <v>11.77</v>
      </c>
      <c r="E207" s="157"/>
      <c r="F207" s="136">
        <v>0.31290000000000001</v>
      </c>
      <c r="G207" s="137">
        <f t="shared" si="12"/>
        <v>11.671681</v>
      </c>
      <c r="H207" s="137">
        <f t="shared" si="13"/>
        <v>15.452832999999998</v>
      </c>
      <c r="I207" s="136">
        <v>0.24</v>
      </c>
      <c r="J207" s="137">
        <f t="shared" si="14"/>
        <v>16.535399999999999</v>
      </c>
      <c r="K207" s="139">
        <f t="shared" si="15"/>
        <v>21.892200000000003</v>
      </c>
      <c r="L207" s="244">
        <v>1</v>
      </c>
    </row>
    <row r="208" spans="1:12" x14ac:dyDescent="0.25">
      <c r="A208" s="159" t="s">
        <v>232</v>
      </c>
      <c r="B208" s="71" t="s">
        <v>240</v>
      </c>
      <c r="C208" s="88">
        <v>11.79</v>
      </c>
      <c r="D208" s="88">
        <v>18.86</v>
      </c>
      <c r="E208" s="157"/>
      <c r="F208" s="136">
        <v>0.31290000000000001</v>
      </c>
      <c r="G208" s="137">
        <f t="shared" si="12"/>
        <v>15.479090999999999</v>
      </c>
      <c r="H208" s="137">
        <f t="shared" si="13"/>
        <v>24.761293999999999</v>
      </c>
      <c r="I208" s="136">
        <v>0.24</v>
      </c>
      <c r="J208" s="137">
        <f t="shared" si="14"/>
        <v>21.929399999999998</v>
      </c>
      <c r="K208" s="139">
        <f t="shared" si="15"/>
        <v>35.079599999999999</v>
      </c>
      <c r="L208" s="244">
        <v>1</v>
      </c>
    </row>
    <row r="209" spans="1:12" x14ac:dyDescent="0.25">
      <c r="A209" s="159" t="s">
        <v>232</v>
      </c>
      <c r="B209" s="71" t="s">
        <v>241</v>
      </c>
      <c r="C209" s="88">
        <v>17.79</v>
      </c>
      <c r="D209" s="88">
        <v>22.89</v>
      </c>
      <c r="E209" s="157"/>
      <c r="F209" s="136">
        <v>0.31290000000000001</v>
      </c>
      <c r="G209" s="137">
        <f t="shared" si="12"/>
        <v>23.356490999999998</v>
      </c>
      <c r="H209" s="137">
        <f t="shared" si="13"/>
        <v>30.052281000000001</v>
      </c>
      <c r="I209" s="136">
        <v>0.24</v>
      </c>
      <c r="J209" s="137">
        <f t="shared" si="14"/>
        <v>33.089399999999998</v>
      </c>
      <c r="K209" s="139">
        <f t="shared" si="15"/>
        <v>42.575400000000002</v>
      </c>
      <c r="L209" s="244">
        <v>1</v>
      </c>
    </row>
    <row r="210" spans="1:12" x14ac:dyDescent="0.25">
      <c r="A210" s="159" t="s">
        <v>232</v>
      </c>
      <c r="B210" s="71" t="s">
        <v>242</v>
      </c>
      <c r="C210" s="88">
        <v>22.92</v>
      </c>
      <c r="D210" s="88">
        <v>31.01</v>
      </c>
      <c r="E210" s="157"/>
      <c r="F210" s="136">
        <v>0.31290000000000001</v>
      </c>
      <c r="G210" s="137">
        <f t="shared" si="12"/>
        <v>30.091668000000002</v>
      </c>
      <c r="H210" s="137">
        <f t="shared" si="13"/>
        <v>40.713028999999999</v>
      </c>
      <c r="I210" s="136">
        <v>0.24</v>
      </c>
      <c r="J210" s="137">
        <f t="shared" si="14"/>
        <v>42.6312</v>
      </c>
      <c r="K210" s="139">
        <f t="shared" si="15"/>
        <v>57.678600000000003</v>
      </c>
      <c r="L210" s="244">
        <v>1</v>
      </c>
    </row>
    <row r="211" spans="1:12" x14ac:dyDescent="0.25">
      <c r="A211" s="159" t="s">
        <v>243</v>
      </c>
      <c r="B211" s="71" t="s">
        <v>624</v>
      </c>
      <c r="C211" s="88">
        <v>14.24</v>
      </c>
      <c r="D211" s="88">
        <v>19.059999999999999</v>
      </c>
      <c r="E211" s="157"/>
      <c r="F211" s="136">
        <v>0.47589999999999999</v>
      </c>
      <c r="G211" s="137">
        <f>C211*(1+F211)</f>
        <v>21.016815999999999</v>
      </c>
      <c r="H211" s="137">
        <f>D211*(1+F211)</f>
        <v>28.130653999999996</v>
      </c>
      <c r="I211" s="136">
        <v>0.24</v>
      </c>
      <c r="J211" s="137">
        <f>(C211*1.5)*(1+I211)</f>
        <v>26.4864</v>
      </c>
      <c r="K211" s="139">
        <f>(D211*1.5)*(1+I211)</f>
        <v>35.451599999999992</v>
      </c>
      <c r="L211" s="244">
        <v>1</v>
      </c>
    </row>
    <row r="212" spans="1:12" x14ac:dyDescent="0.25">
      <c r="A212" s="159" t="s">
        <v>243</v>
      </c>
      <c r="B212" s="71" t="s">
        <v>626</v>
      </c>
      <c r="C212" s="88">
        <v>20</v>
      </c>
      <c r="D212" s="88">
        <v>28.5</v>
      </c>
      <c r="E212" s="157"/>
      <c r="F212" s="136">
        <v>0.47589999999999999</v>
      </c>
      <c r="G212" s="137">
        <f>C212*(1+F212)</f>
        <v>29.518000000000001</v>
      </c>
      <c r="H212" s="137">
        <f>D212*(1+F212)</f>
        <v>42.06315</v>
      </c>
      <c r="I212" s="136">
        <v>0.24</v>
      </c>
      <c r="J212" s="137">
        <f>(C212*1.5)*(1+I212)</f>
        <v>37.200000000000003</v>
      </c>
      <c r="K212" s="139">
        <f>(D212*1.5)*(1+I212)</f>
        <v>53.01</v>
      </c>
      <c r="L212" s="244">
        <v>1</v>
      </c>
    </row>
    <row r="213" spans="1:12" x14ac:dyDescent="0.25">
      <c r="A213" s="159" t="s">
        <v>243</v>
      </c>
      <c r="B213" s="71" t="s">
        <v>244</v>
      </c>
      <c r="C213" s="88">
        <v>13.8</v>
      </c>
      <c r="D213" s="88">
        <v>23.52</v>
      </c>
      <c r="E213" s="157"/>
      <c r="F213" s="136">
        <v>0.47589999999999999</v>
      </c>
      <c r="G213" s="137">
        <f t="shared" si="12"/>
        <v>20.367419999999999</v>
      </c>
      <c r="H213" s="137">
        <f t="shared" si="13"/>
        <v>34.713167999999996</v>
      </c>
      <c r="I213" s="136">
        <v>0.24</v>
      </c>
      <c r="J213" s="137">
        <f t="shared" si="14"/>
        <v>25.668000000000003</v>
      </c>
      <c r="K213" s="139">
        <f t="shared" si="15"/>
        <v>43.747199999999999</v>
      </c>
      <c r="L213" s="244">
        <v>1</v>
      </c>
    </row>
    <row r="214" spans="1:12" x14ac:dyDescent="0.25">
      <c r="A214" s="159" t="s">
        <v>243</v>
      </c>
      <c r="B214" s="71" t="s">
        <v>625</v>
      </c>
      <c r="C214" s="88">
        <v>18</v>
      </c>
      <c r="D214" s="88">
        <v>25</v>
      </c>
      <c r="E214" s="157"/>
      <c r="F214" s="136">
        <v>0.47589999999999999</v>
      </c>
      <c r="G214" s="137">
        <f>C214*(1+F214)</f>
        <v>26.566199999999998</v>
      </c>
      <c r="H214" s="137">
        <f>D214*(1+F214)</f>
        <v>36.897500000000001</v>
      </c>
      <c r="I214" s="136">
        <v>0.24</v>
      </c>
      <c r="J214" s="137">
        <f>(C214*1.5)*(1+I214)</f>
        <v>33.479999999999997</v>
      </c>
      <c r="K214" s="139">
        <f>(D214*1.5)*(1+I214)</f>
        <v>46.5</v>
      </c>
      <c r="L214" s="244">
        <v>1</v>
      </c>
    </row>
    <row r="215" spans="1:12" x14ac:dyDescent="0.25">
      <c r="A215" s="159" t="s">
        <v>243</v>
      </c>
      <c r="B215" s="71" t="s">
        <v>627</v>
      </c>
      <c r="C215" s="88">
        <v>16.5</v>
      </c>
      <c r="D215" s="88">
        <v>23</v>
      </c>
      <c r="E215" s="157"/>
      <c r="F215" s="136">
        <v>0.47589999999999999</v>
      </c>
      <c r="G215" s="137">
        <f>C215*(1+F215)</f>
        <v>24.352350000000001</v>
      </c>
      <c r="H215" s="137">
        <f>D215*(1+F215)</f>
        <v>33.945700000000002</v>
      </c>
      <c r="I215" s="136">
        <v>0.24</v>
      </c>
      <c r="J215" s="137">
        <f>(C215*1.5)*(1+I215)</f>
        <v>30.69</v>
      </c>
      <c r="K215" s="139">
        <f>(D215*1.5)*(1+I215)</f>
        <v>42.78</v>
      </c>
      <c r="L215" s="244">
        <v>1</v>
      </c>
    </row>
    <row r="216" spans="1:12" x14ac:dyDescent="0.25">
      <c r="A216" s="159" t="s">
        <v>243</v>
      </c>
      <c r="B216" s="71" t="s">
        <v>623</v>
      </c>
      <c r="C216" s="88">
        <v>9.6199999999999992</v>
      </c>
      <c r="D216" s="88">
        <v>18.8</v>
      </c>
      <c r="E216" s="157"/>
      <c r="F216" s="136">
        <v>0.47589999999999999</v>
      </c>
      <c r="G216" s="137">
        <f t="shared" si="12"/>
        <v>14.198157999999999</v>
      </c>
      <c r="H216" s="137">
        <f t="shared" si="13"/>
        <v>27.746919999999999</v>
      </c>
      <c r="I216" s="136">
        <v>0.24</v>
      </c>
      <c r="J216" s="137">
        <f t="shared" si="14"/>
        <v>17.8932</v>
      </c>
      <c r="K216" s="139">
        <f t="shared" si="15"/>
        <v>34.968000000000004</v>
      </c>
      <c r="L216" s="244">
        <v>1</v>
      </c>
    </row>
    <row r="217" spans="1:12" x14ac:dyDescent="0.25">
      <c r="A217" s="159" t="s">
        <v>245</v>
      </c>
      <c r="B217" s="71" t="s">
        <v>256</v>
      </c>
      <c r="C217" s="88">
        <v>8.89</v>
      </c>
      <c r="D217" s="88">
        <v>11.44</v>
      </c>
      <c r="E217" s="157"/>
      <c r="F217" s="136">
        <v>0.31290000000000001</v>
      </c>
      <c r="G217" s="137">
        <f t="shared" si="12"/>
        <v>11.671681</v>
      </c>
      <c r="H217" s="137">
        <f t="shared" si="13"/>
        <v>15.019575999999999</v>
      </c>
      <c r="I217" s="136">
        <v>0.24</v>
      </c>
      <c r="J217" s="137">
        <f t="shared" si="14"/>
        <v>16.535399999999999</v>
      </c>
      <c r="K217" s="139">
        <f t="shared" si="15"/>
        <v>21.278400000000001</v>
      </c>
      <c r="L217" s="244">
        <v>1</v>
      </c>
    </row>
    <row r="218" spans="1:12" x14ac:dyDescent="0.25">
      <c r="A218" s="159" t="s">
        <v>245</v>
      </c>
      <c r="B218" s="71" t="s">
        <v>255</v>
      </c>
      <c r="C218" s="88">
        <v>11.49</v>
      </c>
      <c r="D218" s="88">
        <v>18.04</v>
      </c>
      <c r="E218" s="157"/>
      <c r="F218" s="136">
        <v>0.31290000000000001</v>
      </c>
      <c r="G218" s="137">
        <f t="shared" si="12"/>
        <v>15.085221000000001</v>
      </c>
      <c r="H218" s="137">
        <f t="shared" si="13"/>
        <v>23.684715999999998</v>
      </c>
      <c r="I218" s="136">
        <v>0.24</v>
      </c>
      <c r="J218" s="137">
        <f t="shared" si="14"/>
        <v>21.371399999999998</v>
      </c>
      <c r="K218" s="139">
        <f t="shared" si="15"/>
        <v>33.554400000000001</v>
      </c>
      <c r="L218" s="244">
        <v>1</v>
      </c>
    </row>
    <row r="219" spans="1:12" x14ac:dyDescent="0.25">
      <c r="A219" s="159" t="s">
        <v>245</v>
      </c>
      <c r="B219" s="71" t="s">
        <v>254</v>
      </c>
      <c r="C219" s="88">
        <v>14.95</v>
      </c>
      <c r="D219" s="88">
        <v>20.77</v>
      </c>
      <c r="E219" s="157"/>
      <c r="F219" s="136">
        <v>0.31290000000000001</v>
      </c>
      <c r="G219" s="137">
        <f t="shared" si="12"/>
        <v>19.627854999999997</v>
      </c>
      <c r="H219" s="137">
        <f t="shared" si="13"/>
        <v>27.268932999999997</v>
      </c>
      <c r="I219" s="136">
        <v>0.24</v>
      </c>
      <c r="J219" s="137">
        <f t="shared" si="14"/>
        <v>27.806999999999995</v>
      </c>
      <c r="K219" s="139">
        <f t="shared" si="15"/>
        <v>38.632200000000005</v>
      </c>
      <c r="L219" s="244">
        <v>1</v>
      </c>
    </row>
    <row r="220" spans="1:12" x14ac:dyDescent="0.25">
      <c r="A220" s="159" t="s">
        <v>245</v>
      </c>
      <c r="B220" s="71" t="s">
        <v>253</v>
      </c>
      <c r="C220" s="88">
        <v>8.65</v>
      </c>
      <c r="D220" s="88">
        <v>12.79</v>
      </c>
      <c r="E220" s="157"/>
      <c r="F220" s="136">
        <v>0.31290000000000001</v>
      </c>
      <c r="G220" s="137">
        <f t="shared" si="12"/>
        <v>11.356585000000001</v>
      </c>
      <c r="H220" s="137">
        <f t="shared" si="13"/>
        <v>16.791990999999999</v>
      </c>
      <c r="I220" s="136">
        <v>0.24</v>
      </c>
      <c r="J220" s="137">
        <f t="shared" si="14"/>
        <v>16.089000000000002</v>
      </c>
      <c r="K220" s="139">
        <f t="shared" si="15"/>
        <v>23.789399999999997</v>
      </c>
      <c r="L220" s="244">
        <v>1</v>
      </c>
    </row>
    <row r="221" spans="1:12" x14ac:dyDescent="0.25">
      <c r="A221" s="159" t="s">
        <v>245</v>
      </c>
      <c r="B221" s="71" t="s">
        <v>246</v>
      </c>
      <c r="C221" s="88">
        <v>10.11</v>
      </c>
      <c r="D221" s="88">
        <v>21.86</v>
      </c>
      <c r="E221" s="157"/>
      <c r="F221" s="136">
        <v>0.31290000000000001</v>
      </c>
      <c r="G221" s="137">
        <f t="shared" si="12"/>
        <v>13.273418999999999</v>
      </c>
      <c r="H221" s="137">
        <f t="shared" si="13"/>
        <v>28.699993999999997</v>
      </c>
      <c r="I221" s="136">
        <v>0.24</v>
      </c>
      <c r="J221" s="137">
        <f t="shared" si="14"/>
        <v>18.804599999999997</v>
      </c>
      <c r="K221" s="139">
        <f t="shared" si="15"/>
        <v>40.659599999999998</v>
      </c>
      <c r="L221" s="244">
        <v>1</v>
      </c>
    </row>
    <row r="222" spans="1:12" x14ac:dyDescent="0.25">
      <c r="A222" s="159" t="s">
        <v>245</v>
      </c>
      <c r="B222" s="71" t="s">
        <v>247</v>
      </c>
      <c r="C222" s="88">
        <v>10.11</v>
      </c>
      <c r="D222" s="88">
        <v>21.86</v>
      </c>
      <c r="E222" s="157"/>
      <c r="F222" s="136">
        <v>0.31290000000000001</v>
      </c>
      <c r="G222" s="137">
        <f t="shared" si="12"/>
        <v>13.273418999999999</v>
      </c>
      <c r="H222" s="137">
        <f t="shared" si="13"/>
        <v>28.699993999999997</v>
      </c>
      <c r="I222" s="136">
        <v>0.24</v>
      </c>
      <c r="J222" s="137">
        <f t="shared" si="14"/>
        <v>18.804599999999997</v>
      </c>
      <c r="K222" s="139">
        <f t="shared" si="15"/>
        <v>40.659599999999998</v>
      </c>
      <c r="L222" s="244">
        <v>1</v>
      </c>
    </row>
    <row r="223" spans="1:12" x14ac:dyDescent="0.25">
      <c r="A223" s="159" t="s">
        <v>245</v>
      </c>
      <c r="B223" s="71" t="s">
        <v>257</v>
      </c>
      <c r="C223" s="88">
        <v>17.97</v>
      </c>
      <c r="D223" s="88">
        <v>26.63</v>
      </c>
      <c r="E223" s="157"/>
      <c r="F223" s="136">
        <v>0.31290000000000001</v>
      </c>
      <c r="G223" s="137">
        <f t="shared" si="12"/>
        <v>23.592812999999996</v>
      </c>
      <c r="H223" s="137">
        <f t="shared" si="13"/>
        <v>34.962526999999994</v>
      </c>
      <c r="I223" s="136">
        <v>0.24</v>
      </c>
      <c r="J223" s="137">
        <f t="shared" si="14"/>
        <v>33.424199999999999</v>
      </c>
      <c r="K223" s="139">
        <f t="shared" si="15"/>
        <v>49.531799999999997</v>
      </c>
      <c r="L223" s="244">
        <v>1</v>
      </c>
    </row>
    <row r="224" spans="1:12" x14ac:dyDescent="0.25">
      <c r="A224" s="159" t="s">
        <v>245</v>
      </c>
      <c r="B224" s="71" t="s">
        <v>258</v>
      </c>
      <c r="C224" s="88">
        <v>15.92</v>
      </c>
      <c r="D224" s="88">
        <v>22.87</v>
      </c>
      <c r="E224" s="157"/>
      <c r="F224" s="136">
        <v>0.31290000000000001</v>
      </c>
      <c r="G224" s="137">
        <f t="shared" si="12"/>
        <v>20.901367999999998</v>
      </c>
      <c r="H224" s="137">
        <f t="shared" si="13"/>
        <v>30.026022999999999</v>
      </c>
      <c r="I224" s="136">
        <v>0.24</v>
      </c>
      <c r="J224" s="137">
        <f t="shared" si="14"/>
        <v>29.6112</v>
      </c>
      <c r="K224" s="139">
        <f t="shared" si="15"/>
        <v>42.538199999999996</v>
      </c>
      <c r="L224" s="244">
        <v>1</v>
      </c>
    </row>
    <row r="225" spans="1:12" x14ac:dyDescent="0.25">
      <c r="A225" s="159" t="s">
        <v>167</v>
      </c>
      <c r="B225" s="71" t="s">
        <v>168</v>
      </c>
      <c r="C225" s="88">
        <v>16.37</v>
      </c>
      <c r="D225" s="88">
        <v>26.57</v>
      </c>
      <c r="E225" s="157"/>
      <c r="F225" s="136">
        <v>0.35780000000000001</v>
      </c>
      <c r="G225" s="137">
        <f t="shared" si="12"/>
        <v>22.227186000000003</v>
      </c>
      <c r="H225" s="137">
        <f t="shared" si="13"/>
        <v>36.076746</v>
      </c>
      <c r="I225" s="136">
        <v>0.24</v>
      </c>
      <c r="J225" s="137">
        <f t="shared" si="14"/>
        <v>30.4482</v>
      </c>
      <c r="K225" s="139">
        <f t="shared" si="15"/>
        <v>49.420200000000001</v>
      </c>
      <c r="L225" s="244">
        <v>1</v>
      </c>
    </row>
    <row r="226" spans="1:12" x14ac:dyDescent="0.25">
      <c r="A226" s="159" t="s">
        <v>167</v>
      </c>
      <c r="B226" s="71" t="s">
        <v>169</v>
      </c>
      <c r="C226" s="88">
        <v>18.36</v>
      </c>
      <c r="D226" s="88">
        <v>29.34</v>
      </c>
      <c r="E226" s="157"/>
      <c r="F226" s="136">
        <v>0.35780000000000001</v>
      </c>
      <c r="G226" s="137">
        <f t="shared" si="12"/>
        <v>24.929208000000003</v>
      </c>
      <c r="H226" s="137">
        <f t="shared" si="13"/>
        <v>39.837852000000005</v>
      </c>
      <c r="I226" s="136">
        <v>0.24</v>
      </c>
      <c r="J226" s="137">
        <f t="shared" si="14"/>
        <v>34.1496</v>
      </c>
      <c r="K226" s="139">
        <f t="shared" si="15"/>
        <v>54.572399999999995</v>
      </c>
      <c r="L226" s="244">
        <v>1</v>
      </c>
    </row>
    <row r="227" spans="1:12" x14ac:dyDescent="0.25">
      <c r="A227" s="159" t="s">
        <v>167</v>
      </c>
      <c r="B227" s="71" t="s">
        <v>170</v>
      </c>
      <c r="C227" s="88">
        <v>22.05</v>
      </c>
      <c r="D227" s="88">
        <v>35.35</v>
      </c>
      <c r="E227" s="157"/>
      <c r="F227" s="136">
        <v>0.35780000000000001</v>
      </c>
      <c r="G227" s="137">
        <f t="shared" si="12"/>
        <v>29.939490000000003</v>
      </c>
      <c r="H227" s="137">
        <f t="shared" si="13"/>
        <v>47.998230000000007</v>
      </c>
      <c r="I227" s="136">
        <v>0.24</v>
      </c>
      <c r="J227" s="137">
        <f t="shared" si="14"/>
        <v>41.013000000000005</v>
      </c>
      <c r="K227" s="139">
        <f t="shared" si="15"/>
        <v>65.751000000000005</v>
      </c>
      <c r="L227" s="244">
        <v>1</v>
      </c>
    </row>
    <row r="228" spans="1:12" x14ac:dyDescent="0.25">
      <c r="A228" s="159" t="s">
        <v>167</v>
      </c>
      <c r="B228" s="71" t="s">
        <v>171</v>
      </c>
      <c r="C228" s="88">
        <v>17.350000000000001</v>
      </c>
      <c r="D228" s="88">
        <v>29.34</v>
      </c>
      <c r="E228" s="157"/>
      <c r="F228" s="136">
        <v>0.35780000000000001</v>
      </c>
      <c r="G228" s="137">
        <f t="shared" si="12"/>
        <v>23.557830000000003</v>
      </c>
      <c r="H228" s="137">
        <f t="shared" si="13"/>
        <v>39.837852000000005</v>
      </c>
      <c r="I228" s="136">
        <v>0.24</v>
      </c>
      <c r="J228" s="137">
        <f t="shared" si="14"/>
        <v>32.271000000000001</v>
      </c>
      <c r="K228" s="139">
        <f t="shared" si="15"/>
        <v>54.572399999999995</v>
      </c>
      <c r="L228" s="244">
        <v>1</v>
      </c>
    </row>
    <row r="229" spans="1:12" x14ac:dyDescent="0.25">
      <c r="A229" s="159" t="s">
        <v>167</v>
      </c>
      <c r="B229" s="71" t="s">
        <v>172</v>
      </c>
      <c r="C229" s="88">
        <v>20.27</v>
      </c>
      <c r="D229" s="88">
        <v>33.380000000000003</v>
      </c>
      <c r="E229" s="157"/>
      <c r="F229" s="136">
        <v>0.35780000000000001</v>
      </c>
      <c r="G229" s="137">
        <f t="shared" si="12"/>
        <v>27.522606000000003</v>
      </c>
      <c r="H229" s="137">
        <f t="shared" si="13"/>
        <v>45.323364000000005</v>
      </c>
      <c r="I229" s="136">
        <v>0.24</v>
      </c>
      <c r="J229" s="137">
        <f t="shared" si="14"/>
        <v>37.702199999999998</v>
      </c>
      <c r="K229" s="139">
        <f t="shared" si="15"/>
        <v>62.086800000000011</v>
      </c>
      <c r="L229" s="244">
        <v>1</v>
      </c>
    </row>
    <row r="230" spans="1:12" x14ac:dyDescent="0.25">
      <c r="A230" s="159" t="s">
        <v>167</v>
      </c>
      <c r="B230" s="71" t="s">
        <v>173</v>
      </c>
      <c r="C230" s="88">
        <v>25.58</v>
      </c>
      <c r="D230" s="88">
        <v>41.75</v>
      </c>
      <c r="E230" s="157"/>
      <c r="F230" s="136">
        <v>0.35780000000000001</v>
      </c>
      <c r="G230" s="137">
        <f t="shared" si="12"/>
        <v>34.732523999999998</v>
      </c>
      <c r="H230" s="137">
        <f t="shared" si="13"/>
        <v>56.688150000000007</v>
      </c>
      <c r="I230" s="136">
        <v>0.24</v>
      </c>
      <c r="J230" s="137">
        <f t="shared" si="14"/>
        <v>47.578799999999994</v>
      </c>
      <c r="K230" s="139">
        <f t="shared" si="15"/>
        <v>77.655000000000001</v>
      </c>
      <c r="L230" s="244">
        <v>1</v>
      </c>
    </row>
    <row r="231" spans="1:12" x14ac:dyDescent="0.25">
      <c r="A231" s="159" t="s">
        <v>167</v>
      </c>
      <c r="B231" s="71" t="s">
        <v>174</v>
      </c>
      <c r="C231" s="88">
        <v>18.32</v>
      </c>
      <c r="D231" s="88">
        <v>27.55</v>
      </c>
      <c r="E231" s="157"/>
      <c r="F231" s="136">
        <v>0.35780000000000001</v>
      </c>
      <c r="G231" s="137">
        <f t="shared" si="12"/>
        <v>24.874896000000003</v>
      </c>
      <c r="H231" s="137">
        <f t="shared" si="13"/>
        <v>37.407390000000007</v>
      </c>
      <c r="I231" s="136">
        <v>0.24</v>
      </c>
      <c r="J231" s="137">
        <f t="shared" si="14"/>
        <v>34.075200000000002</v>
      </c>
      <c r="K231" s="139">
        <f t="shared" si="15"/>
        <v>51.243000000000002</v>
      </c>
      <c r="L231" s="244">
        <v>1</v>
      </c>
    </row>
    <row r="232" spans="1:12" x14ac:dyDescent="0.25">
      <c r="A232" s="159" t="s">
        <v>167</v>
      </c>
      <c r="B232" s="71" t="s">
        <v>175</v>
      </c>
      <c r="C232" s="88">
        <v>19.54</v>
      </c>
      <c r="D232" s="88">
        <v>29.79</v>
      </c>
      <c r="E232" s="157"/>
      <c r="F232" s="136">
        <v>0.35780000000000001</v>
      </c>
      <c r="G232" s="137">
        <f t="shared" si="12"/>
        <v>26.531412</v>
      </c>
      <c r="H232" s="137">
        <f t="shared" si="13"/>
        <v>40.448862000000005</v>
      </c>
      <c r="I232" s="136">
        <v>0.24</v>
      </c>
      <c r="J232" s="137">
        <f t="shared" si="14"/>
        <v>36.3444</v>
      </c>
      <c r="K232" s="139">
        <f t="shared" si="15"/>
        <v>55.409400000000005</v>
      </c>
      <c r="L232" s="244">
        <v>1</v>
      </c>
    </row>
    <row r="233" spans="1:12" x14ac:dyDescent="0.25">
      <c r="A233" s="159" t="s">
        <v>167</v>
      </c>
      <c r="B233" s="71" t="s">
        <v>176</v>
      </c>
      <c r="C233" s="88">
        <v>23.03</v>
      </c>
      <c r="D233" s="88">
        <v>32.44</v>
      </c>
      <c r="E233" s="157"/>
      <c r="F233" s="136">
        <v>0.35780000000000001</v>
      </c>
      <c r="G233" s="137">
        <f t="shared" si="12"/>
        <v>31.270134000000006</v>
      </c>
      <c r="H233" s="137">
        <f t="shared" si="13"/>
        <v>44.047032000000002</v>
      </c>
      <c r="I233" s="136">
        <v>0.24</v>
      </c>
      <c r="J233" s="137">
        <f t="shared" si="14"/>
        <v>42.835799999999999</v>
      </c>
      <c r="K233" s="139">
        <f t="shared" si="15"/>
        <v>60.338399999999993</v>
      </c>
      <c r="L233" s="244">
        <v>1</v>
      </c>
    </row>
    <row r="234" spans="1:12" x14ac:dyDescent="0.25">
      <c r="A234" s="159" t="s">
        <v>167</v>
      </c>
      <c r="B234" s="71" t="s">
        <v>177</v>
      </c>
      <c r="C234" s="88">
        <v>18.05</v>
      </c>
      <c r="D234" s="88">
        <v>27.15</v>
      </c>
      <c r="E234" s="157"/>
      <c r="F234" s="136">
        <v>0.35780000000000001</v>
      </c>
      <c r="G234" s="137">
        <f t="shared" si="12"/>
        <v>24.508290000000002</v>
      </c>
      <c r="H234" s="137">
        <f t="shared" si="13"/>
        <v>36.864270000000005</v>
      </c>
      <c r="I234" s="136">
        <v>0.24</v>
      </c>
      <c r="J234" s="137">
        <f t="shared" si="14"/>
        <v>33.573</v>
      </c>
      <c r="K234" s="139">
        <f t="shared" si="15"/>
        <v>50.498999999999995</v>
      </c>
      <c r="L234" s="244">
        <v>1</v>
      </c>
    </row>
    <row r="235" spans="1:12" x14ac:dyDescent="0.25">
      <c r="A235" s="159" t="s">
        <v>167</v>
      </c>
      <c r="B235" s="71" t="s">
        <v>178</v>
      </c>
      <c r="C235" s="88">
        <v>31.42</v>
      </c>
      <c r="D235" s="88">
        <v>42.24</v>
      </c>
      <c r="E235" s="157"/>
      <c r="F235" s="136">
        <v>0.35780000000000001</v>
      </c>
      <c r="G235" s="137">
        <f t="shared" si="12"/>
        <v>42.662076000000006</v>
      </c>
      <c r="H235" s="137">
        <f t="shared" si="13"/>
        <v>57.353472000000011</v>
      </c>
      <c r="I235" s="136">
        <v>0.24</v>
      </c>
      <c r="J235" s="137">
        <f t="shared" si="14"/>
        <v>58.441200000000002</v>
      </c>
      <c r="K235" s="139">
        <f t="shared" si="15"/>
        <v>78.566400000000002</v>
      </c>
      <c r="L235" s="244">
        <v>1</v>
      </c>
    </row>
    <row r="236" spans="1:12" x14ac:dyDescent="0.25">
      <c r="A236" s="159" t="s">
        <v>167</v>
      </c>
      <c r="B236" s="84" t="s">
        <v>702</v>
      </c>
      <c r="C236" s="69">
        <v>16</v>
      </c>
      <c r="D236" s="69">
        <v>19.5</v>
      </c>
      <c r="E236" s="157"/>
      <c r="F236" s="136">
        <v>0.35780000000000001</v>
      </c>
      <c r="G236" s="137">
        <f t="shared" si="12"/>
        <v>21.724800000000002</v>
      </c>
      <c r="H236" s="137">
        <f t="shared" si="13"/>
        <v>26.477100000000004</v>
      </c>
      <c r="I236" s="136">
        <v>0.24</v>
      </c>
      <c r="J236" s="137">
        <f t="shared" si="14"/>
        <v>29.759999999999998</v>
      </c>
      <c r="K236" s="139">
        <f t="shared" si="15"/>
        <v>36.270000000000003</v>
      </c>
      <c r="L236" s="244">
        <v>1</v>
      </c>
    </row>
    <row r="237" spans="1:12" x14ac:dyDescent="0.25">
      <c r="A237" s="159" t="s">
        <v>167</v>
      </c>
      <c r="B237" s="71" t="s">
        <v>179</v>
      </c>
      <c r="C237" s="88">
        <v>27.7</v>
      </c>
      <c r="D237" s="88">
        <v>39.21</v>
      </c>
      <c r="E237" s="157"/>
      <c r="F237" s="136">
        <v>0.35780000000000001</v>
      </c>
      <c r="G237" s="137">
        <f t="shared" si="12"/>
        <v>37.611060000000002</v>
      </c>
      <c r="H237" s="137">
        <f t="shared" si="13"/>
        <v>53.239338000000004</v>
      </c>
      <c r="I237" s="136">
        <v>0.24</v>
      </c>
      <c r="J237" s="137">
        <f t="shared" si="14"/>
        <v>51.521999999999998</v>
      </c>
      <c r="K237" s="139">
        <f t="shared" si="15"/>
        <v>72.930599999999998</v>
      </c>
      <c r="L237" s="244">
        <v>1</v>
      </c>
    </row>
    <row r="238" spans="1:12" x14ac:dyDescent="0.25">
      <c r="A238" s="159" t="s">
        <v>167</v>
      </c>
      <c r="B238" s="71" t="s">
        <v>180</v>
      </c>
      <c r="C238" s="88">
        <v>32.229999999999997</v>
      </c>
      <c r="D238" s="88">
        <v>44.93</v>
      </c>
      <c r="E238" s="157"/>
      <c r="F238" s="136">
        <v>0.35780000000000001</v>
      </c>
      <c r="G238" s="137">
        <f t="shared" si="12"/>
        <v>43.761893999999998</v>
      </c>
      <c r="H238" s="137">
        <f t="shared" si="13"/>
        <v>61.005954000000003</v>
      </c>
      <c r="I238" s="136">
        <v>0.24</v>
      </c>
      <c r="J238" s="137">
        <f t="shared" si="14"/>
        <v>59.947800000000001</v>
      </c>
      <c r="K238" s="139">
        <f t="shared" si="15"/>
        <v>83.569800000000001</v>
      </c>
      <c r="L238" s="244">
        <v>1</v>
      </c>
    </row>
    <row r="239" spans="1:12" x14ac:dyDescent="0.25">
      <c r="A239" s="159" t="s">
        <v>167</v>
      </c>
      <c r="B239" s="71" t="s">
        <v>181</v>
      </c>
      <c r="C239" s="88">
        <v>15.56</v>
      </c>
      <c r="D239" s="88">
        <v>20.6</v>
      </c>
      <c r="E239" s="157"/>
      <c r="F239" s="136">
        <v>0.35780000000000001</v>
      </c>
      <c r="G239" s="137">
        <f t="shared" si="12"/>
        <v>21.127368000000004</v>
      </c>
      <c r="H239" s="137">
        <f t="shared" si="13"/>
        <v>27.970680000000005</v>
      </c>
      <c r="I239" s="136">
        <v>0.24</v>
      </c>
      <c r="J239" s="137">
        <f t="shared" si="14"/>
        <v>28.941600000000001</v>
      </c>
      <c r="K239" s="139">
        <f t="shared" si="15"/>
        <v>38.316000000000003</v>
      </c>
      <c r="L239" s="244">
        <v>1</v>
      </c>
    </row>
    <row r="240" spans="1:12" x14ac:dyDescent="0.25">
      <c r="A240" s="159" t="s">
        <v>167</v>
      </c>
      <c r="B240" s="71" t="s">
        <v>182</v>
      </c>
      <c r="C240" s="88">
        <v>15.59</v>
      </c>
      <c r="D240" s="88">
        <v>20.6</v>
      </c>
      <c r="E240" s="157"/>
      <c r="F240" s="136">
        <v>0.35780000000000001</v>
      </c>
      <c r="G240" s="137">
        <f t="shared" si="12"/>
        <v>21.168102000000001</v>
      </c>
      <c r="H240" s="137">
        <f t="shared" si="13"/>
        <v>27.970680000000005</v>
      </c>
      <c r="I240" s="136">
        <v>0.24</v>
      </c>
      <c r="J240" s="137">
        <f t="shared" si="14"/>
        <v>28.997399999999999</v>
      </c>
      <c r="K240" s="139">
        <f t="shared" si="15"/>
        <v>38.316000000000003</v>
      </c>
      <c r="L240" s="244">
        <v>1</v>
      </c>
    </row>
    <row r="241" spans="1:12" x14ac:dyDescent="0.25">
      <c r="A241" s="159" t="s">
        <v>167</v>
      </c>
      <c r="B241" s="71" t="s">
        <v>183</v>
      </c>
      <c r="C241" s="88">
        <v>18.07</v>
      </c>
      <c r="D241" s="88">
        <v>26.27</v>
      </c>
      <c r="E241" s="157"/>
      <c r="F241" s="136">
        <v>0.35780000000000001</v>
      </c>
      <c r="G241" s="137">
        <f t="shared" si="12"/>
        <v>24.535446000000004</v>
      </c>
      <c r="H241" s="137">
        <f t="shared" si="13"/>
        <v>35.669406000000002</v>
      </c>
      <c r="I241" s="136">
        <v>0.24</v>
      </c>
      <c r="J241" s="137">
        <f t="shared" si="14"/>
        <v>33.610199999999999</v>
      </c>
      <c r="K241" s="139">
        <f t="shared" si="15"/>
        <v>48.862200000000001</v>
      </c>
      <c r="L241" s="244">
        <v>1</v>
      </c>
    </row>
    <row r="242" spans="1:12" x14ac:dyDescent="0.25">
      <c r="A242" s="159" t="s">
        <v>167</v>
      </c>
      <c r="B242" s="71" t="s">
        <v>184</v>
      </c>
      <c r="C242" s="88">
        <v>25.59</v>
      </c>
      <c r="D242" s="88">
        <v>40.43</v>
      </c>
      <c r="E242" s="157"/>
      <c r="F242" s="136">
        <v>0.35780000000000001</v>
      </c>
      <c r="G242" s="137">
        <f t="shared" si="12"/>
        <v>34.746102</v>
      </c>
      <c r="H242" s="137">
        <f t="shared" si="13"/>
        <v>54.895854000000007</v>
      </c>
      <c r="I242" s="136">
        <v>0.24</v>
      </c>
      <c r="J242" s="137">
        <f t="shared" si="14"/>
        <v>47.5974</v>
      </c>
      <c r="K242" s="139">
        <f t="shared" si="15"/>
        <v>75.199799999999996</v>
      </c>
      <c r="L242" s="244">
        <v>1</v>
      </c>
    </row>
    <row r="243" spans="1:12" x14ac:dyDescent="0.25">
      <c r="A243" s="159" t="s">
        <v>167</v>
      </c>
      <c r="B243" s="71" t="s">
        <v>185</v>
      </c>
      <c r="C243" s="88">
        <v>27.56</v>
      </c>
      <c r="D243" s="88">
        <v>44.23</v>
      </c>
      <c r="E243" s="157"/>
      <c r="F243" s="136">
        <v>0.35780000000000001</v>
      </c>
      <c r="G243" s="137">
        <f t="shared" si="12"/>
        <v>37.420968000000002</v>
      </c>
      <c r="H243" s="137">
        <f t="shared" si="13"/>
        <v>60.055494000000003</v>
      </c>
      <c r="I243" s="136">
        <v>0.24</v>
      </c>
      <c r="J243" s="137">
        <f t="shared" si="14"/>
        <v>51.261599999999994</v>
      </c>
      <c r="K243" s="139">
        <f t="shared" si="15"/>
        <v>82.267799999999994</v>
      </c>
      <c r="L243" s="244">
        <v>1</v>
      </c>
    </row>
    <row r="244" spans="1:12" x14ac:dyDescent="0.25">
      <c r="A244" s="159" t="s">
        <v>167</v>
      </c>
      <c r="B244" s="71" t="s">
        <v>186</v>
      </c>
      <c r="C244" s="88">
        <v>21.71</v>
      </c>
      <c r="D244" s="88">
        <v>32.08</v>
      </c>
      <c r="E244" s="157"/>
      <c r="F244" s="136">
        <v>0.35780000000000001</v>
      </c>
      <c r="G244" s="137">
        <f t="shared" si="12"/>
        <v>29.477838000000002</v>
      </c>
      <c r="H244" s="137">
        <f t="shared" si="13"/>
        <v>43.558224000000003</v>
      </c>
      <c r="I244" s="136">
        <v>0.24</v>
      </c>
      <c r="J244" s="137">
        <f t="shared" si="14"/>
        <v>40.380599999999994</v>
      </c>
      <c r="K244" s="139">
        <f t="shared" si="15"/>
        <v>59.668799999999997</v>
      </c>
      <c r="L244" s="244">
        <v>1</v>
      </c>
    </row>
    <row r="245" spans="1:12" x14ac:dyDescent="0.25">
      <c r="A245" s="159" t="s">
        <v>167</v>
      </c>
      <c r="B245" s="71" t="s">
        <v>187</v>
      </c>
      <c r="C245" s="88">
        <v>23.2</v>
      </c>
      <c r="D245" s="88">
        <v>34.659999999999997</v>
      </c>
      <c r="E245" s="157"/>
      <c r="F245" s="136">
        <v>0.35780000000000001</v>
      </c>
      <c r="G245" s="137">
        <f t="shared" si="12"/>
        <v>31.500960000000003</v>
      </c>
      <c r="H245" s="137">
        <f t="shared" si="13"/>
        <v>47.061348000000002</v>
      </c>
      <c r="I245" s="136">
        <v>0.24</v>
      </c>
      <c r="J245" s="137">
        <f t="shared" si="14"/>
        <v>43.151999999999994</v>
      </c>
      <c r="K245" s="139">
        <f t="shared" si="15"/>
        <v>64.46759999999999</v>
      </c>
      <c r="L245" s="244">
        <v>1</v>
      </c>
    </row>
    <row r="246" spans="1:12" x14ac:dyDescent="0.25">
      <c r="A246" s="159" t="s">
        <v>167</v>
      </c>
      <c r="B246" s="71" t="s">
        <v>188</v>
      </c>
      <c r="C246" s="88">
        <v>24.94</v>
      </c>
      <c r="D246" s="88">
        <v>31.32</v>
      </c>
      <c r="E246" s="157"/>
      <c r="F246" s="136">
        <v>0.35780000000000001</v>
      </c>
      <c r="G246" s="137">
        <f t="shared" si="12"/>
        <v>33.863532000000006</v>
      </c>
      <c r="H246" s="137">
        <f t="shared" si="13"/>
        <v>42.526296000000002</v>
      </c>
      <c r="I246" s="136">
        <v>0.24</v>
      </c>
      <c r="J246" s="137">
        <f t="shared" si="14"/>
        <v>46.388400000000004</v>
      </c>
      <c r="K246" s="139">
        <f t="shared" si="15"/>
        <v>58.255200000000002</v>
      </c>
      <c r="L246" s="244">
        <v>1</v>
      </c>
    </row>
    <row r="247" spans="1:12" x14ac:dyDescent="0.25">
      <c r="A247" s="159" t="s">
        <v>167</v>
      </c>
      <c r="B247" s="71" t="s">
        <v>189</v>
      </c>
      <c r="C247" s="88">
        <v>23.2</v>
      </c>
      <c r="D247" s="88">
        <v>33.86</v>
      </c>
      <c r="E247" s="157"/>
      <c r="F247" s="136">
        <v>0.35780000000000001</v>
      </c>
      <c r="G247" s="137">
        <f t="shared" si="12"/>
        <v>31.500960000000003</v>
      </c>
      <c r="H247" s="137">
        <f t="shared" si="13"/>
        <v>45.975108000000006</v>
      </c>
      <c r="I247" s="136">
        <v>0.24</v>
      </c>
      <c r="J247" s="137">
        <f t="shared" si="14"/>
        <v>43.151999999999994</v>
      </c>
      <c r="K247" s="139">
        <f t="shared" si="15"/>
        <v>62.979599999999998</v>
      </c>
      <c r="L247" s="244">
        <v>1</v>
      </c>
    </row>
    <row r="248" spans="1:12" x14ac:dyDescent="0.25">
      <c r="A248" s="159" t="s">
        <v>167</v>
      </c>
      <c r="B248" s="71" t="s">
        <v>190</v>
      </c>
      <c r="C248" s="88">
        <v>23.86</v>
      </c>
      <c r="D248" s="88">
        <v>35.44</v>
      </c>
      <c r="E248" s="157"/>
      <c r="F248" s="136">
        <v>0.35780000000000001</v>
      </c>
      <c r="G248" s="137">
        <f t="shared" si="12"/>
        <v>32.397108000000003</v>
      </c>
      <c r="H248" s="137">
        <f t="shared" si="13"/>
        <v>48.120432000000001</v>
      </c>
      <c r="I248" s="136">
        <v>0.24</v>
      </c>
      <c r="J248" s="137">
        <f t="shared" si="14"/>
        <v>44.379599999999996</v>
      </c>
      <c r="K248" s="139">
        <f t="shared" si="15"/>
        <v>65.918399999999991</v>
      </c>
      <c r="L248" s="244">
        <v>1</v>
      </c>
    </row>
    <row r="249" spans="1:12" x14ac:dyDescent="0.25">
      <c r="A249" s="159" t="s">
        <v>167</v>
      </c>
      <c r="B249" s="71" t="s">
        <v>191</v>
      </c>
      <c r="C249" s="88">
        <v>21.71</v>
      </c>
      <c r="D249" s="88">
        <v>32.08</v>
      </c>
      <c r="E249" s="157"/>
      <c r="F249" s="136">
        <v>0.35780000000000001</v>
      </c>
      <c r="G249" s="137">
        <f t="shared" si="12"/>
        <v>29.477838000000002</v>
      </c>
      <c r="H249" s="137">
        <f t="shared" si="13"/>
        <v>43.558224000000003</v>
      </c>
      <c r="I249" s="136">
        <v>0.24</v>
      </c>
      <c r="J249" s="137">
        <f t="shared" si="14"/>
        <v>40.380599999999994</v>
      </c>
      <c r="K249" s="139">
        <f t="shared" si="15"/>
        <v>59.668799999999997</v>
      </c>
      <c r="L249" s="244">
        <v>1</v>
      </c>
    </row>
    <row r="250" spans="1:12" x14ac:dyDescent="0.25">
      <c r="A250" s="159" t="s">
        <v>167</v>
      </c>
      <c r="B250" s="71" t="s">
        <v>192</v>
      </c>
      <c r="C250" s="88">
        <v>23.2</v>
      </c>
      <c r="D250" s="88">
        <v>34.659999999999997</v>
      </c>
      <c r="E250" s="157"/>
      <c r="F250" s="136">
        <v>0.35780000000000001</v>
      </c>
      <c r="G250" s="137">
        <f t="shared" si="12"/>
        <v>31.500960000000003</v>
      </c>
      <c r="H250" s="137">
        <f t="shared" si="13"/>
        <v>47.061348000000002</v>
      </c>
      <c r="I250" s="136">
        <v>0.24</v>
      </c>
      <c r="J250" s="137">
        <f t="shared" si="14"/>
        <v>43.151999999999994</v>
      </c>
      <c r="K250" s="139">
        <f t="shared" si="15"/>
        <v>64.46759999999999</v>
      </c>
      <c r="L250" s="244">
        <v>1</v>
      </c>
    </row>
    <row r="251" spans="1:12" x14ac:dyDescent="0.25">
      <c r="A251" s="159" t="s">
        <v>167</v>
      </c>
      <c r="B251" s="84" t="s">
        <v>704</v>
      </c>
      <c r="C251" s="69">
        <v>15.5</v>
      </c>
      <c r="D251" s="69">
        <v>25</v>
      </c>
      <c r="E251" s="157"/>
      <c r="F251" s="136">
        <v>0.35780000000000001</v>
      </c>
      <c r="G251" s="137">
        <f t="shared" si="12"/>
        <v>21.045900000000003</v>
      </c>
      <c r="H251" s="137">
        <f t="shared" si="13"/>
        <v>33.945</v>
      </c>
      <c r="I251" s="136">
        <v>0.24</v>
      </c>
      <c r="J251" s="137">
        <f t="shared" si="14"/>
        <v>28.83</v>
      </c>
      <c r="K251" s="139">
        <f t="shared" si="15"/>
        <v>46.5</v>
      </c>
      <c r="L251" s="244">
        <v>1</v>
      </c>
    </row>
    <row r="252" spans="1:12" x14ac:dyDescent="0.25">
      <c r="A252" s="159" t="s">
        <v>167</v>
      </c>
      <c r="B252" s="84" t="s">
        <v>705</v>
      </c>
      <c r="C252" s="69">
        <v>17.25</v>
      </c>
      <c r="D252" s="69">
        <v>24</v>
      </c>
      <c r="E252" s="157"/>
      <c r="F252" s="136">
        <v>0.35780000000000001</v>
      </c>
      <c r="G252" s="137">
        <f t="shared" si="12"/>
        <v>23.422050000000002</v>
      </c>
      <c r="H252" s="137">
        <f t="shared" si="13"/>
        <v>32.587200000000003</v>
      </c>
      <c r="I252" s="136">
        <v>0.24</v>
      </c>
      <c r="J252" s="137">
        <f t="shared" si="14"/>
        <v>32.085000000000001</v>
      </c>
      <c r="K252" s="139">
        <f t="shared" si="15"/>
        <v>44.64</v>
      </c>
      <c r="L252" s="244">
        <v>1</v>
      </c>
    </row>
    <row r="253" spans="1:12" x14ac:dyDescent="0.25">
      <c r="A253" s="159" t="s">
        <v>167</v>
      </c>
      <c r="B253" s="71" t="s">
        <v>193</v>
      </c>
      <c r="C253" s="88">
        <v>16.57</v>
      </c>
      <c r="D253" s="88">
        <v>24.82</v>
      </c>
      <c r="E253" s="157"/>
      <c r="F253" s="136">
        <v>0.35780000000000001</v>
      </c>
      <c r="G253" s="137">
        <f t="shared" si="12"/>
        <v>22.498746000000001</v>
      </c>
      <c r="H253" s="137">
        <f t="shared" si="13"/>
        <v>33.700596000000004</v>
      </c>
      <c r="I253" s="136">
        <v>0.24</v>
      </c>
      <c r="J253" s="137">
        <f t="shared" si="14"/>
        <v>30.8202</v>
      </c>
      <c r="K253" s="139">
        <f t="shared" si="15"/>
        <v>46.165200000000006</v>
      </c>
      <c r="L253" s="244">
        <v>1</v>
      </c>
    </row>
    <row r="254" spans="1:12" x14ac:dyDescent="0.25">
      <c r="A254" s="159" t="s">
        <v>167</v>
      </c>
      <c r="B254" s="71" t="s">
        <v>194</v>
      </c>
      <c r="C254" s="88">
        <v>17.59</v>
      </c>
      <c r="D254" s="88">
        <v>26.76</v>
      </c>
      <c r="E254" s="157"/>
      <c r="F254" s="136">
        <v>0.35780000000000001</v>
      </c>
      <c r="G254" s="137">
        <f t="shared" si="12"/>
        <v>23.883702000000003</v>
      </c>
      <c r="H254" s="137">
        <f t="shared" si="13"/>
        <v>36.334728000000005</v>
      </c>
      <c r="I254" s="136">
        <v>0.24</v>
      </c>
      <c r="J254" s="137">
        <f t="shared" si="14"/>
        <v>32.717399999999998</v>
      </c>
      <c r="K254" s="139">
        <f t="shared" si="15"/>
        <v>49.773600000000002</v>
      </c>
      <c r="L254" s="244">
        <v>1</v>
      </c>
    </row>
    <row r="255" spans="1:12" x14ac:dyDescent="0.25">
      <c r="A255" s="159" t="s">
        <v>167</v>
      </c>
      <c r="B255" s="84" t="s">
        <v>707</v>
      </c>
      <c r="C255" s="69">
        <v>22</v>
      </c>
      <c r="D255" s="69">
        <v>26.5</v>
      </c>
      <c r="E255" s="157"/>
      <c r="F255" s="136">
        <v>0.35780000000000001</v>
      </c>
      <c r="G255" s="137">
        <f t="shared" si="12"/>
        <v>29.871600000000001</v>
      </c>
      <c r="H255" s="137">
        <f t="shared" si="13"/>
        <v>35.981700000000004</v>
      </c>
      <c r="I255" s="136">
        <v>0.24</v>
      </c>
      <c r="J255" s="137">
        <f t="shared" si="14"/>
        <v>40.92</v>
      </c>
      <c r="K255" s="139">
        <f t="shared" si="15"/>
        <v>49.29</v>
      </c>
      <c r="L255" s="244">
        <v>1</v>
      </c>
    </row>
    <row r="256" spans="1:12" x14ac:dyDescent="0.25">
      <c r="A256" s="159" t="s">
        <v>167</v>
      </c>
      <c r="B256" s="71" t="s">
        <v>195</v>
      </c>
      <c r="C256" s="88">
        <v>19.23</v>
      </c>
      <c r="D256" s="88">
        <v>30.04</v>
      </c>
      <c r="E256" s="157"/>
      <c r="F256" s="136">
        <v>0.35780000000000001</v>
      </c>
      <c r="G256" s="137">
        <f t="shared" si="12"/>
        <v>26.110494000000003</v>
      </c>
      <c r="H256" s="137">
        <f t="shared" si="13"/>
        <v>40.788312000000005</v>
      </c>
      <c r="I256" s="136">
        <v>0.24</v>
      </c>
      <c r="J256" s="137">
        <f t="shared" si="14"/>
        <v>35.767800000000001</v>
      </c>
      <c r="K256" s="139">
        <f t="shared" si="15"/>
        <v>55.874400000000001</v>
      </c>
      <c r="L256" s="244">
        <v>1</v>
      </c>
    </row>
    <row r="257" spans="1:12" x14ac:dyDescent="0.25">
      <c r="A257" s="159" t="s">
        <v>167</v>
      </c>
      <c r="B257" s="71" t="s">
        <v>196</v>
      </c>
      <c r="C257" s="88">
        <v>27.29</v>
      </c>
      <c r="D257" s="88">
        <v>43.15</v>
      </c>
      <c r="E257" s="157"/>
      <c r="F257" s="136">
        <v>0.35780000000000001</v>
      </c>
      <c r="G257" s="137">
        <f t="shared" si="12"/>
        <v>37.054362000000005</v>
      </c>
      <c r="H257" s="137">
        <f t="shared" si="13"/>
        <v>58.589070000000007</v>
      </c>
      <c r="I257" s="136">
        <v>0.24</v>
      </c>
      <c r="J257" s="137">
        <f t="shared" si="14"/>
        <v>50.759399999999999</v>
      </c>
      <c r="K257" s="139">
        <f t="shared" si="15"/>
        <v>80.258999999999986</v>
      </c>
      <c r="L257" s="244">
        <v>1</v>
      </c>
    </row>
    <row r="258" spans="1:12" x14ac:dyDescent="0.25">
      <c r="A258" s="159" t="s">
        <v>167</v>
      </c>
      <c r="B258" s="71" t="s">
        <v>197</v>
      </c>
      <c r="C258" s="88">
        <v>29.46</v>
      </c>
      <c r="D258" s="88">
        <v>47.37</v>
      </c>
      <c r="E258" s="157"/>
      <c r="F258" s="136">
        <v>0.35780000000000001</v>
      </c>
      <c r="G258" s="137">
        <f t="shared" si="12"/>
        <v>40.000788000000007</v>
      </c>
      <c r="H258" s="137">
        <f t="shared" si="13"/>
        <v>64.318985999999995</v>
      </c>
      <c r="I258" s="136">
        <v>0.24</v>
      </c>
      <c r="J258" s="137">
        <f t="shared" si="14"/>
        <v>54.7956</v>
      </c>
      <c r="K258" s="139">
        <f t="shared" si="15"/>
        <v>88.108199999999997</v>
      </c>
      <c r="L258" s="244">
        <v>1</v>
      </c>
    </row>
    <row r="259" spans="1:12" x14ac:dyDescent="0.25">
      <c r="A259" s="159" t="s">
        <v>167</v>
      </c>
      <c r="B259" s="71" t="s">
        <v>198</v>
      </c>
      <c r="C259" s="88">
        <v>26.89</v>
      </c>
      <c r="D259" s="88">
        <v>42.17</v>
      </c>
      <c r="E259" s="157"/>
      <c r="F259" s="136">
        <v>0.35780000000000001</v>
      </c>
      <c r="G259" s="137">
        <f t="shared" si="12"/>
        <v>36.511242000000003</v>
      </c>
      <c r="H259" s="137">
        <f t="shared" si="13"/>
        <v>57.258426000000007</v>
      </c>
      <c r="I259" s="136">
        <v>0.24</v>
      </c>
      <c r="J259" s="137">
        <f t="shared" si="14"/>
        <v>50.0154</v>
      </c>
      <c r="K259" s="139">
        <f t="shared" si="15"/>
        <v>78.436199999999999</v>
      </c>
      <c r="L259" s="244">
        <v>1</v>
      </c>
    </row>
    <row r="260" spans="1:12" x14ac:dyDescent="0.25">
      <c r="A260" s="159" t="s">
        <v>167</v>
      </c>
      <c r="B260" s="71" t="s">
        <v>199</v>
      </c>
      <c r="C260" s="88">
        <v>30.57</v>
      </c>
      <c r="D260" s="88">
        <v>48.25</v>
      </c>
      <c r="E260" s="157"/>
      <c r="F260" s="136">
        <v>0.35780000000000001</v>
      </c>
      <c r="G260" s="137">
        <f t="shared" si="12"/>
        <v>41.507946000000004</v>
      </c>
      <c r="H260" s="137">
        <f t="shared" si="13"/>
        <v>65.513850000000005</v>
      </c>
      <c r="I260" s="136">
        <v>0.24</v>
      </c>
      <c r="J260" s="137">
        <f t="shared" si="14"/>
        <v>56.860200000000006</v>
      </c>
      <c r="K260" s="139">
        <f t="shared" si="15"/>
        <v>89.745000000000005</v>
      </c>
      <c r="L260" s="244">
        <v>1</v>
      </c>
    </row>
    <row r="261" spans="1:12" x14ac:dyDescent="0.25">
      <c r="A261" s="159" t="s">
        <v>167</v>
      </c>
      <c r="B261" s="71" t="s">
        <v>200</v>
      </c>
      <c r="C261" s="88">
        <v>18.73</v>
      </c>
      <c r="D261" s="88">
        <v>26.34</v>
      </c>
      <c r="E261" s="157"/>
      <c r="F261" s="136">
        <v>0.35780000000000001</v>
      </c>
      <c r="G261" s="137">
        <f t="shared" si="12"/>
        <v>25.431594000000004</v>
      </c>
      <c r="H261" s="137">
        <f t="shared" si="13"/>
        <v>35.764452000000006</v>
      </c>
      <c r="I261" s="136">
        <v>0.24</v>
      </c>
      <c r="J261" s="137">
        <f t="shared" si="14"/>
        <v>34.837800000000001</v>
      </c>
      <c r="K261" s="139">
        <f t="shared" si="15"/>
        <v>48.992399999999996</v>
      </c>
      <c r="L261" s="244">
        <v>1</v>
      </c>
    </row>
    <row r="262" spans="1:12" x14ac:dyDescent="0.25">
      <c r="A262" s="159" t="s">
        <v>167</v>
      </c>
      <c r="B262" s="71" t="s">
        <v>201</v>
      </c>
      <c r="C262" s="88">
        <v>22.67</v>
      </c>
      <c r="D262" s="88">
        <v>36.65</v>
      </c>
      <c r="E262" s="157"/>
      <c r="F262" s="136">
        <v>0.35780000000000001</v>
      </c>
      <c r="G262" s="137">
        <f t="shared" si="12"/>
        <v>30.781326000000004</v>
      </c>
      <c r="H262" s="137">
        <f t="shared" si="13"/>
        <v>49.763370000000002</v>
      </c>
      <c r="I262" s="136">
        <v>0.24</v>
      </c>
      <c r="J262" s="137">
        <f t="shared" si="14"/>
        <v>42.166200000000003</v>
      </c>
      <c r="K262" s="139">
        <f t="shared" si="15"/>
        <v>68.168999999999997</v>
      </c>
      <c r="L262" s="244">
        <v>1</v>
      </c>
    </row>
    <row r="263" spans="1:12" x14ac:dyDescent="0.25">
      <c r="A263" s="159" t="s">
        <v>167</v>
      </c>
      <c r="B263" s="71" t="s">
        <v>202</v>
      </c>
      <c r="C263" s="88">
        <v>27.29</v>
      </c>
      <c r="D263" s="88">
        <v>43.15</v>
      </c>
      <c r="E263" s="157"/>
      <c r="F263" s="136">
        <v>0.35780000000000001</v>
      </c>
      <c r="G263" s="137">
        <f t="shared" si="12"/>
        <v>37.054362000000005</v>
      </c>
      <c r="H263" s="137">
        <f t="shared" si="13"/>
        <v>58.589070000000007</v>
      </c>
      <c r="I263" s="136">
        <v>0.24</v>
      </c>
      <c r="J263" s="137">
        <f t="shared" si="14"/>
        <v>50.759399999999999</v>
      </c>
      <c r="K263" s="139">
        <f t="shared" si="15"/>
        <v>80.258999999999986</v>
      </c>
      <c r="L263" s="244">
        <v>1</v>
      </c>
    </row>
    <row r="264" spans="1:12" x14ac:dyDescent="0.25">
      <c r="A264" s="159" t="s">
        <v>167</v>
      </c>
      <c r="B264" s="71" t="s">
        <v>203</v>
      </c>
      <c r="C264" s="88">
        <v>22.67</v>
      </c>
      <c r="D264" s="88">
        <v>36.65</v>
      </c>
      <c r="E264" s="157"/>
      <c r="F264" s="136">
        <v>0.35780000000000001</v>
      </c>
      <c r="G264" s="137">
        <f t="shared" si="12"/>
        <v>30.781326000000004</v>
      </c>
      <c r="H264" s="137">
        <f t="shared" si="13"/>
        <v>49.763370000000002</v>
      </c>
      <c r="I264" s="136">
        <v>0.24</v>
      </c>
      <c r="J264" s="137">
        <f t="shared" si="14"/>
        <v>42.166200000000003</v>
      </c>
      <c r="K264" s="139">
        <f t="shared" si="15"/>
        <v>68.168999999999997</v>
      </c>
      <c r="L264" s="244">
        <v>1</v>
      </c>
    </row>
    <row r="265" spans="1:12" x14ac:dyDescent="0.25">
      <c r="A265" s="159" t="s">
        <v>167</v>
      </c>
      <c r="B265" s="71" t="s">
        <v>204</v>
      </c>
      <c r="C265" s="88">
        <v>27.29</v>
      </c>
      <c r="D265" s="88">
        <v>43.15</v>
      </c>
      <c r="E265" s="157"/>
      <c r="F265" s="136">
        <v>0.35780000000000001</v>
      </c>
      <c r="G265" s="137">
        <f t="shared" si="12"/>
        <v>37.054362000000005</v>
      </c>
      <c r="H265" s="137">
        <f t="shared" si="13"/>
        <v>58.589070000000007</v>
      </c>
      <c r="I265" s="136">
        <v>0.24</v>
      </c>
      <c r="J265" s="137">
        <f t="shared" si="14"/>
        <v>50.759399999999999</v>
      </c>
      <c r="K265" s="139">
        <f t="shared" si="15"/>
        <v>80.258999999999986</v>
      </c>
      <c r="L265" s="244">
        <v>1</v>
      </c>
    </row>
    <row r="266" spans="1:12" x14ac:dyDescent="0.25">
      <c r="A266" s="159" t="s">
        <v>167</v>
      </c>
      <c r="B266" s="71" t="s">
        <v>205</v>
      </c>
      <c r="C266" s="88">
        <v>27.29</v>
      </c>
      <c r="D266" s="88">
        <v>43.15</v>
      </c>
      <c r="E266" s="157"/>
      <c r="F266" s="136">
        <v>0.35780000000000001</v>
      </c>
      <c r="G266" s="137">
        <f t="shared" si="12"/>
        <v>37.054362000000005</v>
      </c>
      <c r="H266" s="137">
        <f t="shared" si="13"/>
        <v>58.589070000000007</v>
      </c>
      <c r="I266" s="136">
        <v>0.24</v>
      </c>
      <c r="J266" s="137">
        <f t="shared" si="14"/>
        <v>50.759399999999999</v>
      </c>
      <c r="K266" s="139">
        <f t="shared" si="15"/>
        <v>80.258999999999986</v>
      </c>
      <c r="L266" s="244">
        <v>1</v>
      </c>
    </row>
    <row r="267" spans="1:12" x14ac:dyDescent="0.25">
      <c r="A267" s="159" t="s">
        <v>167</v>
      </c>
      <c r="B267" s="71" t="s">
        <v>206</v>
      </c>
      <c r="C267" s="88">
        <v>22.67</v>
      </c>
      <c r="D267" s="88">
        <v>36.65</v>
      </c>
      <c r="E267" s="157"/>
      <c r="F267" s="136">
        <v>0.35780000000000001</v>
      </c>
      <c r="G267" s="137">
        <f t="shared" si="12"/>
        <v>30.781326000000004</v>
      </c>
      <c r="H267" s="137">
        <f t="shared" si="13"/>
        <v>49.763370000000002</v>
      </c>
      <c r="I267" s="136">
        <v>0.24</v>
      </c>
      <c r="J267" s="137">
        <f t="shared" si="14"/>
        <v>42.166200000000003</v>
      </c>
      <c r="K267" s="139">
        <f t="shared" si="15"/>
        <v>68.168999999999997</v>
      </c>
      <c r="L267" s="244">
        <v>1</v>
      </c>
    </row>
    <row r="268" spans="1:12" x14ac:dyDescent="0.25">
      <c r="A268" s="159" t="s">
        <v>167</v>
      </c>
      <c r="B268" s="71" t="s">
        <v>207</v>
      </c>
      <c r="C268" s="88">
        <v>26.78</v>
      </c>
      <c r="D268" s="88">
        <v>43.14</v>
      </c>
      <c r="E268" s="157"/>
      <c r="F268" s="136">
        <v>0.35780000000000001</v>
      </c>
      <c r="G268" s="137">
        <f t="shared" si="12"/>
        <v>36.361884000000003</v>
      </c>
      <c r="H268" s="137">
        <f t="shared" si="13"/>
        <v>58.575492000000004</v>
      </c>
      <c r="I268" s="136">
        <v>0.24</v>
      </c>
      <c r="J268" s="137">
        <f t="shared" si="14"/>
        <v>49.8108</v>
      </c>
      <c r="K268" s="139">
        <f t="shared" si="15"/>
        <v>80.240400000000008</v>
      </c>
      <c r="L268" s="244">
        <v>1</v>
      </c>
    </row>
    <row r="269" spans="1:12" x14ac:dyDescent="0.25">
      <c r="A269" s="159" t="s">
        <v>167</v>
      </c>
      <c r="B269" s="71" t="s">
        <v>208</v>
      </c>
      <c r="C269" s="88">
        <v>27.81</v>
      </c>
      <c r="D269" s="88">
        <v>47.2</v>
      </c>
      <c r="E269" s="157"/>
      <c r="F269" s="136">
        <v>0.35780000000000001</v>
      </c>
      <c r="G269" s="137">
        <f t="shared" ref="G269:G332" si="16">C269*(1+F269)</f>
        <v>37.760418000000001</v>
      </c>
      <c r="H269" s="137">
        <f t="shared" ref="H269:H332" si="17">D269*(1+F269)</f>
        <v>64.088160000000016</v>
      </c>
      <c r="I269" s="136">
        <v>0.24</v>
      </c>
      <c r="J269" s="137">
        <f t="shared" ref="J269:J332" si="18">(C269*1.5)*(1+I269)</f>
        <v>51.726599999999998</v>
      </c>
      <c r="K269" s="139">
        <f t="shared" ref="K269:K332" si="19">(D269*1.5)*(1+I269)</f>
        <v>87.792000000000016</v>
      </c>
      <c r="L269" s="244">
        <v>1</v>
      </c>
    </row>
    <row r="270" spans="1:12" x14ac:dyDescent="0.25">
      <c r="A270" s="159" t="s">
        <v>167</v>
      </c>
      <c r="B270" s="71" t="s">
        <v>209</v>
      </c>
      <c r="C270" s="88">
        <v>30.7</v>
      </c>
      <c r="D270" s="88">
        <v>49.39</v>
      </c>
      <c r="E270" s="157"/>
      <c r="F270" s="136">
        <v>0.35780000000000001</v>
      </c>
      <c r="G270" s="137">
        <f t="shared" si="16"/>
        <v>41.684460000000001</v>
      </c>
      <c r="H270" s="137">
        <f t="shared" si="17"/>
        <v>67.06174200000001</v>
      </c>
      <c r="I270" s="136">
        <v>0.24</v>
      </c>
      <c r="J270" s="137">
        <f t="shared" si="18"/>
        <v>57.101999999999997</v>
      </c>
      <c r="K270" s="139">
        <f t="shared" si="19"/>
        <v>91.865400000000008</v>
      </c>
      <c r="L270" s="244">
        <v>1</v>
      </c>
    </row>
    <row r="271" spans="1:12" x14ac:dyDescent="0.25">
      <c r="A271" s="159" t="s">
        <v>167</v>
      </c>
      <c r="B271" s="71" t="s">
        <v>210</v>
      </c>
      <c r="C271" s="88">
        <v>32.409999999999997</v>
      </c>
      <c r="D271" s="88">
        <v>52.76</v>
      </c>
      <c r="E271" s="157"/>
      <c r="F271" s="136">
        <v>0.35780000000000001</v>
      </c>
      <c r="G271" s="137">
        <f t="shared" si="16"/>
        <v>44.006298000000001</v>
      </c>
      <c r="H271" s="137">
        <f t="shared" si="17"/>
        <v>71.637528000000003</v>
      </c>
      <c r="I271" s="136">
        <v>0.24</v>
      </c>
      <c r="J271" s="137">
        <f t="shared" si="18"/>
        <v>60.282599999999995</v>
      </c>
      <c r="K271" s="139">
        <f t="shared" si="19"/>
        <v>98.133600000000001</v>
      </c>
      <c r="L271" s="244">
        <v>1</v>
      </c>
    </row>
    <row r="272" spans="1:12" x14ac:dyDescent="0.25">
      <c r="A272" s="159" t="s">
        <v>167</v>
      </c>
      <c r="B272" s="71" t="s">
        <v>211</v>
      </c>
      <c r="C272" s="88">
        <v>13.02</v>
      </c>
      <c r="D272" s="88">
        <v>18.73</v>
      </c>
      <c r="E272" s="157"/>
      <c r="F272" s="136">
        <v>0.35780000000000001</v>
      </c>
      <c r="G272" s="137">
        <f t="shared" si="16"/>
        <v>17.678556</v>
      </c>
      <c r="H272" s="137">
        <f t="shared" si="17"/>
        <v>25.431594000000004</v>
      </c>
      <c r="I272" s="136">
        <v>0.24</v>
      </c>
      <c r="J272" s="137">
        <f t="shared" si="18"/>
        <v>24.217200000000002</v>
      </c>
      <c r="K272" s="139">
        <f t="shared" si="19"/>
        <v>34.837800000000001</v>
      </c>
      <c r="L272" s="244">
        <v>1</v>
      </c>
    </row>
    <row r="273" spans="1:12" x14ac:dyDescent="0.25">
      <c r="A273" s="159" t="s">
        <v>167</v>
      </c>
      <c r="B273" s="71" t="s">
        <v>212</v>
      </c>
      <c r="C273" s="88">
        <v>13.89</v>
      </c>
      <c r="D273" s="88">
        <v>20.309999999999999</v>
      </c>
      <c r="E273" s="157"/>
      <c r="F273" s="136">
        <v>0.35780000000000001</v>
      </c>
      <c r="G273" s="137">
        <f t="shared" si="16"/>
        <v>18.859842000000004</v>
      </c>
      <c r="H273" s="137">
        <f t="shared" si="17"/>
        <v>27.576917999999999</v>
      </c>
      <c r="I273" s="136">
        <v>0.24</v>
      </c>
      <c r="J273" s="137">
        <f t="shared" si="18"/>
        <v>25.8354</v>
      </c>
      <c r="K273" s="139">
        <f t="shared" si="19"/>
        <v>37.776599999999995</v>
      </c>
      <c r="L273" s="244">
        <v>1</v>
      </c>
    </row>
    <row r="274" spans="1:12" ht="12.75" customHeight="1" x14ac:dyDescent="0.25">
      <c r="A274" s="159" t="s">
        <v>167</v>
      </c>
      <c r="B274" s="71" t="s">
        <v>213</v>
      </c>
      <c r="C274" s="88">
        <v>27.81</v>
      </c>
      <c r="D274" s="88">
        <v>46.18</v>
      </c>
      <c r="E274" s="157"/>
      <c r="F274" s="136">
        <v>0.35780000000000001</v>
      </c>
      <c r="G274" s="137">
        <f t="shared" si="16"/>
        <v>37.760418000000001</v>
      </c>
      <c r="H274" s="137">
        <f t="shared" si="17"/>
        <v>62.703204000000007</v>
      </c>
      <c r="I274" s="136">
        <v>0.24</v>
      </c>
      <c r="J274" s="137">
        <f t="shared" si="18"/>
        <v>51.726599999999998</v>
      </c>
      <c r="K274" s="139">
        <f t="shared" si="19"/>
        <v>85.894799999999989</v>
      </c>
      <c r="L274" s="244">
        <v>1</v>
      </c>
    </row>
    <row r="275" spans="1:12" ht="12.75" customHeight="1" x14ac:dyDescent="0.25">
      <c r="A275" s="159" t="s">
        <v>167</v>
      </c>
      <c r="B275" s="71" t="s">
        <v>214</v>
      </c>
      <c r="C275" s="88">
        <v>32.409999999999997</v>
      </c>
      <c r="D275" s="88">
        <v>52.76</v>
      </c>
      <c r="E275" s="157"/>
      <c r="F275" s="136">
        <v>0.35780000000000001</v>
      </c>
      <c r="G275" s="137">
        <f t="shared" si="16"/>
        <v>44.006298000000001</v>
      </c>
      <c r="H275" s="137">
        <f t="shared" si="17"/>
        <v>71.637528000000003</v>
      </c>
      <c r="I275" s="136">
        <v>0.24</v>
      </c>
      <c r="J275" s="137">
        <f t="shared" si="18"/>
        <v>60.282599999999995</v>
      </c>
      <c r="K275" s="139">
        <f t="shared" si="19"/>
        <v>98.133600000000001</v>
      </c>
      <c r="L275" s="244">
        <v>1</v>
      </c>
    </row>
    <row r="276" spans="1:12" ht="12.75" customHeight="1" x14ac:dyDescent="0.25">
      <c r="A276" s="159" t="s">
        <v>167</v>
      </c>
      <c r="B276" s="71" t="s">
        <v>215</v>
      </c>
      <c r="C276" s="88">
        <v>26.78</v>
      </c>
      <c r="D276" s="88">
        <v>43.14</v>
      </c>
      <c r="E276" s="157"/>
      <c r="F276" s="136">
        <v>0.35780000000000001</v>
      </c>
      <c r="G276" s="137">
        <f t="shared" si="16"/>
        <v>36.361884000000003</v>
      </c>
      <c r="H276" s="137">
        <f t="shared" si="17"/>
        <v>58.575492000000004</v>
      </c>
      <c r="I276" s="136">
        <v>0.24</v>
      </c>
      <c r="J276" s="137">
        <f t="shared" si="18"/>
        <v>49.8108</v>
      </c>
      <c r="K276" s="139">
        <f t="shared" si="19"/>
        <v>80.240400000000008</v>
      </c>
      <c r="L276" s="244">
        <v>1</v>
      </c>
    </row>
    <row r="277" spans="1:12" x14ac:dyDescent="0.25">
      <c r="A277" s="159" t="s">
        <v>167</v>
      </c>
      <c r="B277" s="71" t="s">
        <v>216</v>
      </c>
      <c r="C277" s="88">
        <v>30.7</v>
      </c>
      <c r="D277" s="88">
        <v>49.39</v>
      </c>
      <c r="E277" s="157"/>
      <c r="F277" s="136">
        <v>0.35780000000000001</v>
      </c>
      <c r="G277" s="137">
        <f t="shared" si="16"/>
        <v>41.684460000000001</v>
      </c>
      <c r="H277" s="137">
        <f t="shared" si="17"/>
        <v>67.06174200000001</v>
      </c>
      <c r="I277" s="136">
        <v>0.24</v>
      </c>
      <c r="J277" s="137">
        <f t="shared" si="18"/>
        <v>57.101999999999997</v>
      </c>
      <c r="K277" s="139">
        <f t="shared" si="19"/>
        <v>91.865400000000008</v>
      </c>
      <c r="L277" s="244">
        <v>1</v>
      </c>
    </row>
    <row r="278" spans="1:12" x14ac:dyDescent="0.25">
      <c r="A278" s="159" t="s">
        <v>167</v>
      </c>
      <c r="B278" s="71" t="s">
        <v>217</v>
      </c>
      <c r="C278" s="88">
        <v>26.78</v>
      </c>
      <c r="D278" s="88">
        <v>43.14</v>
      </c>
      <c r="E278" s="157"/>
      <c r="F278" s="136">
        <v>0.35780000000000001</v>
      </c>
      <c r="G278" s="137">
        <f t="shared" si="16"/>
        <v>36.361884000000003</v>
      </c>
      <c r="H278" s="137">
        <f t="shared" si="17"/>
        <v>58.575492000000004</v>
      </c>
      <c r="I278" s="136">
        <v>0.24</v>
      </c>
      <c r="J278" s="137">
        <f t="shared" si="18"/>
        <v>49.8108</v>
      </c>
      <c r="K278" s="139">
        <f t="shared" si="19"/>
        <v>80.240400000000008</v>
      </c>
      <c r="L278" s="244">
        <v>1</v>
      </c>
    </row>
    <row r="279" spans="1:12" x14ac:dyDescent="0.25">
      <c r="A279" s="159" t="s">
        <v>167</v>
      </c>
      <c r="B279" s="71" t="s">
        <v>218</v>
      </c>
      <c r="C279" s="88">
        <v>26.78</v>
      </c>
      <c r="D279" s="88">
        <v>43.14</v>
      </c>
      <c r="E279" s="157"/>
      <c r="F279" s="136">
        <v>0.35780000000000001</v>
      </c>
      <c r="G279" s="137">
        <f t="shared" si="16"/>
        <v>36.361884000000003</v>
      </c>
      <c r="H279" s="137">
        <f t="shared" si="17"/>
        <v>58.575492000000004</v>
      </c>
      <c r="I279" s="136">
        <v>0.24</v>
      </c>
      <c r="J279" s="137">
        <f t="shared" si="18"/>
        <v>49.8108</v>
      </c>
      <c r="K279" s="139">
        <f t="shared" si="19"/>
        <v>80.240400000000008</v>
      </c>
      <c r="L279" s="244">
        <v>1</v>
      </c>
    </row>
    <row r="280" spans="1:12" x14ac:dyDescent="0.25">
      <c r="A280" s="159" t="s">
        <v>113</v>
      </c>
      <c r="B280" s="71" t="s">
        <v>114</v>
      </c>
      <c r="C280" s="69">
        <v>37.5</v>
      </c>
      <c r="D280" s="69">
        <v>45</v>
      </c>
      <c r="E280" s="157"/>
      <c r="F280" s="136">
        <v>0.42730000000000001</v>
      </c>
      <c r="G280" s="137">
        <f t="shared" si="16"/>
        <v>53.52375</v>
      </c>
      <c r="H280" s="137">
        <f t="shared" si="17"/>
        <v>64.228499999999997</v>
      </c>
      <c r="I280" s="136">
        <v>0.24</v>
      </c>
      <c r="J280" s="137">
        <f t="shared" si="18"/>
        <v>69.75</v>
      </c>
      <c r="K280" s="139">
        <f t="shared" si="19"/>
        <v>83.7</v>
      </c>
      <c r="L280" s="244">
        <v>1</v>
      </c>
    </row>
    <row r="281" spans="1:12" x14ac:dyDescent="0.25">
      <c r="A281" s="159" t="s">
        <v>113</v>
      </c>
      <c r="B281" s="71" t="s">
        <v>115</v>
      </c>
      <c r="C281" s="88">
        <v>15.49</v>
      </c>
      <c r="D281" s="88">
        <v>19.059999999999999</v>
      </c>
      <c r="E281" s="157"/>
      <c r="F281" s="136">
        <v>0.42730000000000001</v>
      </c>
      <c r="G281" s="137">
        <f t="shared" si="16"/>
        <v>22.108877</v>
      </c>
      <c r="H281" s="137">
        <f t="shared" si="17"/>
        <v>27.204338</v>
      </c>
      <c r="I281" s="136">
        <v>0.24</v>
      </c>
      <c r="J281" s="137">
        <f t="shared" si="18"/>
        <v>28.811399999999999</v>
      </c>
      <c r="K281" s="139">
        <f t="shared" si="19"/>
        <v>35.451599999999992</v>
      </c>
      <c r="L281" s="244">
        <v>1</v>
      </c>
    </row>
    <row r="282" spans="1:12" x14ac:dyDescent="0.25">
      <c r="A282" s="159" t="s">
        <v>113</v>
      </c>
      <c r="B282" s="71" t="s">
        <v>116</v>
      </c>
      <c r="C282" s="88">
        <v>19.11</v>
      </c>
      <c r="D282" s="88">
        <v>21.94</v>
      </c>
      <c r="E282" s="157"/>
      <c r="F282" s="136">
        <v>0.42730000000000001</v>
      </c>
      <c r="G282" s="137">
        <f t="shared" si="16"/>
        <v>27.275703</v>
      </c>
      <c r="H282" s="137">
        <f t="shared" si="17"/>
        <v>31.314962000000001</v>
      </c>
      <c r="I282" s="136">
        <v>0.24</v>
      </c>
      <c r="J282" s="137">
        <f t="shared" si="18"/>
        <v>35.544599999999996</v>
      </c>
      <c r="K282" s="139">
        <f t="shared" si="19"/>
        <v>40.808400000000006</v>
      </c>
      <c r="L282" s="244">
        <v>1</v>
      </c>
    </row>
    <row r="283" spans="1:12" x14ac:dyDescent="0.25">
      <c r="A283" s="159" t="s">
        <v>113</v>
      </c>
      <c r="B283" s="71" t="s">
        <v>117</v>
      </c>
      <c r="C283" s="88">
        <v>21.96</v>
      </c>
      <c r="D283" s="88">
        <v>23.97</v>
      </c>
      <c r="E283" s="157"/>
      <c r="F283" s="136">
        <v>0.42730000000000001</v>
      </c>
      <c r="G283" s="137">
        <f t="shared" si="16"/>
        <v>31.343508</v>
      </c>
      <c r="H283" s="137">
        <f t="shared" si="17"/>
        <v>34.212381000000001</v>
      </c>
      <c r="I283" s="136">
        <v>0.24</v>
      </c>
      <c r="J283" s="137">
        <f t="shared" si="18"/>
        <v>40.845599999999997</v>
      </c>
      <c r="K283" s="139">
        <f t="shared" si="19"/>
        <v>44.584199999999996</v>
      </c>
      <c r="L283" s="244">
        <v>1</v>
      </c>
    </row>
    <row r="284" spans="1:12" x14ac:dyDescent="0.25">
      <c r="A284" s="159" t="s">
        <v>113</v>
      </c>
      <c r="B284" s="71" t="s">
        <v>118</v>
      </c>
      <c r="C284" s="88">
        <v>23.99</v>
      </c>
      <c r="D284" s="88">
        <v>32.840000000000003</v>
      </c>
      <c r="E284" s="157"/>
      <c r="F284" s="136">
        <v>0.42730000000000001</v>
      </c>
      <c r="G284" s="137">
        <f t="shared" si="16"/>
        <v>34.240926999999999</v>
      </c>
      <c r="H284" s="137">
        <f t="shared" si="17"/>
        <v>46.872532000000007</v>
      </c>
      <c r="I284" s="136">
        <v>0.24</v>
      </c>
      <c r="J284" s="137">
        <f t="shared" si="18"/>
        <v>44.621400000000001</v>
      </c>
      <c r="K284" s="139">
        <f t="shared" si="19"/>
        <v>61.082400000000007</v>
      </c>
      <c r="L284" s="244">
        <v>1</v>
      </c>
    </row>
    <row r="285" spans="1:12" x14ac:dyDescent="0.25">
      <c r="A285" s="159" t="s">
        <v>113</v>
      </c>
      <c r="B285" s="71" t="s">
        <v>119</v>
      </c>
      <c r="C285" s="88">
        <v>10.32</v>
      </c>
      <c r="D285" s="88">
        <v>13.96</v>
      </c>
      <c r="E285" s="157"/>
      <c r="F285" s="136">
        <v>0.42730000000000001</v>
      </c>
      <c r="G285" s="137">
        <f t="shared" si="16"/>
        <v>14.729736000000001</v>
      </c>
      <c r="H285" s="137">
        <f t="shared" si="17"/>
        <v>19.925108000000002</v>
      </c>
      <c r="I285" s="136">
        <v>0.24</v>
      </c>
      <c r="J285" s="137">
        <f t="shared" si="18"/>
        <v>19.1952</v>
      </c>
      <c r="K285" s="139">
        <f t="shared" si="19"/>
        <v>25.965600000000002</v>
      </c>
      <c r="L285" s="244">
        <v>1</v>
      </c>
    </row>
    <row r="286" spans="1:12" x14ac:dyDescent="0.25">
      <c r="A286" s="159" t="s">
        <v>113</v>
      </c>
      <c r="B286" s="71" t="s">
        <v>120</v>
      </c>
      <c r="C286" s="88">
        <v>13.97</v>
      </c>
      <c r="D286" s="88">
        <v>19.57</v>
      </c>
      <c r="E286" s="157"/>
      <c r="F286" s="136">
        <v>0.42730000000000001</v>
      </c>
      <c r="G286" s="137">
        <f t="shared" si="16"/>
        <v>19.939381000000001</v>
      </c>
      <c r="H286" s="137">
        <f t="shared" si="17"/>
        <v>27.932261</v>
      </c>
      <c r="I286" s="136">
        <v>0.24</v>
      </c>
      <c r="J286" s="137">
        <f t="shared" si="18"/>
        <v>25.984200000000001</v>
      </c>
      <c r="K286" s="139">
        <f t="shared" si="19"/>
        <v>36.400199999999998</v>
      </c>
      <c r="L286" s="244">
        <v>1</v>
      </c>
    </row>
    <row r="287" spans="1:12" x14ac:dyDescent="0.25">
      <c r="A287" s="159" t="s">
        <v>113</v>
      </c>
      <c r="B287" s="71" t="s">
        <v>121</v>
      </c>
      <c r="C287" s="88">
        <v>20.66</v>
      </c>
      <c r="D287" s="88">
        <v>27.91</v>
      </c>
      <c r="E287" s="157"/>
      <c r="F287" s="136">
        <v>0.42730000000000001</v>
      </c>
      <c r="G287" s="137">
        <f t="shared" si="16"/>
        <v>29.488018</v>
      </c>
      <c r="H287" s="137">
        <f t="shared" si="17"/>
        <v>39.835943</v>
      </c>
      <c r="I287" s="136">
        <v>0.24</v>
      </c>
      <c r="J287" s="137">
        <f t="shared" si="18"/>
        <v>38.427600000000005</v>
      </c>
      <c r="K287" s="139">
        <f t="shared" si="19"/>
        <v>51.912600000000005</v>
      </c>
      <c r="L287" s="244">
        <v>1</v>
      </c>
    </row>
    <row r="288" spans="1:12" x14ac:dyDescent="0.25">
      <c r="A288" s="159" t="s">
        <v>113</v>
      </c>
      <c r="B288" s="71" t="s">
        <v>122</v>
      </c>
      <c r="C288" s="88">
        <v>22.03</v>
      </c>
      <c r="D288" s="88">
        <v>36.659999999999997</v>
      </c>
      <c r="E288" s="157"/>
      <c r="F288" s="136">
        <v>0.42730000000000001</v>
      </c>
      <c r="G288" s="137">
        <f t="shared" si="16"/>
        <v>31.443419000000002</v>
      </c>
      <c r="H288" s="137">
        <f t="shared" si="17"/>
        <v>52.324817999999993</v>
      </c>
      <c r="I288" s="136">
        <v>0.24</v>
      </c>
      <c r="J288" s="137">
        <f t="shared" si="18"/>
        <v>40.9758</v>
      </c>
      <c r="K288" s="139">
        <f t="shared" si="19"/>
        <v>68.187599999999989</v>
      </c>
      <c r="L288" s="244">
        <v>1</v>
      </c>
    </row>
    <row r="289" spans="1:12" x14ac:dyDescent="0.25">
      <c r="A289" s="159" t="s">
        <v>113</v>
      </c>
      <c r="B289" s="71" t="s">
        <v>123</v>
      </c>
      <c r="C289" s="88">
        <v>11.75</v>
      </c>
      <c r="D289" s="88">
        <v>14.5</v>
      </c>
      <c r="E289" s="157"/>
      <c r="F289" s="136">
        <v>0.42730000000000001</v>
      </c>
      <c r="G289" s="137">
        <f t="shared" si="16"/>
        <v>16.770775</v>
      </c>
      <c r="H289" s="137">
        <f t="shared" si="17"/>
        <v>20.69585</v>
      </c>
      <c r="I289" s="136">
        <v>0.24</v>
      </c>
      <c r="J289" s="137">
        <f t="shared" si="18"/>
        <v>21.855</v>
      </c>
      <c r="K289" s="139">
        <f t="shared" si="19"/>
        <v>26.97</v>
      </c>
      <c r="L289" s="244">
        <v>1</v>
      </c>
    </row>
    <row r="290" spans="1:12" x14ac:dyDescent="0.25">
      <c r="A290" s="159" t="s">
        <v>113</v>
      </c>
      <c r="B290" s="71" t="s">
        <v>124</v>
      </c>
      <c r="C290" s="88">
        <v>17.010000000000002</v>
      </c>
      <c r="D290" s="88">
        <v>19.62</v>
      </c>
      <c r="E290" s="157"/>
      <c r="F290" s="136">
        <v>0.42730000000000001</v>
      </c>
      <c r="G290" s="137">
        <f t="shared" si="16"/>
        <v>24.278373000000002</v>
      </c>
      <c r="H290" s="137">
        <f t="shared" si="17"/>
        <v>28.003626000000001</v>
      </c>
      <c r="I290" s="136">
        <v>0.24</v>
      </c>
      <c r="J290" s="137">
        <f t="shared" si="18"/>
        <v>31.6386</v>
      </c>
      <c r="K290" s="139">
        <f t="shared" si="19"/>
        <v>36.493200000000002</v>
      </c>
      <c r="L290" s="244">
        <v>1</v>
      </c>
    </row>
    <row r="291" spans="1:12" x14ac:dyDescent="0.25">
      <c r="A291" s="159" t="s">
        <v>113</v>
      </c>
      <c r="B291" s="71" t="s">
        <v>125</v>
      </c>
      <c r="C291" s="88">
        <v>19.670000000000002</v>
      </c>
      <c r="D291" s="88">
        <v>34.58</v>
      </c>
      <c r="E291" s="157"/>
      <c r="F291" s="136">
        <v>0.42730000000000001</v>
      </c>
      <c r="G291" s="137">
        <f t="shared" si="16"/>
        <v>28.074991000000004</v>
      </c>
      <c r="H291" s="137">
        <f t="shared" si="17"/>
        <v>49.356034000000001</v>
      </c>
      <c r="I291" s="136">
        <v>0.24</v>
      </c>
      <c r="J291" s="137">
        <f t="shared" si="18"/>
        <v>36.586200000000005</v>
      </c>
      <c r="K291" s="139">
        <f t="shared" si="19"/>
        <v>64.318799999999996</v>
      </c>
      <c r="L291" s="244">
        <v>1</v>
      </c>
    </row>
    <row r="292" spans="1:12" x14ac:dyDescent="0.25">
      <c r="A292" s="159" t="s">
        <v>113</v>
      </c>
      <c r="B292" s="71" t="s">
        <v>126</v>
      </c>
      <c r="C292" s="88">
        <v>21.46</v>
      </c>
      <c r="D292" s="88">
        <v>31.9</v>
      </c>
      <c r="E292" s="157"/>
      <c r="F292" s="136">
        <v>0.42730000000000001</v>
      </c>
      <c r="G292" s="137">
        <f t="shared" si="16"/>
        <v>30.629858000000002</v>
      </c>
      <c r="H292" s="137">
        <f t="shared" si="17"/>
        <v>45.53087</v>
      </c>
      <c r="I292" s="136">
        <v>0.24</v>
      </c>
      <c r="J292" s="137">
        <f t="shared" si="18"/>
        <v>39.915599999999998</v>
      </c>
      <c r="K292" s="139">
        <f t="shared" si="19"/>
        <v>59.333999999999989</v>
      </c>
      <c r="L292" s="244">
        <v>1</v>
      </c>
    </row>
    <row r="293" spans="1:12" x14ac:dyDescent="0.25">
      <c r="A293" s="159" t="s">
        <v>113</v>
      </c>
      <c r="B293" s="71" t="s">
        <v>127</v>
      </c>
      <c r="C293" s="88">
        <v>17.03</v>
      </c>
      <c r="D293" s="88">
        <v>21.35</v>
      </c>
      <c r="E293" s="157"/>
      <c r="F293" s="136">
        <v>0.42730000000000001</v>
      </c>
      <c r="G293" s="137">
        <f t="shared" si="16"/>
        <v>24.306919000000001</v>
      </c>
      <c r="H293" s="137">
        <f t="shared" si="17"/>
        <v>30.472855000000003</v>
      </c>
      <c r="I293" s="136">
        <v>0.24</v>
      </c>
      <c r="J293" s="137">
        <f t="shared" si="18"/>
        <v>31.675800000000002</v>
      </c>
      <c r="K293" s="139">
        <f t="shared" si="19"/>
        <v>39.711000000000006</v>
      </c>
      <c r="L293" s="244">
        <v>1</v>
      </c>
    </row>
    <row r="294" spans="1:12" x14ac:dyDescent="0.25">
      <c r="A294" s="159" t="s">
        <v>113</v>
      </c>
      <c r="B294" s="71" t="s">
        <v>128</v>
      </c>
      <c r="C294" s="88">
        <v>12.96</v>
      </c>
      <c r="D294" s="88">
        <v>16.47</v>
      </c>
      <c r="E294" s="157"/>
      <c r="F294" s="136">
        <v>0.42730000000000001</v>
      </c>
      <c r="G294" s="137">
        <f t="shared" si="16"/>
        <v>18.497808000000003</v>
      </c>
      <c r="H294" s="137">
        <f t="shared" si="17"/>
        <v>23.507631</v>
      </c>
      <c r="I294" s="136">
        <v>0.24</v>
      </c>
      <c r="J294" s="137">
        <f t="shared" si="18"/>
        <v>24.105600000000003</v>
      </c>
      <c r="K294" s="139">
        <f t="shared" si="19"/>
        <v>30.634199999999996</v>
      </c>
      <c r="L294" s="244">
        <v>1</v>
      </c>
    </row>
    <row r="295" spans="1:12" x14ac:dyDescent="0.25">
      <c r="A295" s="159" t="s">
        <v>113</v>
      </c>
      <c r="B295" s="71" t="s">
        <v>129</v>
      </c>
      <c r="C295" s="88">
        <v>16.52</v>
      </c>
      <c r="D295" s="88">
        <v>29.22</v>
      </c>
      <c r="E295" s="157"/>
      <c r="F295" s="136">
        <v>0.42730000000000001</v>
      </c>
      <c r="G295" s="137">
        <f t="shared" si="16"/>
        <v>23.578996</v>
      </c>
      <c r="H295" s="137">
        <f t="shared" si="17"/>
        <v>41.705705999999999</v>
      </c>
      <c r="I295" s="136">
        <v>0.24</v>
      </c>
      <c r="J295" s="137">
        <f t="shared" si="18"/>
        <v>30.7272</v>
      </c>
      <c r="K295" s="139">
        <f t="shared" si="19"/>
        <v>54.349199999999996</v>
      </c>
      <c r="L295" s="244">
        <v>1</v>
      </c>
    </row>
    <row r="296" spans="1:12" x14ac:dyDescent="0.25">
      <c r="A296" s="159" t="s">
        <v>113</v>
      </c>
      <c r="B296" s="71" t="s">
        <v>130</v>
      </c>
      <c r="C296" s="88">
        <v>23.49</v>
      </c>
      <c r="D296" s="88">
        <v>27.5</v>
      </c>
      <c r="E296" s="157"/>
      <c r="F296" s="136">
        <v>0.42730000000000001</v>
      </c>
      <c r="G296" s="137">
        <f t="shared" si="16"/>
        <v>33.527276999999998</v>
      </c>
      <c r="H296" s="137">
        <f t="shared" si="17"/>
        <v>39.250750000000004</v>
      </c>
      <c r="I296" s="136">
        <v>0.24</v>
      </c>
      <c r="J296" s="137">
        <f t="shared" si="18"/>
        <v>43.691400000000002</v>
      </c>
      <c r="K296" s="139">
        <f t="shared" si="19"/>
        <v>51.15</v>
      </c>
      <c r="L296" s="244">
        <v>1</v>
      </c>
    </row>
    <row r="297" spans="1:12" x14ac:dyDescent="0.25">
      <c r="A297" s="159" t="s">
        <v>113</v>
      </c>
      <c r="B297" s="71" t="s">
        <v>131</v>
      </c>
      <c r="C297" s="88">
        <v>12.96</v>
      </c>
      <c r="D297" s="88">
        <v>16.47</v>
      </c>
      <c r="E297" s="157"/>
      <c r="F297" s="136">
        <v>0.42730000000000001</v>
      </c>
      <c r="G297" s="137">
        <f t="shared" si="16"/>
        <v>18.497808000000003</v>
      </c>
      <c r="H297" s="137">
        <f t="shared" si="17"/>
        <v>23.507631</v>
      </c>
      <c r="I297" s="136">
        <v>0.24</v>
      </c>
      <c r="J297" s="137">
        <f t="shared" si="18"/>
        <v>24.105600000000003</v>
      </c>
      <c r="K297" s="139">
        <f t="shared" si="19"/>
        <v>30.634199999999996</v>
      </c>
      <c r="L297" s="244">
        <v>1</v>
      </c>
    </row>
    <row r="298" spans="1:12" x14ac:dyDescent="0.25">
      <c r="A298" s="159" t="s">
        <v>113</v>
      </c>
      <c r="B298" s="71" t="s">
        <v>132</v>
      </c>
      <c r="C298" s="88">
        <v>16.52</v>
      </c>
      <c r="D298" s="88">
        <v>23.43</v>
      </c>
      <c r="E298" s="157"/>
      <c r="F298" s="136">
        <v>0.42730000000000001</v>
      </c>
      <c r="G298" s="137">
        <f t="shared" si="16"/>
        <v>23.578996</v>
      </c>
      <c r="H298" s="137">
        <f t="shared" si="17"/>
        <v>33.441639000000002</v>
      </c>
      <c r="I298" s="136">
        <v>0.24</v>
      </c>
      <c r="J298" s="137">
        <f t="shared" si="18"/>
        <v>30.7272</v>
      </c>
      <c r="K298" s="139">
        <f t="shared" si="19"/>
        <v>43.579799999999992</v>
      </c>
      <c r="L298" s="244">
        <v>1</v>
      </c>
    </row>
    <row r="299" spans="1:12" x14ac:dyDescent="0.25">
      <c r="A299" s="159" t="s">
        <v>113</v>
      </c>
      <c r="B299" s="71" t="s">
        <v>133</v>
      </c>
      <c r="C299" s="88">
        <v>10.11</v>
      </c>
      <c r="D299" s="88">
        <v>16.13</v>
      </c>
      <c r="E299" s="157"/>
      <c r="F299" s="136">
        <v>0.42730000000000001</v>
      </c>
      <c r="G299" s="137">
        <f t="shared" si="16"/>
        <v>14.430002999999999</v>
      </c>
      <c r="H299" s="137">
        <f t="shared" si="17"/>
        <v>23.022348999999998</v>
      </c>
      <c r="I299" s="136">
        <v>0.24</v>
      </c>
      <c r="J299" s="137">
        <f t="shared" si="18"/>
        <v>18.804599999999997</v>
      </c>
      <c r="K299" s="139">
        <f t="shared" si="19"/>
        <v>30.001799999999999</v>
      </c>
      <c r="L299" s="244">
        <v>1</v>
      </c>
    </row>
    <row r="300" spans="1:12" x14ac:dyDescent="0.25">
      <c r="A300" s="159" t="s">
        <v>113</v>
      </c>
      <c r="B300" s="71" t="s">
        <v>134</v>
      </c>
      <c r="C300" s="88">
        <v>16.13</v>
      </c>
      <c r="D300" s="88">
        <v>27.5</v>
      </c>
      <c r="E300" s="157"/>
      <c r="F300" s="136">
        <v>0.42730000000000001</v>
      </c>
      <c r="G300" s="137">
        <f t="shared" si="16"/>
        <v>23.022348999999998</v>
      </c>
      <c r="H300" s="137">
        <f t="shared" si="17"/>
        <v>39.250750000000004</v>
      </c>
      <c r="I300" s="136">
        <v>0.24</v>
      </c>
      <c r="J300" s="137">
        <f t="shared" si="18"/>
        <v>30.001799999999999</v>
      </c>
      <c r="K300" s="139">
        <f t="shared" si="19"/>
        <v>51.15</v>
      </c>
      <c r="L300" s="244">
        <v>1</v>
      </c>
    </row>
    <row r="301" spans="1:12" x14ac:dyDescent="0.25">
      <c r="A301" s="159" t="s">
        <v>113</v>
      </c>
      <c r="B301" s="71" t="s">
        <v>135</v>
      </c>
      <c r="C301" s="88">
        <v>12.97</v>
      </c>
      <c r="D301" s="88">
        <v>17.59</v>
      </c>
      <c r="E301" s="157"/>
      <c r="F301" s="136">
        <v>0.42730000000000001</v>
      </c>
      <c r="G301" s="137">
        <f t="shared" si="16"/>
        <v>18.512081000000002</v>
      </c>
      <c r="H301" s="137">
        <f t="shared" si="17"/>
        <v>25.106207000000001</v>
      </c>
      <c r="I301" s="136">
        <v>0.24</v>
      </c>
      <c r="J301" s="137">
        <f t="shared" si="18"/>
        <v>24.124200000000002</v>
      </c>
      <c r="K301" s="139">
        <f t="shared" si="19"/>
        <v>32.717399999999998</v>
      </c>
      <c r="L301" s="244">
        <v>1</v>
      </c>
    </row>
    <row r="302" spans="1:12" x14ac:dyDescent="0.25">
      <c r="A302" s="159" t="s">
        <v>113</v>
      </c>
      <c r="B302" s="71" t="s">
        <v>136</v>
      </c>
      <c r="C302" s="88">
        <v>17.59</v>
      </c>
      <c r="D302" s="88">
        <v>26.76</v>
      </c>
      <c r="E302" s="157"/>
      <c r="F302" s="136">
        <v>0.42730000000000001</v>
      </c>
      <c r="G302" s="137">
        <f t="shared" si="16"/>
        <v>25.106207000000001</v>
      </c>
      <c r="H302" s="137">
        <f t="shared" si="17"/>
        <v>38.194548000000005</v>
      </c>
      <c r="I302" s="136">
        <v>0.24</v>
      </c>
      <c r="J302" s="137">
        <f t="shared" si="18"/>
        <v>32.717399999999998</v>
      </c>
      <c r="K302" s="139">
        <f t="shared" si="19"/>
        <v>49.773600000000002</v>
      </c>
      <c r="L302" s="244">
        <v>1</v>
      </c>
    </row>
    <row r="303" spans="1:12" x14ac:dyDescent="0.25">
      <c r="A303" s="159" t="s">
        <v>113</v>
      </c>
      <c r="B303" s="71" t="s">
        <v>137</v>
      </c>
      <c r="C303" s="88">
        <v>15.91</v>
      </c>
      <c r="D303" s="88">
        <v>23.4</v>
      </c>
      <c r="E303" s="157"/>
      <c r="F303" s="136">
        <v>0.42730000000000001</v>
      </c>
      <c r="G303" s="137">
        <f t="shared" si="16"/>
        <v>22.708342999999999</v>
      </c>
      <c r="H303" s="137">
        <f t="shared" si="17"/>
        <v>33.398820000000001</v>
      </c>
      <c r="I303" s="136">
        <v>0.24</v>
      </c>
      <c r="J303" s="137">
        <f t="shared" si="18"/>
        <v>29.592600000000001</v>
      </c>
      <c r="K303" s="139">
        <f t="shared" si="19"/>
        <v>43.523999999999994</v>
      </c>
      <c r="L303" s="244">
        <v>1</v>
      </c>
    </row>
    <row r="304" spans="1:12" x14ac:dyDescent="0.25">
      <c r="A304" s="159" t="s">
        <v>113</v>
      </c>
      <c r="B304" s="71" t="s">
        <v>138</v>
      </c>
      <c r="C304" s="88">
        <v>12.96</v>
      </c>
      <c r="D304" s="88">
        <v>16.57</v>
      </c>
      <c r="E304" s="157"/>
      <c r="F304" s="136">
        <v>0.42730000000000001</v>
      </c>
      <c r="G304" s="137">
        <f t="shared" si="16"/>
        <v>18.497808000000003</v>
      </c>
      <c r="H304" s="137">
        <f t="shared" si="17"/>
        <v>23.650361</v>
      </c>
      <c r="I304" s="136">
        <v>0.24</v>
      </c>
      <c r="J304" s="137">
        <f t="shared" si="18"/>
        <v>24.105600000000003</v>
      </c>
      <c r="K304" s="139">
        <f t="shared" si="19"/>
        <v>30.8202</v>
      </c>
      <c r="L304" s="244">
        <v>1</v>
      </c>
    </row>
    <row r="305" spans="1:12" x14ac:dyDescent="0.25">
      <c r="A305" s="159" t="s">
        <v>113</v>
      </c>
      <c r="B305" s="71" t="s">
        <v>139</v>
      </c>
      <c r="C305" s="88">
        <v>16.010000000000002</v>
      </c>
      <c r="D305" s="88">
        <v>18.45</v>
      </c>
      <c r="E305" s="157"/>
      <c r="F305" s="136">
        <v>0.42730000000000001</v>
      </c>
      <c r="G305" s="137">
        <f t="shared" si="16"/>
        <v>22.851073000000003</v>
      </c>
      <c r="H305" s="137">
        <f t="shared" si="17"/>
        <v>26.333684999999999</v>
      </c>
      <c r="I305" s="136">
        <v>0.24</v>
      </c>
      <c r="J305" s="137">
        <f t="shared" si="18"/>
        <v>29.778600000000001</v>
      </c>
      <c r="K305" s="139">
        <f t="shared" si="19"/>
        <v>34.316999999999993</v>
      </c>
      <c r="L305" s="244">
        <v>1</v>
      </c>
    </row>
    <row r="306" spans="1:12" x14ac:dyDescent="0.25">
      <c r="A306" s="159" t="s">
        <v>113</v>
      </c>
      <c r="B306" s="71" t="s">
        <v>140</v>
      </c>
      <c r="C306" s="88">
        <v>18.489999999999998</v>
      </c>
      <c r="D306" s="88">
        <v>27.35</v>
      </c>
      <c r="E306" s="157"/>
      <c r="F306" s="136">
        <v>0.42730000000000001</v>
      </c>
      <c r="G306" s="137">
        <f t="shared" si="16"/>
        <v>26.390776999999996</v>
      </c>
      <c r="H306" s="137">
        <f t="shared" si="17"/>
        <v>39.036655000000003</v>
      </c>
      <c r="I306" s="136">
        <v>0.24</v>
      </c>
      <c r="J306" s="137">
        <f t="shared" si="18"/>
        <v>34.391399999999997</v>
      </c>
      <c r="K306" s="139">
        <f t="shared" si="19"/>
        <v>50.871000000000009</v>
      </c>
      <c r="L306" s="244">
        <v>1</v>
      </c>
    </row>
    <row r="307" spans="1:12" x14ac:dyDescent="0.25">
      <c r="A307" s="159" t="s">
        <v>113</v>
      </c>
      <c r="B307" s="71" t="s">
        <v>141</v>
      </c>
      <c r="C307" s="88">
        <v>10.42</v>
      </c>
      <c r="D307" s="88">
        <v>23.45</v>
      </c>
      <c r="E307" s="157"/>
      <c r="F307" s="136">
        <v>0.42730000000000001</v>
      </c>
      <c r="G307" s="137">
        <f t="shared" si="16"/>
        <v>14.872465999999999</v>
      </c>
      <c r="H307" s="137">
        <f t="shared" si="17"/>
        <v>33.470185000000001</v>
      </c>
      <c r="I307" s="136">
        <v>0.24</v>
      </c>
      <c r="J307" s="137">
        <f t="shared" si="18"/>
        <v>19.3812</v>
      </c>
      <c r="K307" s="139">
        <f t="shared" si="19"/>
        <v>43.616999999999997</v>
      </c>
      <c r="L307" s="244">
        <v>1</v>
      </c>
    </row>
    <row r="308" spans="1:12" x14ac:dyDescent="0.25">
      <c r="A308" s="159" t="s">
        <v>113</v>
      </c>
      <c r="B308" s="71" t="s">
        <v>142</v>
      </c>
      <c r="C308" s="88">
        <v>10.02</v>
      </c>
      <c r="D308" s="88">
        <v>22.24</v>
      </c>
      <c r="E308" s="157"/>
      <c r="F308" s="136">
        <v>0.42730000000000001</v>
      </c>
      <c r="G308" s="137">
        <f t="shared" si="16"/>
        <v>14.301546</v>
      </c>
      <c r="H308" s="137">
        <f t="shared" si="17"/>
        <v>31.743151999999998</v>
      </c>
      <c r="I308" s="136">
        <v>0.24</v>
      </c>
      <c r="J308" s="137">
        <f t="shared" si="18"/>
        <v>18.6372</v>
      </c>
      <c r="K308" s="139">
        <f t="shared" si="19"/>
        <v>41.366399999999999</v>
      </c>
      <c r="L308" s="244">
        <v>1</v>
      </c>
    </row>
    <row r="309" spans="1:12" x14ac:dyDescent="0.25">
      <c r="A309" s="159" t="s">
        <v>113</v>
      </c>
      <c r="B309" s="71" t="s">
        <v>143</v>
      </c>
      <c r="C309" s="88">
        <v>21.73</v>
      </c>
      <c r="D309" s="88">
        <v>33.04</v>
      </c>
      <c r="E309" s="157"/>
      <c r="F309" s="136">
        <v>0.42730000000000001</v>
      </c>
      <c r="G309" s="137">
        <f t="shared" si="16"/>
        <v>31.015229000000001</v>
      </c>
      <c r="H309" s="137">
        <f t="shared" si="17"/>
        <v>47.157992</v>
      </c>
      <c r="I309" s="136">
        <v>0.24</v>
      </c>
      <c r="J309" s="137">
        <f t="shared" si="18"/>
        <v>40.4178</v>
      </c>
      <c r="K309" s="139">
        <f t="shared" si="19"/>
        <v>61.4544</v>
      </c>
      <c r="L309" s="244">
        <v>1</v>
      </c>
    </row>
    <row r="310" spans="1:12" x14ac:dyDescent="0.25">
      <c r="A310" s="159" t="s">
        <v>113</v>
      </c>
      <c r="B310" s="71" t="s">
        <v>144</v>
      </c>
      <c r="C310" s="88">
        <v>12.96</v>
      </c>
      <c r="D310" s="88">
        <v>21.66</v>
      </c>
      <c r="E310" s="157"/>
      <c r="F310" s="136">
        <v>0.42730000000000001</v>
      </c>
      <c r="G310" s="137">
        <f t="shared" si="16"/>
        <v>18.497808000000003</v>
      </c>
      <c r="H310" s="137">
        <f t="shared" si="17"/>
        <v>30.915317999999999</v>
      </c>
      <c r="I310" s="136">
        <v>0.24</v>
      </c>
      <c r="J310" s="137">
        <f t="shared" si="18"/>
        <v>24.105600000000003</v>
      </c>
      <c r="K310" s="139">
        <f t="shared" si="19"/>
        <v>40.287600000000005</v>
      </c>
      <c r="L310" s="244">
        <v>1</v>
      </c>
    </row>
    <row r="311" spans="1:12" x14ac:dyDescent="0.25">
      <c r="A311" s="159" t="s">
        <v>113</v>
      </c>
      <c r="B311" s="71" t="s">
        <v>145</v>
      </c>
      <c r="C311" s="88">
        <v>21.21</v>
      </c>
      <c r="D311" s="88">
        <v>31.15</v>
      </c>
      <c r="E311" s="157"/>
      <c r="F311" s="136">
        <v>0.42730000000000001</v>
      </c>
      <c r="G311" s="137">
        <f t="shared" si="16"/>
        <v>30.273033000000002</v>
      </c>
      <c r="H311" s="137">
        <f t="shared" si="17"/>
        <v>44.460394999999998</v>
      </c>
      <c r="I311" s="136">
        <v>0.24</v>
      </c>
      <c r="J311" s="137">
        <f t="shared" si="18"/>
        <v>39.450600000000001</v>
      </c>
      <c r="K311" s="139">
        <f t="shared" si="19"/>
        <v>57.938999999999993</v>
      </c>
      <c r="L311" s="244">
        <v>1</v>
      </c>
    </row>
    <row r="312" spans="1:12" x14ac:dyDescent="0.25">
      <c r="A312" s="159" t="s">
        <v>113</v>
      </c>
      <c r="B312" s="71" t="s">
        <v>146</v>
      </c>
      <c r="C312" s="88">
        <v>25.15</v>
      </c>
      <c r="D312" s="88">
        <v>38.520000000000003</v>
      </c>
      <c r="E312" s="157"/>
      <c r="F312" s="136">
        <v>0.42730000000000001</v>
      </c>
      <c r="G312" s="137">
        <f t="shared" si="16"/>
        <v>35.896594999999998</v>
      </c>
      <c r="H312" s="137">
        <f t="shared" si="17"/>
        <v>54.979596000000008</v>
      </c>
      <c r="I312" s="136">
        <v>0.24</v>
      </c>
      <c r="J312" s="137">
        <f t="shared" si="18"/>
        <v>46.778999999999989</v>
      </c>
      <c r="K312" s="139">
        <f t="shared" si="19"/>
        <v>71.647199999999998</v>
      </c>
      <c r="L312" s="244">
        <v>1</v>
      </c>
    </row>
    <row r="313" spans="1:12" x14ac:dyDescent="0.25">
      <c r="A313" s="159" t="s">
        <v>113</v>
      </c>
      <c r="B313" s="71" t="s">
        <v>147</v>
      </c>
      <c r="C313" s="88">
        <v>14.99</v>
      </c>
      <c r="D313" s="88">
        <v>19.22</v>
      </c>
      <c r="E313" s="157"/>
      <c r="F313" s="136">
        <v>0.42730000000000001</v>
      </c>
      <c r="G313" s="137">
        <f t="shared" si="16"/>
        <v>21.395227000000002</v>
      </c>
      <c r="H313" s="137">
        <f t="shared" si="17"/>
        <v>27.432706</v>
      </c>
      <c r="I313" s="136">
        <v>0.24</v>
      </c>
      <c r="J313" s="137">
        <f t="shared" si="18"/>
        <v>27.881399999999999</v>
      </c>
      <c r="K313" s="139">
        <f t="shared" si="19"/>
        <v>35.749199999999995</v>
      </c>
      <c r="L313" s="244">
        <v>1</v>
      </c>
    </row>
    <row r="314" spans="1:12" x14ac:dyDescent="0.25">
      <c r="A314" s="159" t="s">
        <v>113</v>
      </c>
      <c r="B314" s="71" t="s">
        <v>148</v>
      </c>
      <c r="C314" s="88">
        <v>19.25</v>
      </c>
      <c r="D314" s="88">
        <v>25.16</v>
      </c>
      <c r="E314" s="157"/>
      <c r="F314" s="136">
        <v>0.42730000000000001</v>
      </c>
      <c r="G314" s="137">
        <f t="shared" si="16"/>
        <v>27.475525000000001</v>
      </c>
      <c r="H314" s="137">
        <f t="shared" si="17"/>
        <v>35.910868000000001</v>
      </c>
      <c r="I314" s="136">
        <v>0.24</v>
      </c>
      <c r="J314" s="137">
        <f t="shared" si="18"/>
        <v>35.805</v>
      </c>
      <c r="K314" s="139">
        <f t="shared" si="19"/>
        <v>46.797600000000003</v>
      </c>
      <c r="L314" s="244">
        <v>1</v>
      </c>
    </row>
    <row r="315" spans="1:12" x14ac:dyDescent="0.25">
      <c r="A315" s="159" t="s">
        <v>113</v>
      </c>
      <c r="B315" s="71" t="s">
        <v>149</v>
      </c>
      <c r="C315" s="88">
        <v>14.26</v>
      </c>
      <c r="D315" s="88">
        <v>18.350000000000001</v>
      </c>
      <c r="E315" s="157"/>
      <c r="F315" s="136">
        <v>0.42730000000000001</v>
      </c>
      <c r="G315" s="137">
        <f t="shared" si="16"/>
        <v>20.353297999999999</v>
      </c>
      <c r="H315" s="137">
        <f t="shared" si="17"/>
        <v>26.190955000000002</v>
      </c>
      <c r="I315" s="136">
        <v>0.24</v>
      </c>
      <c r="J315" s="137">
        <f t="shared" si="18"/>
        <v>26.523600000000002</v>
      </c>
      <c r="K315" s="139">
        <f t="shared" si="19"/>
        <v>34.131</v>
      </c>
      <c r="L315" s="244">
        <v>1</v>
      </c>
    </row>
    <row r="316" spans="1:12" x14ac:dyDescent="0.25">
      <c r="A316" s="159" t="s">
        <v>113</v>
      </c>
      <c r="B316" s="71" t="s">
        <v>150</v>
      </c>
      <c r="C316" s="88">
        <v>10.83</v>
      </c>
      <c r="D316" s="88">
        <v>14.49</v>
      </c>
      <c r="E316" s="157"/>
      <c r="F316" s="136">
        <v>0.42730000000000001</v>
      </c>
      <c r="G316" s="137">
        <f t="shared" si="16"/>
        <v>15.457659</v>
      </c>
      <c r="H316" s="137">
        <f t="shared" si="17"/>
        <v>20.681577000000001</v>
      </c>
      <c r="I316" s="136">
        <v>0.24</v>
      </c>
      <c r="J316" s="137">
        <f t="shared" si="18"/>
        <v>20.143800000000002</v>
      </c>
      <c r="K316" s="139">
        <f t="shared" si="19"/>
        <v>26.9514</v>
      </c>
      <c r="L316" s="244">
        <v>1</v>
      </c>
    </row>
    <row r="317" spans="1:12" x14ac:dyDescent="0.25">
      <c r="A317" s="159" t="s">
        <v>113</v>
      </c>
      <c r="B317" s="71" t="s">
        <v>151</v>
      </c>
      <c r="C317" s="88">
        <v>18.399999999999999</v>
      </c>
      <c r="D317" s="88">
        <v>25.17</v>
      </c>
      <c r="E317" s="157"/>
      <c r="F317" s="136">
        <v>0.42730000000000001</v>
      </c>
      <c r="G317" s="137">
        <f t="shared" si="16"/>
        <v>26.262319999999999</v>
      </c>
      <c r="H317" s="137">
        <f t="shared" si="17"/>
        <v>35.925141000000004</v>
      </c>
      <c r="I317" s="136">
        <v>0.24</v>
      </c>
      <c r="J317" s="137">
        <f t="shared" si="18"/>
        <v>34.223999999999997</v>
      </c>
      <c r="K317" s="139">
        <f t="shared" si="19"/>
        <v>46.816200000000002</v>
      </c>
      <c r="L317" s="244">
        <v>1</v>
      </c>
    </row>
    <row r="318" spans="1:12" x14ac:dyDescent="0.25">
      <c r="A318" s="159" t="s">
        <v>113</v>
      </c>
      <c r="B318" s="71" t="s">
        <v>152</v>
      </c>
      <c r="C318" s="88">
        <v>14.34</v>
      </c>
      <c r="D318" s="88">
        <v>19.66</v>
      </c>
      <c r="E318" s="157"/>
      <c r="F318" s="136">
        <v>0.42730000000000001</v>
      </c>
      <c r="G318" s="137">
        <f t="shared" si="16"/>
        <v>20.467482</v>
      </c>
      <c r="H318" s="137">
        <f t="shared" si="17"/>
        <v>28.060718000000001</v>
      </c>
      <c r="I318" s="136">
        <v>0.24</v>
      </c>
      <c r="J318" s="137">
        <f t="shared" si="18"/>
        <v>26.672399999999996</v>
      </c>
      <c r="K318" s="139">
        <f t="shared" si="19"/>
        <v>36.567599999999999</v>
      </c>
      <c r="L318" s="244">
        <v>1</v>
      </c>
    </row>
    <row r="319" spans="1:12" x14ac:dyDescent="0.25">
      <c r="A319" s="159" t="s">
        <v>113</v>
      </c>
      <c r="B319" s="71" t="s">
        <v>153</v>
      </c>
      <c r="C319" s="88">
        <v>10.66</v>
      </c>
      <c r="D319" s="88">
        <v>15.6</v>
      </c>
      <c r="E319" s="157"/>
      <c r="F319" s="136">
        <v>0.42730000000000001</v>
      </c>
      <c r="G319" s="137">
        <f t="shared" si="16"/>
        <v>15.215018000000001</v>
      </c>
      <c r="H319" s="137">
        <f t="shared" si="17"/>
        <v>22.265879999999999</v>
      </c>
      <c r="I319" s="136">
        <v>0.24</v>
      </c>
      <c r="J319" s="137">
        <f t="shared" si="18"/>
        <v>19.8276</v>
      </c>
      <c r="K319" s="139">
        <f t="shared" si="19"/>
        <v>29.015999999999998</v>
      </c>
      <c r="L319" s="244">
        <v>1</v>
      </c>
    </row>
    <row r="320" spans="1:12" x14ac:dyDescent="0.25">
      <c r="A320" s="159" t="s">
        <v>113</v>
      </c>
      <c r="B320" s="71" t="s">
        <v>154</v>
      </c>
      <c r="C320" s="88">
        <v>11.6</v>
      </c>
      <c r="D320" s="88">
        <v>16.77</v>
      </c>
      <c r="E320" s="157"/>
      <c r="F320" s="136">
        <v>0.42730000000000001</v>
      </c>
      <c r="G320" s="137">
        <f t="shared" si="16"/>
        <v>16.55668</v>
      </c>
      <c r="H320" s="137">
        <f t="shared" si="17"/>
        <v>23.935821000000001</v>
      </c>
      <c r="I320" s="136">
        <v>0.24</v>
      </c>
      <c r="J320" s="137">
        <f t="shared" si="18"/>
        <v>21.575999999999997</v>
      </c>
      <c r="K320" s="139">
        <f t="shared" si="19"/>
        <v>31.1922</v>
      </c>
      <c r="L320" s="244">
        <v>1</v>
      </c>
    </row>
    <row r="321" spans="1:12" x14ac:dyDescent="0.25">
      <c r="A321" s="159" t="s">
        <v>113</v>
      </c>
      <c r="B321" s="71" t="s">
        <v>155</v>
      </c>
      <c r="C321" s="88">
        <v>7.58</v>
      </c>
      <c r="D321" s="88">
        <v>10.42</v>
      </c>
      <c r="E321" s="157"/>
      <c r="F321" s="136">
        <v>0.42730000000000001</v>
      </c>
      <c r="G321" s="137">
        <f t="shared" si="16"/>
        <v>10.818934</v>
      </c>
      <c r="H321" s="137">
        <f t="shared" si="17"/>
        <v>14.872465999999999</v>
      </c>
      <c r="I321" s="136">
        <v>0.24</v>
      </c>
      <c r="J321" s="137">
        <f t="shared" si="18"/>
        <v>14.098800000000001</v>
      </c>
      <c r="K321" s="139">
        <f t="shared" si="19"/>
        <v>19.3812</v>
      </c>
      <c r="L321" s="244">
        <v>1</v>
      </c>
    </row>
    <row r="322" spans="1:12" x14ac:dyDescent="0.25">
      <c r="A322" s="159" t="s">
        <v>113</v>
      </c>
      <c r="B322" s="71" t="s">
        <v>156</v>
      </c>
      <c r="C322" s="88">
        <v>10.48</v>
      </c>
      <c r="D322" s="88">
        <v>12.71</v>
      </c>
      <c r="E322" s="157"/>
      <c r="F322" s="136">
        <v>0.42730000000000001</v>
      </c>
      <c r="G322" s="137">
        <f t="shared" si="16"/>
        <v>14.958104000000001</v>
      </c>
      <c r="H322" s="137">
        <f t="shared" si="17"/>
        <v>18.140983000000002</v>
      </c>
      <c r="I322" s="136">
        <v>0.24</v>
      </c>
      <c r="J322" s="137">
        <f t="shared" si="18"/>
        <v>19.492799999999999</v>
      </c>
      <c r="K322" s="139">
        <f t="shared" si="19"/>
        <v>23.640600000000003</v>
      </c>
      <c r="L322" s="244">
        <v>1</v>
      </c>
    </row>
    <row r="323" spans="1:12" x14ac:dyDescent="0.25">
      <c r="A323" s="159" t="s">
        <v>113</v>
      </c>
      <c r="B323" s="71" t="s">
        <v>157</v>
      </c>
      <c r="C323" s="88">
        <v>12.75</v>
      </c>
      <c r="D323" s="88">
        <v>15.6</v>
      </c>
      <c r="E323" s="157"/>
      <c r="F323" s="136">
        <v>0.42730000000000001</v>
      </c>
      <c r="G323" s="137">
        <f t="shared" si="16"/>
        <v>18.198074999999999</v>
      </c>
      <c r="H323" s="137">
        <f t="shared" si="17"/>
        <v>22.265879999999999</v>
      </c>
      <c r="I323" s="136">
        <v>0.24</v>
      </c>
      <c r="J323" s="137">
        <f t="shared" si="18"/>
        <v>23.715</v>
      </c>
      <c r="K323" s="139">
        <f t="shared" si="19"/>
        <v>29.015999999999998</v>
      </c>
      <c r="L323" s="244">
        <v>1</v>
      </c>
    </row>
    <row r="324" spans="1:12" x14ac:dyDescent="0.25">
      <c r="A324" s="159" t="s">
        <v>113</v>
      </c>
      <c r="B324" s="71" t="s">
        <v>158</v>
      </c>
      <c r="C324" s="88">
        <v>15.62</v>
      </c>
      <c r="D324" s="88">
        <v>18.22</v>
      </c>
      <c r="E324" s="157"/>
      <c r="F324" s="136">
        <v>0.42730000000000001</v>
      </c>
      <c r="G324" s="137">
        <f t="shared" si="16"/>
        <v>22.294425999999998</v>
      </c>
      <c r="H324" s="137">
        <f t="shared" si="17"/>
        <v>26.005405999999997</v>
      </c>
      <c r="I324" s="136">
        <v>0.24</v>
      </c>
      <c r="J324" s="137">
        <f t="shared" si="18"/>
        <v>29.0532</v>
      </c>
      <c r="K324" s="139">
        <f t="shared" si="19"/>
        <v>33.889199999999995</v>
      </c>
      <c r="L324" s="244">
        <v>1</v>
      </c>
    </row>
    <row r="325" spans="1:12" x14ac:dyDescent="0.25">
      <c r="A325" s="159" t="s">
        <v>113</v>
      </c>
      <c r="B325" s="72" t="s">
        <v>159</v>
      </c>
      <c r="C325" s="88">
        <v>8.39</v>
      </c>
      <c r="D325" s="88">
        <v>12.71</v>
      </c>
      <c r="E325" s="157"/>
      <c r="F325" s="136">
        <v>0.42730000000000001</v>
      </c>
      <c r="G325" s="137">
        <f t="shared" si="16"/>
        <v>11.975047000000002</v>
      </c>
      <c r="H325" s="137">
        <f t="shared" si="17"/>
        <v>18.140983000000002</v>
      </c>
      <c r="I325" s="136">
        <v>0.24</v>
      </c>
      <c r="J325" s="137">
        <f t="shared" si="18"/>
        <v>15.605400000000001</v>
      </c>
      <c r="K325" s="139">
        <f t="shared" si="19"/>
        <v>23.640600000000003</v>
      </c>
      <c r="L325" s="244">
        <v>1</v>
      </c>
    </row>
    <row r="326" spans="1:12" x14ac:dyDescent="0.25">
      <c r="A326" s="159" t="s">
        <v>113</v>
      </c>
      <c r="B326" s="72" t="s">
        <v>160</v>
      </c>
      <c r="C326" s="88">
        <v>12.71</v>
      </c>
      <c r="D326" s="88">
        <v>17.739999999999998</v>
      </c>
      <c r="E326" s="157"/>
      <c r="F326" s="136">
        <v>0.42730000000000001</v>
      </c>
      <c r="G326" s="137">
        <f t="shared" si="16"/>
        <v>18.140983000000002</v>
      </c>
      <c r="H326" s="137">
        <f t="shared" si="17"/>
        <v>25.320301999999998</v>
      </c>
      <c r="I326" s="136">
        <v>0.24</v>
      </c>
      <c r="J326" s="137">
        <f t="shared" si="18"/>
        <v>23.640600000000003</v>
      </c>
      <c r="K326" s="139">
        <f t="shared" si="19"/>
        <v>32.996400000000001</v>
      </c>
      <c r="L326" s="244">
        <v>1</v>
      </c>
    </row>
    <row r="327" spans="1:12" x14ac:dyDescent="0.25">
      <c r="A327" s="159" t="s">
        <v>113</v>
      </c>
      <c r="B327" s="72" t="s">
        <v>161</v>
      </c>
      <c r="C327" s="88">
        <v>12.97</v>
      </c>
      <c r="D327" s="88">
        <v>19</v>
      </c>
      <c r="E327" s="157"/>
      <c r="F327" s="136">
        <v>0.42730000000000001</v>
      </c>
      <c r="G327" s="137">
        <f t="shared" si="16"/>
        <v>18.512081000000002</v>
      </c>
      <c r="H327" s="137">
        <f t="shared" si="17"/>
        <v>27.1187</v>
      </c>
      <c r="I327" s="136">
        <v>0.24</v>
      </c>
      <c r="J327" s="137">
        <f t="shared" si="18"/>
        <v>24.124200000000002</v>
      </c>
      <c r="K327" s="139">
        <f t="shared" si="19"/>
        <v>35.339999999999996</v>
      </c>
      <c r="L327" s="244">
        <v>1</v>
      </c>
    </row>
    <row r="328" spans="1:12" x14ac:dyDescent="0.25">
      <c r="A328" s="159" t="s">
        <v>113</v>
      </c>
      <c r="B328" s="72" t="s">
        <v>162</v>
      </c>
      <c r="C328" s="88">
        <v>9.91</v>
      </c>
      <c r="D328" s="88">
        <v>12.92</v>
      </c>
      <c r="E328" s="157"/>
      <c r="F328" s="136">
        <v>0.42730000000000001</v>
      </c>
      <c r="G328" s="137">
        <f t="shared" si="16"/>
        <v>14.144543000000001</v>
      </c>
      <c r="H328" s="137">
        <f t="shared" si="17"/>
        <v>18.440715999999998</v>
      </c>
      <c r="I328" s="136">
        <v>0.24</v>
      </c>
      <c r="J328" s="137">
        <f t="shared" si="18"/>
        <v>18.432600000000001</v>
      </c>
      <c r="K328" s="139">
        <f t="shared" si="19"/>
        <v>24.031199999999998</v>
      </c>
      <c r="L328" s="244">
        <v>1</v>
      </c>
    </row>
    <row r="329" spans="1:12" x14ac:dyDescent="0.25">
      <c r="A329" s="159" t="s">
        <v>113</v>
      </c>
      <c r="B329" s="72" t="s">
        <v>163</v>
      </c>
      <c r="C329" s="88">
        <v>9.91</v>
      </c>
      <c r="D329" s="88">
        <v>15.96</v>
      </c>
      <c r="E329" s="157"/>
      <c r="F329" s="136">
        <v>0.42730000000000001</v>
      </c>
      <c r="G329" s="137">
        <f t="shared" si="16"/>
        <v>14.144543000000001</v>
      </c>
      <c r="H329" s="137">
        <f t="shared" si="17"/>
        <v>22.779708000000003</v>
      </c>
      <c r="I329" s="136">
        <v>0.24</v>
      </c>
      <c r="J329" s="137">
        <f t="shared" si="18"/>
        <v>18.432600000000001</v>
      </c>
      <c r="K329" s="139">
        <f t="shared" si="19"/>
        <v>29.685600000000001</v>
      </c>
      <c r="L329" s="244">
        <v>1</v>
      </c>
    </row>
    <row r="330" spans="1:12" x14ac:dyDescent="0.25">
      <c r="A330" s="159" t="s">
        <v>113</v>
      </c>
      <c r="B330" s="84" t="s">
        <v>709</v>
      </c>
      <c r="C330" s="88">
        <v>15.96</v>
      </c>
      <c r="D330" s="88">
        <v>19.89</v>
      </c>
      <c r="E330" s="157"/>
      <c r="F330" s="136">
        <v>0.42730000000000001</v>
      </c>
      <c r="G330" s="137">
        <f t="shared" si="16"/>
        <v>22.779708000000003</v>
      </c>
      <c r="H330" s="137">
        <f t="shared" si="17"/>
        <v>28.388997</v>
      </c>
      <c r="I330" s="136">
        <v>0.24</v>
      </c>
      <c r="J330" s="137">
        <f t="shared" si="18"/>
        <v>29.685600000000001</v>
      </c>
      <c r="K330" s="139">
        <f t="shared" si="19"/>
        <v>36.995400000000004</v>
      </c>
      <c r="L330" s="244">
        <v>1</v>
      </c>
    </row>
    <row r="331" spans="1:12" x14ac:dyDescent="0.25">
      <c r="A331" s="159" t="s">
        <v>113</v>
      </c>
      <c r="B331" s="72" t="s">
        <v>164</v>
      </c>
      <c r="C331" s="88">
        <v>10.92</v>
      </c>
      <c r="D331" s="88">
        <v>18.09</v>
      </c>
      <c r="E331" s="157"/>
      <c r="F331" s="136">
        <v>0.42730000000000001</v>
      </c>
      <c r="G331" s="137">
        <f t="shared" si="16"/>
        <v>15.586116000000001</v>
      </c>
      <c r="H331" s="137">
        <f t="shared" si="17"/>
        <v>25.819856999999999</v>
      </c>
      <c r="I331" s="136">
        <v>0.24</v>
      </c>
      <c r="J331" s="137">
        <f t="shared" si="18"/>
        <v>20.311199999999999</v>
      </c>
      <c r="K331" s="139">
        <f t="shared" si="19"/>
        <v>33.647399999999998</v>
      </c>
      <c r="L331" s="244">
        <v>1</v>
      </c>
    </row>
    <row r="332" spans="1:12" x14ac:dyDescent="0.25">
      <c r="A332" s="159" t="s">
        <v>113</v>
      </c>
      <c r="B332" s="72" t="s">
        <v>165</v>
      </c>
      <c r="C332" s="88">
        <v>18.14</v>
      </c>
      <c r="D332" s="88">
        <v>21.75</v>
      </c>
      <c r="E332" s="157"/>
      <c r="F332" s="136">
        <v>0.42730000000000001</v>
      </c>
      <c r="G332" s="137">
        <f t="shared" si="16"/>
        <v>25.891222000000003</v>
      </c>
      <c r="H332" s="137">
        <f t="shared" si="17"/>
        <v>31.043775</v>
      </c>
      <c r="I332" s="136">
        <v>0.24</v>
      </c>
      <c r="J332" s="137">
        <f t="shared" si="18"/>
        <v>33.740400000000001</v>
      </c>
      <c r="K332" s="139">
        <f t="shared" si="19"/>
        <v>40.454999999999998</v>
      </c>
      <c r="L332" s="244">
        <v>1</v>
      </c>
    </row>
    <row r="333" spans="1:12" ht="13.8" thickBot="1" x14ac:dyDescent="0.3">
      <c r="A333" s="164" t="s">
        <v>113</v>
      </c>
      <c r="B333" s="150" t="s">
        <v>166</v>
      </c>
      <c r="C333" s="156">
        <v>22.67</v>
      </c>
      <c r="D333" s="156">
        <v>36.65</v>
      </c>
      <c r="E333" s="263"/>
      <c r="F333" s="141">
        <v>0.42730000000000001</v>
      </c>
      <c r="G333" s="142">
        <f t="shared" ref="G333" si="20">C333*(1+F333)</f>
        <v>32.356891000000005</v>
      </c>
      <c r="H333" s="142">
        <f t="shared" ref="H333" si="21">D333*(1+F333)</f>
        <v>52.310544999999998</v>
      </c>
      <c r="I333" s="141">
        <v>0.24</v>
      </c>
      <c r="J333" s="142">
        <f t="shared" ref="J333" si="22">(C333*1.5)*(1+I333)</f>
        <v>42.166200000000003</v>
      </c>
      <c r="K333" s="143">
        <f t="shared" ref="K333" si="23">(D333*1.5)*(1+I333)</f>
        <v>68.168999999999997</v>
      </c>
      <c r="L333" s="244">
        <v>1</v>
      </c>
    </row>
    <row r="334" spans="1:12" ht="13.8" thickBot="1" x14ac:dyDescent="0.3">
      <c r="A334" s="264"/>
      <c r="B334" s="265"/>
      <c r="C334" s="266"/>
      <c r="D334" s="266"/>
      <c r="E334" s="264"/>
      <c r="F334" s="264"/>
      <c r="G334" s="264"/>
      <c r="H334" s="264"/>
      <c r="I334" s="264"/>
      <c r="J334" s="264"/>
      <c r="K334" s="264"/>
    </row>
    <row r="335" spans="1:12" x14ac:dyDescent="0.25">
      <c r="A335" s="218" t="s">
        <v>634</v>
      </c>
      <c r="B335" s="219"/>
      <c r="C335" s="220"/>
      <c r="D335" s="220"/>
      <c r="E335" s="219"/>
      <c r="F335" s="219"/>
      <c r="G335" s="219"/>
      <c r="H335" s="219"/>
      <c r="I335" s="219"/>
      <c r="J335" s="219"/>
      <c r="K335" s="221"/>
    </row>
    <row r="336" spans="1:12" x14ac:dyDescent="0.25">
      <c r="A336" s="267" t="s">
        <v>635</v>
      </c>
      <c r="B336" s="72" t="s">
        <v>636</v>
      </c>
      <c r="C336" s="144" t="s">
        <v>637</v>
      </c>
      <c r="D336" s="144" t="s">
        <v>637</v>
      </c>
      <c r="E336" s="72"/>
      <c r="F336" s="145">
        <v>0.3105</v>
      </c>
      <c r="G336" s="73" t="s">
        <v>638</v>
      </c>
      <c r="H336" s="73" t="s">
        <v>638</v>
      </c>
      <c r="I336" s="145">
        <v>0.24</v>
      </c>
      <c r="J336" s="73" t="s">
        <v>638</v>
      </c>
      <c r="K336" s="147" t="s">
        <v>638</v>
      </c>
    </row>
    <row r="337" spans="1:11" x14ac:dyDescent="0.25">
      <c r="A337" s="267" t="s">
        <v>639</v>
      </c>
      <c r="B337" s="72" t="s">
        <v>640</v>
      </c>
      <c r="C337" s="144" t="s">
        <v>637</v>
      </c>
      <c r="D337" s="144" t="s">
        <v>637</v>
      </c>
      <c r="E337" s="72"/>
      <c r="F337" s="145">
        <v>0.316</v>
      </c>
      <c r="G337" s="73" t="s">
        <v>638</v>
      </c>
      <c r="H337" s="73" t="s">
        <v>638</v>
      </c>
      <c r="I337" s="145">
        <v>0.24</v>
      </c>
      <c r="J337" s="73" t="s">
        <v>638</v>
      </c>
      <c r="K337" s="147" t="s">
        <v>638</v>
      </c>
    </row>
    <row r="338" spans="1:11" x14ac:dyDescent="0.25">
      <c r="A338" s="267" t="s">
        <v>641</v>
      </c>
      <c r="B338" s="72" t="s">
        <v>642</v>
      </c>
      <c r="C338" s="144" t="s">
        <v>637</v>
      </c>
      <c r="D338" s="144" t="s">
        <v>637</v>
      </c>
      <c r="E338" s="72"/>
      <c r="F338" s="145">
        <v>0.48</v>
      </c>
      <c r="G338" s="73" t="s">
        <v>638</v>
      </c>
      <c r="H338" s="73" t="s">
        <v>638</v>
      </c>
      <c r="I338" s="145">
        <v>0.24</v>
      </c>
      <c r="J338" s="73" t="s">
        <v>638</v>
      </c>
      <c r="K338" s="147" t="s">
        <v>638</v>
      </c>
    </row>
    <row r="339" spans="1:11" x14ac:dyDescent="0.25">
      <c r="A339" s="267" t="s">
        <v>643</v>
      </c>
      <c r="B339" s="72" t="s">
        <v>644</v>
      </c>
      <c r="C339" s="144" t="s">
        <v>637</v>
      </c>
      <c r="D339" s="144" t="s">
        <v>637</v>
      </c>
      <c r="E339" s="72"/>
      <c r="F339" s="145">
        <v>0.31290000000000001</v>
      </c>
      <c r="G339" s="73" t="s">
        <v>638</v>
      </c>
      <c r="H339" s="73" t="s">
        <v>638</v>
      </c>
      <c r="I339" s="145">
        <v>0.24</v>
      </c>
      <c r="J339" s="73" t="s">
        <v>638</v>
      </c>
      <c r="K339" s="147" t="s">
        <v>638</v>
      </c>
    </row>
    <row r="340" spans="1:11" x14ac:dyDescent="0.25">
      <c r="A340" s="267" t="s">
        <v>645</v>
      </c>
      <c r="B340" s="72" t="s">
        <v>646</v>
      </c>
      <c r="C340" s="144" t="s">
        <v>637</v>
      </c>
      <c r="D340" s="144" t="s">
        <v>637</v>
      </c>
      <c r="E340" s="72"/>
      <c r="F340" s="145">
        <v>0.31290000000000001</v>
      </c>
      <c r="G340" s="73" t="s">
        <v>638</v>
      </c>
      <c r="H340" s="73" t="s">
        <v>638</v>
      </c>
      <c r="I340" s="145">
        <v>0.24</v>
      </c>
      <c r="J340" s="73" t="s">
        <v>638</v>
      </c>
      <c r="K340" s="147" t="s">
        <v>638</v>
      </c>
    </row>
    <row r="341" spans="1:11" x14ac:dyDescent="0.25">
      <c r="A341" s="267" t="s">
        <v>710</v>
      </c>
      <c r="B341" s="72" t="s">
        <v>647</v>
      </c>
      <c r="C341" s="144" t="s">
        <v>637</v>
      </c>
      <c r="D341" s="144" t="s">
        <v>637</v>
      </c>
      <c r="E341" s="72"/>
      <c r="F341" s="145">
        <v>0.36499999999999999</v>
      </c>
      <c r="G341" s="73" t="s">
        <v>638</v>
      </c>
      <c r="H341" s="73" t="s">
        <v>638</v>
      </c>
      <c r="I341" s="145">
        <v>0.24</v>
      </c>
      <c r="J341" s="73" t="s">
        <v>638</v>
      </c>
      <c r="K341" s="147" t="s">
        <v>638</v>
      </c>
    </row>
    <row r="342" spans="1:11" x14ac:dyDescent="0.25">
      <c r="A342" s="267" t="s">
        <v>648</v>
      </c>
      <c r="B342" s="72" t="s">
        <v>649</v>
      </c>
      <c r="C342" s="144" t="s">
        <v>637</v>
      </c>
      <c r="D342" s="144" t="s">
        <v>637</v>
      </c>
      <c r="E342" s="72"/>
      <c r="F342" s="145">
        <v>0.31290000000000001</v>
      </c>
      <c r="G342" s="73" t="s">
        <v>638</v>
      </c>
      <c r="H342" s="73" t="s">
        <v>638</v>
      </c>
      <c r="I342" s="145">
        <v>0.24</v>
      </c>
      <c r="J342" s="73" t="s">
        <v>638</v>
      </c>
      <c r="K342" s="147" t="s">
        <v>638</v>
      </c>
    </row>
    <row r="343" spans="1:11" x14ac:dyDescent="0.25">
      <c r="A343" s="268" t="s">
        <v>650</v>
      </c>
      <c r="B343" s="71" t="s">
        <v>651</v>
      </c>
      <c r="C343" s="144" t="s">
        <v>637</v>
      </c>
      <c r="D343" s="144" t="s">
        <v>637</v>
      </c>
      <c r="E343" s="71"/>
      <c r="F343" s="145">
        <v>0.47589999999999999</v>
      </c>
      <c r="G343" s="134" t="s">
        <v>638</v>
      </c>
      <c r="H343" s="134" t="s">
        <v>638</v>
      </c>
      <c r="I343" s="145">
        <v>0.24</v>
      </c>
      <c r="J343" s="134" t="s">
        <v>638</v>
      </c>
      <c r="K343" s="149" t="s">
        <v>638</v>
      </c>
    </row>
    <row r="344" spans="1:11" x14ac:dyDescent="0.25">
      <c r="A344" s="267" t="s">
        <v>652</v>
      </c>
      <c r="B344" s="72" t="s">
        <v>653</v>
      </c>
      <c r="C344" s="144" t="s">
        <v>637</v>
      </c>
      <c r="D344" s="144" t="s">
        <v>637</v>
      </c>
      <c r="E344" s="72"/>
      <c r="F344" s="145">
        <v>0.31290000000000001</v>
      </c>
      <c r="G344" s="73" t="s">
        <v>638</v>
      </c>
      <c r="H344" s="73" t="s">
        <v>638</v>
      </c>
      <c r="I344" s="145">
        <v>0.24</v>
      </c>
      <c r="J344" s="73" t="s">
        <v>638</v>
      </c>
      <c r="K344" s="147" t="s">
        <v>638</v>
      </c>
    </row>
    <row r="345" spans="1:11" x14ac:dyDescent="0.25">
      <c r="A345" s="267" t="s">
        <v>654</v>
      </c>
      <c r="B345" s="72" t="s">
        <v>655</v>
      </c>
      <c r="C345" s="144" t="s">
        <v>637</v>
      </c>
      <c r="D345" s="144" t="s">
        <v>637</v>
      </c>
      <c r="E345" s="72"/>
      <c r="F345" s="145">
        <v>0.35780000000000001</v>
      </c>
      <c r="G345" s="73" t="s">
        <v>638</v>
      </c>
      <c r="H345" s="73" t="s">
        <v>638</v>
      </c>
      <c r="I345" s="145">
        <v>0.24</v>
      </c>
      <c r="J345" s="73" t="s">
        <v>638</v>
      </c>
      <c r="K345" s="147" t="s">
        <v>638</v>
      </c>
    </row>
    <row r="346" spans="1:11" ht="13.8" thickBot="1" x14ac:dyDescent="0.3">
      <c r="A346" s="269" t="s">
        <v>656</v>
      </c>
      <c r="B346" s="150" t="s">
        <v>657</v>
      </c>
      <c r="C346" s="153" t="s">
        <v>637</v>
      </c>
      <c r="D346" s="153" t="s">
        <v>637</v>
      </c>
      <c r="E346" s="150"/>
      <c r="F346" s="154">
        <v>0.42730000000000001</v>
      </c>
      <c r="G346" s="151" t="s">
        <v>638</v>
      </c>
      <c r="H346" s="151" t="s">
        <v>638</v>
      </c>
      <c r="I346" s="154">
        <v>0.24</v>
      </c>
      <c r="J346" s="151" t="s">
        <v>638</v>
      </c>
      <c r="K346" s="152" t="s">
        <v>638</v>
      </c>
    </row>
  </sheetData>
  <autoFilter ref="A1:K346">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autoFilter>
  <mergeCells count="9">
    <mergeCell ref="A7:K7"/>
    <mergeCell ref="A8:K8"/>
    <mergeCell ref="A9:K9"/>
    <mergeCell ref="A1:K1"/>
    <mergeCell ref="A2:K2"/>
    <mergeCell ref="A3:K3"/>
    <mergeCell ref="A4:K4"/>
    <mergeCell ref="A5:K5"/>
    <mergeCell ref="A6:K6"/>
  </mergeCells>
  <printOptions horizontalCentered="1"/>
  <pageMargins left="0.2" right="0.2" top="0.5" bottom="0.5" header="0.3" footer="0.3"/>
  <pageSetup scale="8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FD148"/>
  <sheetViews>
    <sheetView showGridLines="0" workbookViewId="0"/>
  </sheetViews>
  <sheetFormatPr defaultRowHeight="54.75" customHeight="1" x14ac:dyDescent="0.25"/>
  <cols>
    <col min="1" max="1" width="32.5546875" bestFit="1" customWidth="1"/>
    <col min="2" max="2" width="12.33203125" customWidth="1"/>
    <col min="3" max="3" width="77.33203125" customWidth="1"/>
    <col min="4" max="4" width="29.33203125" customWidth="1"/>
  </cols>
  <sheetData>
    <row r="1" spans="1:16384" ht="54.75" customHeight="1" thickBot="1" x14ac:dyDescent="0.3">
      <c r="A1" s="22" t="s">
        <v>321</v>
      </c>
      <c r="B1" s="23" t="s">
        <v>322</v>
      </c>
      <c r="C1" s="24" t="s">
        <v>323</v>
      </c>
      <c r="D1" s="21"/>
    </row>
    <row r="2" spans="1:16384" ht="54.75" customHeight="1" x14ac:dyDescent="0.25">
      <c r="A2" s="25" t="s">
        <v>36</v>
      </c>
      <c r="B2" s="81" t="s">
        <v>324</v>
      </c>
      <c r="C2" s="26" t="s">
        <v>325</v>
      </c>
      <c r="D2" s="86"/>
    </row>
    <row r="3" spans="1:16384" ht="54.75" customHeight="1" x14ac:dyDescent="0.25">
      <c r="A3" s="25" t="s">
        <v>37</v>
      </c>
      <c r="B3" s="81" t="s">
        <v>324</v>
      </c>
      <c r="C3" s="26" t="s">
        <v>326</v>
      </c>
    </row>
    <row r="4" spans="1:16384" ht="54.75" customHeight="1" x14ac:dyDescent="0.25">
      <c r="A4" s="113" t="s">
        <v>658</v>
      </c>
      <c r="B4" s="107" t="s">
        <v>324</v>
      </c>
      <c r="C4" s="26" t="s">
        <v>739</v>
      </c>
      <c r="D4" s="84"/>
    </row>
    <row r="5" spans="1:16384" ht="54.75" customHeight="1" x14ac:dyDescent="0.25">
      <c r="A5" s="114" t="s">
        <v>659</v>
      </c>
      <c r="B5" s="107" t="s">
        <v>324</v>
      </c>
      <c r="C5" s="26" t="s">
        <v>326</v>
      </c>
      <c r="D5" s="84"/>
    </row>
    <row r="6" spans="1:16384" ht="54.75" customHeight="1" x14ac:dyDescent="0.25">
      <c r="A6" s="114" t="s">
        <v>661</v>
      </c>
      <c r="B6" s="107" t="s">
        <v>324</v>
      </c>
      <c r="C6" s="26" t="s">
        <v>740</v>
      </c>
      <c r="D6" s="84"/>
    </row>
    <row r="7" spans="1:16384" ht="54.75" customHeight="1" x14ac:dyDescent="0.25">
      <c r="A7" s="84" t="s">
        <v>660</v>
      </c>
      <c r="B7" s="107" t="s">
        <v>324</v>
      </c>
      <c r="C7" s="26" t="s">
        <v>739</v>
      </c>
      <c r="D7" s="84"/>
      <c r="E7" s="84"/>
      <c r="F7" s="84"/>
      <c r="G7" s="84"/>
      <c r="H7" s="84"/>
      <c r="I7" s="84"/>
      <c r="J7" s="84"/>
      <c r="K7" s="84"/>
      <c r="L7" s="84"/>
      <c r="M7" s="84"/>
      <c r="N7" s="84"/>
      <c r="O7" s="84"/>
      <c r="P7" s="84"/>
      <c r="Q7" s="84"/>
      <c r="R7" s="84"/>
      <c r="S7" s="84"/>
      <c r="T7" s="84"/>
      <c r="U7" s="84"/>
      <c r="V7" s="84"/>
      <c r="W7" s="84"/>
      <c r="X7" s="84"/>
      <c r="Y7" s="84"/>
      <c r="Z7" s="84"/>
      <c r="AA7" s="84"/>
      <c r="AB7" s="84"/>
      <c r="AC7" s="84"/>
      <c r="AD7" s="84"/>
      <c r="AE7" s="84"/>
      <c r="AF7" s="84"/>
      <c r="AG7" s="84"/>
      <c r="AH7" s="84"/>
      <c r="AI7" s="84"/>
      <c r="AJ7" s="84"/>
      <c r="AK7" s="84"/>
      <c r="AL7" s="84"/>
      <c r="AM7" s="84"/>
      <c r="AN7" s="84"/>
      <c r="AO7" s="84"/>
      <c r="AP7" s="84"/>
      <c r="AQ7" s="84"/>
      <c r="AR7" s="84"/>
      <c r="AS7" s="84"/>
      <c r="AT7" s="84"/>
      <c r="AU7" s="84"/>
      <c r="AV7" s="84"/>
      <c r="AW7" s="84"/>
      <c r="AX7" s="84"/>
      <c r="AY7" s="84"/>
      <c r="AZ7" s="84"/>
      <c r="BA7" s="84"/>
      <c r="BB7" s="84"/>
      <c r="BC7" s="84"/>
      <c r="BD7" s="84"/>
      <c r="BE7" s="84"/>
      <c r="BF7" s="84"/>
      <c r="BG7" s="84"/>
      <c r="BH7" s="84"/>
      <c r="BI7" s="84"/>
      <c r="BJ7" s="84"/>
      <c r="BK7" s="84"/>
      <c r="BL7" s="84"/>
      <c r="BM7" s="84"/>
      <c r="BN7" s="84"/>
      <c r="BO7" s="84"/>
      <c r="BP7" s="84"/>
      <c r="BQ7" s="84"/>
      <c r="BR7" s="84"/>
      <c r="BS7" s="84"/>
      <c r="BT7" s="84"/>
      <c r="BU7" s="84"/>
      <c r="BV7" s="84"/>
      <c r="BW7" s="84"/>
      <c r="BX7" s="84"/>
      <c r="BY7" s="84"/>
      <c r="BZ7" s="84"/>
      <c r="CA7" s="84"/>
      <c r="CB7" s="84"/>
      <c r="CC7" s="84"/>
      <c r="CD7" s="84"/>
      <c r="CE7" s="84"/>
      <c r="CF7" s="84"/>
      <c r="CG7" s="84"/>
      <c r="CH7" s="84"/>
      <c r="CI7" s="84"/>
      <c r="CJ7" s="84"/>
      <c r="CK7" s="84"/>
      <c r="CL7" s="84"/>
      <c r="CM7" s="84"/>
      <c r="CN7" s="84"/>
      <c r="CO7" s="84"/>
      <c r="CP7" s="84"/>
      <c r="CQ7" s="84"/>
      <c r="CR7" s="84"/>
      <c r="CS7" s="84"/>
      <c r="CT7" s="84"/>
      <c r="CU7" s="84"/>
      <c r="CV7" s="84"/>
      <c r="CW7" s="84"/>
      <c r="CX7" s="84"/>
      <c r="CY7" s="84"/>
      <c r="CZ7" s="84"/>
      <c r="DA7" s="84"/>
      <c r="DB7" s="84"/>
      <c r="DC7" s="84"/>
      <c r="DD7" s="84"/>
      <c r="DE7" s="84"/>
      <c r="DF7" s="84"/>
      <c r="DG7" s="84"/>
      <c r="DH7" s="84"/>
      <c r="DI7" s="84"/>
      <c r="DJ7" s="84"/>
      <c r="DK7" s="84"/>
      <c r="DL7" s="84"/>
      <c r="DM7" s="84"/>
      <c r="DN7" s="84"/>
      <c r="DO7" s="84"/>
      <c r="DP7" s="84"/>
      <c r="DQ7" s="84"/>
      <c r="DR7" s="84"/>
      <c r="DS7" s="84"/>
      <c r="DT7" s="84"/>
      <c r="DU7" s="84"/>
      <c r="DV7" s="84"/>
      <c r="DW7" s="84"/>
      <c r="DX7" s="84"/>
      <c r="DY7" s="84"/>
      <c r="DZ7" s="84"/>
      <c r="EA7" s="84"/>
      <c r="EB7" s="84"/>
      <c r="EC7" s="84"/>
      <c r="ED7" s="84"/>
      <c r="EE7" s="84"/>
      <c r="EF7" s="84"/>
      <c r="EG7" s="84"/>
      <c r="EH7" s="84"/>
      <c r="EI7" s="84"/>
      <c r="EJ7" s="84"/>
      <c r="EK7" s="84"/>
      <c r="EL7" s="84"/>
      <c r="EM7" s="84"/>
      <c r="EN7" s="84"/>
      <c r="EO7" s="84"/>
      <c r="EP7" s="84"/>
      <c r="EQ7" s="84"/>
      <c r="ER7" s="84"/>
      <c r="ES7" s="84"/>
      <c r="ET7" s="84"/>
      <c r="EU7" s="84"/>
      <c r="EV7" s="84"/>
      <c r="EW7" s="84"/>
      <c r="EX7" s="84"/>
      <c r="EY7" s="84"/>
      <c r="EZ7" s="84"/>
      <c r="FA7" s="84"/>
      <c r="FB7" s="84"/>
      <c r="FC7" s="84"/>
      <c r="FD7" s="84"/>
      <c r="FE7" s="84"/>
      <c r="FF7" s="84"/>
      <c r="FG7" s="84"/>
      <c r="FH7" s="84"/>
      <c r="FI7" s="84"/>
      <c r="FJ7" s="84"/>
      <c r="FK7" s="84"/>
      <c r="FL7" s="84"/>
      <c r="FM7" s="84"/>
      <c r="FN7" s="84"/>
      <c r="FO7" s="84"/>
      <c r="FP7" s="84"/>
      <c r="FQ7" s="84"/>
      <c r="FR7" s="84"/>
      <c r="FS7" s="84"/>
      <c r="FT7" s="84"/>
      <c r="FU7" s="84"/>
      <c r="FV7" s="84"/>
      <c r="FW7" s="84"/>
      <c r="FX7" s="84"/>
      <c r="FY7" s="84"/>
      <c r="FZ7" s="84"/>
      <c r="GA7" s="84"/>
      <c r="GB7" s="84"/>
      <c r="GC7" s="84"/>
      <c r="GD7" s="84"/>
      <c r="GE7" s="84"/>
      <c r="GF7" s="84"/>
      <c r="GG7" s="84"/>
      <c r="GH7" s="84"/>
      <c r="GI7" s="84"/>
      <c r="GJ7" s="84"/>
      <c r="GK7" s="84"/>
      <c r="GL7" s="84"/>
      <c r="GM7" s="84"/>
      <c r="GN7" s="84"/>
      <c r="GO7" s="84"/>
      <c r="GP7" s="84"/>
      <c r="GQ7" s="84"/>
      <c r="GR7" s="84"/>
      <c r="GS7" s="84"/>
      <c r="GT7" s="84"/>
      <c r="GU7" s="84"/>
      <c r="GV7" s="84"/>
      <c r="GW7" s="84"/>
      <c r="GX7" s="84"/>
      <c r="GY7" s="84"/>
      <c r="GZ7" s="84"/>
      <c r="HA7" s="84"/>
      <c r="HB7" s="84"/>
      <c r="HC7" s="84"/>
      <c r="HD7" s="84"/>
      <c r="HE7" s="84"/>
      <c r="HF7" s="84"/>
      <c r="HG7" s="84"/>
      <c r="HH7" s="84"/>
      <c r="HI7" s="84"/>
      <c r="HJ7" s="84"/>
      <c r="HK7" s="84"/>
      <c r="HL7" s="84"/>
      <c r="HM7" s="84"/>
      <c r="HN7" s="84"/>
      <c r="HO7" s="84"/>
      <c r="HP7" s="84"/>
      <c r="HQ7" s="84"/>
      <c r="HR7" s="84"/>
      <c r="HS7" s="84"/>
      <c r="HT7" s="84"/>
      <c r="HU7" s="84"/>
      <c r="HV7" s="84"/>
      <c r="HW7" s="84"/>
      <c r="HX7" s="84"/>
      <c r="HY7" s="84"/>
      <c r="HZ7" s="84"/>
      <c r="IA7" s="84"/>
      <c r="IB7" s="84"/>
      <c r="IC7" s="84"/>
      <c r="ID7" s="84"/>
      <c r="IE7" s="84"/>
      <c r="IF7" s="84"/>
      <c r="IG7" s="84"/>
      <c r="IH7" s="84"/>
      <c r="II7" s="84"/>
      <c r="IJ7" s="84"/>
      <c r="IK7" s="84"/>
      <c r="IL7" s="84"/>
      <c r="IM7" s="84"/>
      <c r="IN7" s="84"/>
      <c r="IO7" s="84"/>
      <c r="IP7" s="84"/>
      <c r="IQ7" s="84"/>
      <c r="IR7" s="84"/>
      <c r="IS7" s="84"/>
      <c r="IT7" s="84"/>
      <c r="IU7" s="84"/>
      <c r="IV7" s="84"/>
      <c r="IW7" s="84"/>
      <c r="IX7" s="84"/>
      <c r="IY7" s="84"/>
      <c r="IZ7" s="84"/>
      <c r="JA7" s="84"/>
      <c r="JB7" s="84"/>
      <c r="JC7" s="84"/>
      <c r="JD7" s="84"/>
      <c r="JE7" s="84"/>
      <c r="JF7" s="84"/>
      <c r="JG7" s="84"/>
      <c r="JH7" s="84"/>
      <c r="JI7" s="84"/>
      <c r="JJ7" s="84"/>
      <c r="JK7" s="84"/>
      <c r="JL7" s="84"/>
      <c r="JM7" s="84"/>
      <c r="JN7" s="84"/>
      <c r="JO7" s="84"/>
      <c r="JP7" s="84"/>
      <c r="JQ7" s="84"/>
      <c r="JR7" s="84"/>
      <c r="JS7" s="84"/>
      <c r="JT7" s="84"/>
      <c r="JU7" s="84"/>
      <c r="JV7" s="84"/>
      <c r="JW7" s="84"/>
      <c r="JX7" s="84"/>
      <c r="JY7" s="84"/>
      <c r="JZ7" s="84"/>
      <c r="KA7" s="84"/>
      <c r="KB7" s="84"/>
      <c r="KC7" s="84"/>
      <c r="KD7" s="84"/>
      <c r="KE7" s="84"/>
      <c r="KF7" s="84"/>
      <c r="KG7" s="84"/>
      <c r="KH7" s="84"/>
      <c r="KI7" s="84"/>
      <c r="KJ7" s="84"/>
      <c r="KK7" s="84"/>
      <c r="KL7" s="84"/>
      <c r="KM7" s="84"/>
      <c r="KN7" s="84"/>
      <c r="KO7" s="84"/>
      <c r="KP7" s="84"/>
      <c r="KQ7" s="84"/>
      <c r="KR7" s="84"/>
      <c r="KS7" s="84"/>
      <c r="KT7" s="84"/>
      <c r="KU7" s="84"/>
      <c r="KV7" s="84"/>
      <c r="KW7" s="84"/>
      <c r="KX7" s="84"/>
      <c r="KY7" s="84"/>
      <c r="KZ7" s="84"/>
      <c r="LA7" s="84"/>
      <c r="LB7" s="84"/>
      <c r="LC7" s="84"/>
      <c r="LD7" s="84"/>
      <c r="LE7" s="84"/>
      <c r="LF7" s="84"/>
      <c r="LG7" s="84"/>
      <c r="LH7" s="84"/>
      <c r="LI7" s="84"/>
      <c r="LJ7" s="84"/>
      <c r="LK7" s="84"/>
      <c r="LL7" s="84"/>
      <c r="LM7" s="84"/>
      <c r="LN7" s="84"/>
      <c r="LO7" s="84"/>
      <c r="LP7" s="84"/>
      <c r="LQ7" s="84"/>
      <c r="LR7" s="84"/>
      <c r="LS7" s="84"/>
      <c r="LT7" s="84"/>
      <c r="LU7" s="84"/>
      <c r="LV7" s="84"/>
      <c r="LW7" s="84"/>
      <c r="LX7" s="84"/>
      <c r="LY7" s="84"/>
      <c r="LZ7" s="84"/>
      <c r="MA7" s="84"/>
      <c r="MB7" s="84"/>
      <c r="MC7" s="84"/>
      <c r="MD7" s="84"/>
      <c r="ME7" s="84"/>
      <c r="MF7" s="84"/>
      <c r="MG7" s="84"/>
      <c r="MH7" s="84"/>
      <c r="MI7" s="84"/>
      <c r="MJ7" s="84"/>
      <c r="MK7" s="84"/>
      <c r="ML7" s="84"/>
      <c r="MM7" s="84"/>
      <c r="MN7" s="84"/>
      <c r="MO7" s="84"/>
      <c r="MP7" s="84"/>
      <c r="MQ7" s="84"/>
      <c r="MR7" s="84"/>
      <c r="MS7" s="84"/>
      <c r="MT7" s="84"/>
      <c r="MU7" s="84"/>
      <c r="MV7" s="84"/>
      <c r="MW7" s="84"/>
      <c r="MX7" s="84"/>
      <c r="MY7" s="84"/>
      <c r="MZ7" s="84"/>
      <c r="NA7" s="84"/>
      <c r="NB7" s="84"/>
      <c r="NC7" s="84"/>
      <c r="ND7" s="84"/>
      <c r="NE7" s="84"/>
      <c r="NF7" s="84"/>
      <c r="NG7" s="84"/>
      <c r="NH7" s="84"/>
      <c r="NI7" s="84"/>
      <c r="NJ7" s="84"/>
      <c r="NK7" s="84"/>
      <c r="NL7" s="84"/>
      <c r="NM7" s="84"/>
      <c r="NN7" s="84"/>
      <c r="NO7" s="84"/>
      <c r="NP7" s="84"/>
      <c r="NQ7" s="84"/>
      <c r="NR7" s="84"/>
      <c r="NS7" s="84"/>
      <c r="NT7" s="84"/>
      <c r="NU7" s="84"/>
      <c r="NV7" s="84"/>
      <c r="NW7" s="84"/>
      <c r="NX7" s="84"/>
      <c r="NY7" s="84"/>
      <c r="NZ7" s="84"/>
      <c r="OA7" s="84"/>
      <c r="OB7" s="84"/>
      <c r="OC7" s="84"/>
      <c r="OD7" s="84"/>
      <c r="OE7" s="84"/>
      <c r="OF7" s="84"/>
      <c r="OG7" s="84"/>
      <c r="OH7" s="84"/>
      <c r="OI7" s="84"/>
      <c r="OJ7" s="84"/>
      <c r="OK7" s="84"/>
      <c r="OL7" s="84"/>
      <c r="OM7" s="84"/>
      <c r="ON7" s="84"/>
      <c r="OO7" s="84"/>
      <c r="OP7" s="84"/>
      <c r="OQ7" s="84"/>
      <c r="OR7" s="84"/>
      <c r="OS7" s="84"/>
      <c r="OT7" s="84"/>
      <c r="OU7" s="84"/>
      <c r="OV7" s="84"/>
      <c r="OW7" s="84"/>
      <c r="OX7" s="84"/>
      <c r="OY7" s="84"/>
      <c r="OZ7" s="84"/>
      <c r="PA7" s="84"/>
      <c r="PB7" s="84"/>
      <c r="PC7" s="84"/>
      <c r="PD7" s="84"/>
      <c r="PE7" s="84"/>
      <c r="PF7" s="84"/>
      <c r="PG7" s="84"/>
      <c r="PH7" s="84"/>
      <c r="PI7" s="84"/>
      <c r="PJ7" s="84"/>
      <c r="PK7" s="84"/>
      <c r="PL7" s="84"/>
      <c r="PM7" s="84"/>
      <c r="PN7" s="84"/>
      <c r="PO7" s="84"/>
      <c r="PP7" s="84"/>
      <c r="PQ7" s="84"/>
      <c r="PR7" s="84"/>
      <c r="PS7" s="84"/>
      <c r="PT7" s="84"/>
      <c r="PU7" s="84"/>
      <c r="PV7" s="84"/>
      <c r="PW7" s="84"/>
      <c r="PX7" s="84"/>
      <c r="PY7" s="84"/>
      <c r="PZ7" s="84"/>
      <c r="QA7" s="84"/>
      <c r="QB7" s="84"/>
      <c r="QC7" s="84"/>
      <c r="QD7" s="84"/>
      <c r="QE7" s="84"/>
      <c r="QF7" s="84"/>
      <c r="QG7" s="84"/>
      <c r="QH7" s="84"/>
      <c r="QI7" s="84"/>
      <c r="QJ7" s="84"/>
      <c r="QK7" s="84"/>
      <c r="QL7" s="84"/>
      <c r="QM7" s="84"/>
      <c r="QN7" s="84"/>
      <c r="QO7" s="84"/>
      <c r="QP7" s="84"/>
      <c r="QQ7" s="84"/>
      <c r="QR7" s="84"/>
      <c r="QS7" s="84"/>
      <c r="QT7" s="84"/>
      <c r="QU7" s="84"/>
      <c r="QV7" s="84"/>
      <c r="QW7" s="84"/>
      <c r="QX7" s="84"/>
      <c r="QY7" s="84"/>
      <c r="QZ7" s="84"/>
      <c r="RA7" s="84"/>
      <c r="RB7" s="84"/>
      <c r="RC7" s="84"/>
      <c r="RD7" s="84"/>
      <c r="RE7" s="84"/>
      <c r="RF7" s="84"/>
      <c r="RG7" s="84"/>
      <c r="RH7" s="84"/>
      <c r="RI7" s="84"/>
      <c r="RJ7" s="84"/>
      <c r="RK7" s="84"/>
      <c r="RL7" s="84"/>
      <c r="RM7" s="84"/>
      <c r="RN7" s="84"/>
      <c r="RO7" s="84"/>
      <c r="RP7" s="84"/>
      <c r="RQ7" s="84"/>
      <c r="RR7" s="84"/>
      <c r="RS7" s="84"/>
      <c r="RT7" s="84"/>
      <c r="RU7" s="84"/>
      <c r="RV7" s="84"/>
      <c r="RW7" s="84"/>
      <c r="RX7" s="84"/>
      <c r="RY7" s="84"/>
      <c r="RZ7" s="84"/>
      <c r="SA7" s="84"/>
      <c r="SB7" s="84"/>
      <c r="SC7" s="84"/>
      <c r="SD7" s="84"/>
      <c r="SE7" s="84"/>
      <c r="SF7" s="84"/>
      <c r="SG7" s="84"/>
      <c r="SH7" s="84"/>
      <c r="SI7" s="84"/>
      <c r="SJ7" s="84"/>
      <c r="SK7" s="84"/>
      <c r="SL7" s="84"/>
      <c r="SM7" s="84"/>
      <c r="SN7" s="84"/>
      <c r="SO7" s="84"/>
      <c r="SP7" s="84"/>
      <c r="SQ7" s="84"/>
      <c r="SR7" s="84"/>
      <c r="SS7" s="84"/>
      <c r="ST7" s="84"/>
      <c r="SU7" s="84"/>
      <c r="SV7" s="84"/>
      <c r="SW7" s="84"/>
      <c r="SX7" s="84"/>
      <c r="SY7" s="84"/>
      <c r="SZ7" s="84"/>
      <c r="TA7" s="84"/>
      <c r="TB7" s="84"/>
      <c r="TC7" s="84"/>
      <c r="TD7" s="84"/>
      <c r="TE7" s="84"/>
      <c r="TF7" s="84"/>
      <c r="TG7" s="84"/>
      <c r="TH7" s="84"/>
      <c r="TI7" s="84"/>
      <c r="TJ7" s="84"/>
      <c r="TK7" s="84"/>
      <c r="TL7" s="84"/>
      <c r="TM7" s="84"/>
      <c r="TN7" s="84"/>
      <c r="TO7" s="84"/>
      <c r="TP7" s="84"/>
      <c r="TQ7" s="84"/>
      <c r="TR7" s="84"/>
      <c r="TS7" s="84"/>
      <c r="TT7" s="84"/>
      <c r="TU7" s="84"/>
      <c r="TV7" s="84"/>
      <c r="TW7" s="84"/>
      <c r="TX7" s="84"/>
      <c r="TY7" s="84"/>
      <c r="TZ7" s="84"/>
      <c r="UA7" s="84"/>
      <c r="UB7" s="84"/>
      <c r="UC7" s="84"/>
      <c r="UD7" s="84"/>
      <c r="UE7" s="84"/>
      <c r="UF7" s="84"/>
      <c r="UG7" s="84"/>
      <c r="UH7" s="84"/>
      <c r="UI7" s="84"/>
      <c r="UJ7" s="84"/>
      <c r="UK7" s="84"/>
      <c r="UL7" s="84"/>
      <c r="UM7" s="84"/>
      <c r="UN7" s="84"/>
      <c r="UO7" s="84"/>
      <c r="UP7" s="84"/>
      <c r="UQ7" s="84"/>
      <c r="UR7" s="84"/>
      <c r="US7" s="84"/>
      <c r="UT7" s="84"/>
      <c r="UU7" s="84"/>
      <c r="UV7" s="84"/>
      <c r="UW7" s="84"/>
      <c r="UX7" s="84"/>
      <c r="UY7" s="84"/>
      <c r="UZ7" s="84"/>
      <c r="VA7" s="84"/>
      <c r="VB7" s="84"/>
      <c r="VC7" s="84"/>
      <c r="VD7" s="84"/>
      <c r="VE7" s="84"/>
      <c r="VF7" s="84"/>
      <c r="VG7" s="84"/>
      <c r="VH7" s="84"/>
      <c r="VI7" s="84"/>
      <c r="VJ7" s="84"/>
      <c r="VK7" s="84"/>
      <c r="VL7" s="84"/>
      <c r="VM7" s="84"/>
      <c r="VN7" s="84"/>
      <c r="VO7" s="84"/>
      <c r="VP7" s="84"/>
      <c r="VQ7" s="84"/>
      <c r="VR7" s="84"/>
      <c r="VS7" s="84"/>
      <c r="VT7" s="84"/>
      <c r="VU7" s="84"/>
      <c r="VV7" s="84"/>
      <c r="VW7" s="84"/>
      <c r="VX7" s="84"/>
      <c r="VY7" s="84"/>
      <c r="VZ7" s="84"/>
      <c r="WA7" s="84"/>
      <c r="WB7" s="84"/>
      <c r="WC7" s="84"/>
      <c r="WD7" s="84"/>
      <c r="WE7" s="84"/>
      <c r="WF7" s="84"/>
      <c r="WG7" s="84"/>
      <c r="WH7" s="84"/>
      <c r="WI7" s="84"/>
      <c r="WJ7" s="84"/>
      <c r="WK7" s="84"/>
      <c r="WL7" s="84"/>
      <c r="WM7" s="84"/>
      <c r="WN7" s="84"/>
      <c r="WO7" s="84"/>
      <c r="WP7" s="84"/>
      <c r="WQ7" s="84"/>
      <c r="WR7" s="84"/>
      <c r="WS7" s="84"/>
      <c r="WT7" s="84"/>
      <c r="WU7" s="84"/>
      <c r="WV7" s="84"/>
      <c r="WW7" s="84"/>
      <c r="WX7" s="84"/>
      <c r="WY7" s="84"/>
      <c r="WZ7" s="84"/>
      <c r="XA7" s="84"/>
      <c r="XB7" s="84"/>
      <c r="XC7" s="84"/>
      <c r="XD7" s="84"/>
      <c r="XE7" s="84"/>
      <c r="XF7" s="84"/>
      <c r="XG7" s="84"/>
      <c r="XH7" s="84"/>
      <c r="XI7" s="84"/>
      <c r="XJ7" s="84"/>
      <c r="XK7" s="84"/>
      <c r="XL7" s="84"/>
      <c r="XM7" s="84"/>
      <c r="XN7" s="84"/>
      <c r="XO7" s="84"/>
      <c r="XP7" s="84"/>
      <c r="XQ7" s="84"/>
      <c r="XR7" s="84"/>
      <c r="XS7" s="84"/>
      <c r="XT7" s="84"/>
      <c r="XU7" s="84"/>
      <c r="XV7" s="84"/>
      <c r="XW7" s="84"/>
      <c r="XX7" s="84"/>
      <c r="XY7" s="84"/>
      <c r="XZ7" s="84"/>
      <c r="YA7" s="84"/>
      <c r="YB7" s="84"/>
      <c r="YC7" s="84"/>
      <c r="YD7" s="84"/>
      <c r="YE7" s="84"/>
      <c r="YF7" s="84"/>
      <c r="YG7" s="84"/>
      <c r="YH7" s="84"/>
      <c r="YI7" s="84"/>
      <c r="YJ7" s="84"/>
      <c r="YK7" s="84"/>
      <c r="YL7" s="84"/>
      <c r="YM7" s="84"/>
      <c r="YN7" s="84"/>
      <c r="YO7" s="84"/>
      <c r="YP7" s="84"/>
      <c r="YQ7" s="84"/>
      <c r="YR7" s="84"/>
      <c r="YS7" s="84"/>
      <c r="YT7" s="84"/>
      <c r="YU7" s="84"/>
      <c r="YV7" s="84"/>
      <c r="YW7" s="84"/>
      <c r="YX7" s="84"/>
      <c r="YY7" s="84"/>
      <c r="YZ7" s="84"/>
      <c r="ZA7" s="84"/>
      <c r="ZB7" s="84"/>
      <c r="ZC7" s="84"/>
      <c r="ZD7" s="84"/>
      <c r="ZE7" s="84"/>
      <c r="ZF7" s="84"/>
      <c r="ZG7" s="84"/>
      <c r="ZH7" s="84"/>
      <c r="ZI7" s="84"/>
      <c r="ZJ7" s="84"/>
      <c r="ZK7" s="84"/>
      <c r="ZL7" s="84"/>
      <c r="ZM7" s="84"/>
      <c r="ZN7" s="84"/>
      <c r="ZO7" s="84"/>
      <c r="ZP7" s="84"/>
      <c r="ZQ7" s="84"/>
      <c r="ZR7" s="84"/>
      <c r="ZS7" s="84"/>
      <c r="ZT7" s="84"/>
      <c r="ZU7" s="84"/>
      <c r="ZV7" s="84"/>
      <c r="ZW7" s="84"/>
      <c r="ZX7" s="84"/>
      <c r="ZY7" s="84"/>
      <c r="ZZ7" s="84"/>
      <c r="AAA7" s="84"/>
      <c r="AAB7" s="84"/>
      <c r="AAC7" s="84"/>
      <c r="AAD7" s="84"/>
      <c r="AAE7" s="84"/>
      <c r="AAF7" s="84"/>
      <c r="AAG7" s="84"/>
      <c r="AAH7" s="84"/>
      <c r="AAI7" s="84"/>
      <c r="AAJ7" s="84"/>
      <c r="AAK7" s="84"/>
      <c r="AAL7" s="84"/>
      <c r="AAM7" s="84"/>
      <c r="AAN7" s="84"/>
      <c r="AAO7" s="84"/>
      <c r="AAP7" s="84"/>
      <c r="AAQ7" s="84"/>
      <c r="AAR7" s="84"/>
      <c r="AAS7" s="84"/>
      <c r="AAT7" s="84"/>
      <c r="AAU7" s="84"/>
      <c r="AAV7" s="84"/>
      <c r="AAW7" s="84"/>
      <c r="AAX7" s="84"/>
      <c r="AAY7" s="84"/>
      <c r="AAZ7" s="84"/>
      <c r="ABA7" s="84"/>
      <c r="ABB7" s="84"/>
      <c r="ABC7" s="84"/>
      <c r="ABD7" s="84"/>
      <c r="ABE7" s="84"/>
      <c r="ABF7" s="84"/>
      <c r="ABG7" s="84"/>
      <c r="ABH7" s="84"/>
      <c r="ABI7" s="84"/>
      <c r="ABJ7" s="84"/>
      <c r="ABK7" s="84"/>
      <c r="ABL7" s="84"/>
      <c r="ABM7" s="84"/>
      <c r="ABN7" s="84"/>
      <c r="ABO7" s="84"/>
      <c r="ABP7" s="84"/>
      <c r="ABQ7" s="84"/>
      <c r="ABR7" s="84"/>
      <c r="ABS7" s="84"/>
      <c r="ABT7" s="84"/>
      <c r="ABU7" s="84"/>
      <c r="ABV7" s="84"/>
      <c r="ABW7" s="84"/>
      <c r="ABX7" s="84"/>
      <c r="ABY7" s="84"/>
      <c r="ABZ7" s="84"/>
      <c r="ACA7" s="84"/>
      <c r="ACB7" s="84"/>
      <c r="ACC7" s="84"/>
      <c r="ACD7" s="84"/>
      <c r="ACE7" s="84"/>
      <c r="ACF7" s="84"/>
      <c r="ACG7" s="84"/>
      <c r="ACH7" s="84"/>
      <c r="ACI7" s="84"/>
      <c r="ACJ7" s="84"/>
      <c r="ACK7" s="84"/>
      <c r="ACL7" s="84"/>
      <c r="ACM7" s="84"/>
      <c r="ACN7" s="84"/>
      <c r="ACO7" s="84"/>
      <c r="ACP7" s="84"/>
      <c r="ACQ7" s="84"/>
      <c r="ACR7" s="84"/>
      <c r="ACS7" s="84"/>
      <c r="ACT7" s="84"/>
      <c r="ACU7" s="84"/>
      <c r="ACV7" s="84"/>
      <c r="ACW7" s="84"/>
      <c r="ACX7" s="84"/>
      <c r="ACY7" s="84"/>
      <c r="ACZ7" s="84"/>
      <c r="ADA7" s="84"/>
      <c r="ADB7" s="84"/>
      <c r="ADC7" s="84"/>
      <c r="ADD7" s="84"/>
      <c r="ADE7" s="84"/>
      <c r="ADF7" s="84"/>
      <c r="ADG7" s="84"/>
      <c r="ADH7" s="84"/>
      <c r="ADI7" s="84"/>
      <c r="ADJ7" s="84"/>
      <c r="ADK7" s="84"/>
      <c r="ADL7" s="84"/>
      <c r="ADM7" s="84"/>
      <c r="ADN7" s="84"/>
      <c r="ADO7" s="84"/>
      <c r="ADP7" s="84"/>
      <c r="ADQ7" s="84"/>
      <c r="ADR7" s="84"/>
      <c r="ADS7" s="84"/>
      <c r="ADT7" s="84"/>
      <c r="ADU7" s="84"/>
      <c r="ADV7" s="84"/>
      <c r="ADW7" s="84"/>
      <c r="ADX7" s="84"/>
      <c r="ADY7" s="84"/>
      <c r="ADZ7" s="84"/>
      <c r="AEA7" s="84"/>
      <c r="AEB7" s="84"/>
      <c r="AEC7" s="84"/>
      <c r="AED7" s="84"/>
      <c r="AEE7" s="84"/>
      <c r="AEF7" s="84"/>
      <c r="AEG7" s="84"/>
      <c r="AEH7" s="84"/>
      <c r="AEI7" s="84"/>
      <c r="AEJ7" s="84"/>
      <c r="AEK7" s="84"/>
      <c r="AEL7" s="84"/>
      <c r="AEM7" s="84"/>
      <c r="AEN7" s="84"/>
      <c r="AEO7" s="84"/>
      <c r="AEP7" s="84"/>
      <c r="AEQ7" s="84"/>
      <c r="AER7" s="84"/>
      <c r="AES7" s="84"/>
      <c r="AET7" s="84"/>
      <c r="AEU7" s="84"/>
      <c r="AEV7" s="84"/>
      <c r="AEW7" s="84"/>
      <c r="AEX7" s="84"/>
      <c r="AEY7" s="84"/>
      <c r="AEZ7" s="84"/>
      <c r="AFA7" s="84"/>
      <c r="AFB7" s="84"/>
      <c r="AFC7" s="84"/>
      <c r="AFD7" s="84"/>
      <c r="AFE7" s="84"/>
      <c r="AFF7" s="84"/>
      <c r="AFG7" s="84"/>
      <c r="AFH7" s="84"/>
      <c r="AFI7" s="84"/>
      <c r="AFJ7" s="84"/>
      <c r="AFK7" s="84"/>
      <c r="AFL7" s="84"/>
      <c r="AFM7" s="84"/>
      <c r="AFN7" s="84"/>
      <c r="AFO7" s="84"/>
      <c r="AFP7" s="84"/>
      <c r="AFQ7" s="84"/>
      <c r="AFR7" s="84"/>
      <c r="AFS7" s="84"/>
      <c r="AFT7" s="84"/>
      <c r="AFU7" s="84"/>
      <c r="AFV7" s="84"/>
      <c r="AFW7" s="84"/>
      <c r="AFX7" s="84"/>
      <c r="AFY7" s="84"/>
      <c r="AFZ7" s="84"/>
      <c r="AGA7" s="84"/>
      <c r="AGB7" s="84"/>
      <c r="AGC7" s="84"/>
      <c r="AGD7" s="84"/>
      <c r="AGE7" s="84"/>
      <c r="AGF7" s="84"/>
      <c r="AGG7" s="84"/>
      <c r="AGH7" s="84"/>
      <c r="AGI7" s="84"/>
      <c r="AGJ7" s="84"/>
      <c r="AGK7" s="84"/>
      <c r="AGL7" s="84"/>
      <c r="AGM7" s="84"/>
      <c r="AGN7" s="84"/>
      <c r="AGO7" s="84"/>
      <c r="AGP7" s="84"/>
      <c r="AGQ7" s="84"/>
      <c r="AGR7" s="84"/>
      <c r="AGS7" s="84"/>
      <c r="AGT7" s="84"/>
      <c r="AGU7" s="84"/>
      <c r="AGV7" s="84"/>
      <c r="AGW7" s="84"/>
      <c r="AGX7" s="84"/>
      <c r="AGY7" s="84"/>
      <c r="AGZ7" s="84"/>
      <c r="AHA7" s="84"/>
      <c r="AHB7" s="84"/>
      <c r="AHC7" s="84"/>
      <c r="AHD7" s="84"/>
      <c r="AHE7" s="84"/>
      <c r="AHF7" s="84"/>
      <c r="AHG7" s="84"/>
      <c r="AHH7" s="84"/>
      <c r="AHI7" s="84"/>
      <c r="AHJ7" s="84"/>
      <c r="AHK7" s="84"/>
      <c r="AHL7" s="84"/>
      <c r="AHM7" s="84"/>
      <c r="AHN7" s="84"/>
      <c r="AHO7" s="84"/>
      <c r="AHP7" s="84"/>
      <c r="AHQ7" s="84"/>
      <c r="AHR7" s="84"/>
      <c r="AHS7" s="84"/>
      <c r="AHT7" s="84"/>
      <c r="AHU7" s="84"/>
      <c r="AHV7" s="84"/>
      <c r="AHW7" s="84"/>
      <c r="AHX7" s="84"/>
      <c r="AHY7" s="84"/>
      <c r="AHZ7" s="84"/>
      <c r="AIA7" s="84"/>
      <c r="AIB7" s="84"/>
      <c r="AIC7" s="84"/>
      <c r="AID7" s="84"/>
      <c r="AIE7" s="84"/>
      <c r="AIF7" s="84"/>
      <c r="AIG7" s="84"/>
      <c r="AIH7" s="84"/>
      <c r="AII7" s="84"/>
      <c r="AIJ7" s="84"/>
      <c r="AIK7" s="84"/>
      <c r="AIL7" s="84"/>
      <c r="AIM7" s="84"/>
      <c r="AIN7" s="84"/>
      <c r="AIO7" s="84"/>
      <c r="AIP7" s="84"/>
      <c r="AIQ7" s="84"/>
      <c r="AIR7" s="84"/>
      <c r="AIS7" s="84"/>
      <c r="AIT7" s="84"/>
      <c r="AIU7" s="84"/>
      <c r="AIV7" s="84"/>
      <c r="AIW7" s="84"/>
      <c r="AIX7" s="84"/>
      <c r="AIY7" s="84"/>
      <c r="AIZ7" s="84"/>
      <c r="AJA7" s="84"/>
      <c r="AJB7" s="84"/>
      <c r="AJC7" s="84"/>
      <c r="AJD7" s="84"/>
      <c r="AJE7" s="84"/>
      <c r="AJF7" s="84"/>
      <c r="AJG7" s="84"/>
      <c r="AJH7" s="84"/>
      <c r="AJI7" s="84"/>
      <c r="AJJ7" s="84"/>
      <c r="AJK7" s="84"/>
      <c r="AJL7" s="84"/>
      <c r="AJM7" s="84"/>
      <c r="AJN7" s="84"/>
      <c r="AJO7" s="84"/>
      <c r="AJP7" s="84"/>
      <c r="AJQ7" s="84"/>
      <c r="AJR7" s="84"/>
      <c r="AJS7" s="84"/>
      <c r="AJT7" s="84"/>
      <c r="AJU7" s="84"/>
      <c r="AJV7" s="84"/>
      <c r="AJW7" s="84"/>
      <c r="AJX7" s="84"/>
      <c r="AJY7" s="84"/>
      <c r="AJZ7" s="84"/>
      <c r="AKA7" s="84"/>
      <c r="AKB7" s="84"/>
      <c r="AKC7" s="84"/>
      <c r="AKD7" s="84"/>
      <c r="AKE7" s="84"/>
      <c r="AKF7" s="84"/>
      <c r="AKG7" s="84"/>
      <c r="AKH7" s="84"/>
      <c r="AKI7" s="84"/>
      <c r="AKJ7" s="84"/>
      <c r="AKK7" s="84"/>
      <c r="AKL7" s="84"/>
      <c r="AKM7" s="84"/>
      <c r="AKN7" s="84"/>
      <c r="AKO7" s="84"/>
      <c r="AKP7" s="84"/>
      <c r="AKQ7" s="84"/>
      <c r="AKR7" s="84"/>
      <c r="AKS7" s="84"/>
      <c r="AKT7" s="84"/>
      <c r="AKU7" s="84"/>
      <c r="AKV7" s="84"/>
      <c r="AKW7" s="84"/>
      <c r="AKX7" s="84"/>
      <c r="AKY7" s="84"/>
      <c r="AKZ7" s="84"/>
      <c r="ALA7" s="84"/>
      <c r="ALB7" s="84"/>
      <c r="ALC7" s="84"/>
      <c r="ALD7" s="84"/>
      <c r="ALE7" s="84"/>
      <c r="ALF7" s="84"/>
      <c r="ALG7" s="84"/>
      <c r="ALH7" s="84"/>
      <c r="ALI7" s="84"/>
      <c r="ALJ7" s="84"/>
      <c r="ALK7" s="84"/>
      <c r="ALL7" s="84"/>
      <c r="ALM7" s="84"/>
      <c r="ALN7" s="84"/>
      <c r="ALO7" s="84"/>
      <c r="ALP7" s="84"/>
      <c r="ALQ7" s="84"/>
      <c r="ALR7" s="84"/>
      <c r="ALS7" s="84"/>
      <c r="ALT7" s="84"/>
      <c r="ALU7" s="84"/>
      <c r="ALV7" s="84"/>
      <c r="ALW7" s="84"/>
      <c r="ALX7" s="84"/>
      <c r="ALY7" s="84"/>
      <c r="ALZ7" s="84"/>
      <c r="AMA7" s="84"/>
      <c r="AMB7" s="84"/>
      <c r="AMC7" s="84"/>
      <c r="AMD7" s="84"/>
      <c r="AME7" s="84"/>
      <c r="AMF7" s="84"/>
      <c r="AMG7" s="84"/>
      <c r="AMH7" s="84"/>
      <c r="AMI7" s="84"/>
      <c r="AMJ7" s="84"/>
      <c r="AMK7" s="84"/>
      <c r="AML7" s="84"/>
      <c r="AMM7" s="84"/>
      <c r="AMN7" s="84"/>
      <c r="AMO7" s="84"/>
      <c r="AMP7" s="84"/>
      <c r="AMQ7" s="84"/>
      <c r="AMR7" s="84"/>
      <c r="AMS7" s="84"/>
      <c r="AMT7" s="84"/>
      <c r="AMU7" s="84"/>
      <c r="AMV7" s="84"/>
      <c r="AMW7" s="84"/>
      <c r="AMX7" s="84"/>
      <c r="AMY7" s="84"/>
      <c r="AMZ7" s="84"/>
      <c r="ANA7" s="84"/>
      <c r="ANB7" s="84"/>
      <c r="ANC7" s="84"/>
      <c r="AND7" s="84"/>
      <c r="ANE7" s="84"/>
      <c r="ANF7" s="84"/>
      <c r="ANG7" s="84"/>
      <c r="ANH7" s="84"/>
      <c r="ANI7" s="84"/>
      <c r="ANJ7" s="84"/>
      <c r="ANK7" s="84"/>
      <c r="ANL7" s="84"/>
      <c r="ANM7" s="84"/>
      <c r="ANN7" s="84"/>
      <c r="ANO7" s="84"/>
      <c r="ANP7" s="84"/>
      <c r="ANQ7" s="84"/>
      <c r="ANR7" s="84"/>
      <c r="ANS7" s="84"/>
      <c r="ANT7" s="84"/>
      <c r="ANU7" s="84"/>
      <c r="ANV7" s="84"/>
      <c r="ANW7" s="84"/>
      <c r="ANX7" s="84"/>
      <c r="ANY7" s="84"/>
      <c r="ANZ7" s="84"/>
      <c r="AOA7" s="84"/>
      <c r="AOB7" s="84"/>
      <c r="AOC7" s="84"/>
      <c r="AOD7" s="84"/>
      <c r="AOE7" s="84"/>
      <c r="AOF7" s="84"/>
      <c r="AOG7" s="84"/>
      <c r="AOH7" s="84"/>
      <c r="AOI7" s="84"/>
      <c r="AOJ7" s="84"/>
      <c r="AOK7" s="84"/>
      <c r="AOL7" s="84"/>
      <c r="AOM7" s="84"/>
      <c r="AON7" s="84"/>
      <c r="AOO7" s="84"/>
      <c r="AOP7" s="84"/>
      <c r="AOQ7" s="84"/>
      <c r="AOR7" s="84"/>
      <c r="AOS7" s="84"/>
      <c r="AOT7" s="84"/>
      <c r="AOU7" s="84"/>
      <c r="AOV7" s="84"/>
      <c r="AOW7" s="84"/>
      <c r="AOX7" s="84"/>
      <c r="AOY7" s="84"/>
      <c r="AOZ7" s="84"/>
      <c r="APA7" s="84"/>
      <c r="APB7" s="84"/>
      <c r="APC7" s="84"/>
      <c r="APD7" s="84"/>
      <c r="APE7" s="84"/>
      <c r="APF7" s="84"/>
      <c r="APG7" s="84"/>
      <c r="APH7" s="84"/>
      <c r="API7" s="84"/>
      <c r="APJ7" s="84"/>
      <c r="APK7" s="84"/>
      <c r="APL7" s="84"/>
      <c r="APM7" s="84"/>
      <c r="APN7" s="84"/>
      <c r="APO7" s="84"/>
      <c r="APP7" s="84"/>
      <c r="APQ7" s="84"/>
      <c r="APR7" s="84"/>
      <c r="APS7" s="84"/>
      <c r="APT7" s="84"/>
      <c r="APU7" s="84"/>
      <c r="APV7" s="84"/>
      <c r="APW7" s="84"/>
      <c r="APX7" s="84"/>
      <c r="APY7" s="84"/>
      <c r="APZ7" s="84"/>
      <c r="AQA7" s="84"/>
      <c r="AQB7" s="84"/>
      <c r="AQC7" s="84"/>
      <c r="AQD7" s="84"/>
      <c r="AQE7" s="84"/>
      <c r="AQF7" s="84"/>
      <c r="AQG7" s="84"/>
      <c r="AQH7" s="84"/>
      <c r="AQI7" s="84"/>
      <c r="AQJ7" s="84"/>
      <c r="AQK7" s="84"/>
      <c r="AQL7" s="84"/>
      <c r="AQM7" s="84"/>
      <c r="AQN7" s="84"/>
      <c r="AQO7" s="84"/>
      <c r="AQP7" s="84"/>
      <c r="AQQ7" s="84"/>
      <c r="AQR7" s="84"/>
      <c r="AQS7" s="84"/>
      <c r="AQT7" s="84"/>
      <c r="AQU7" s="84"/>
      <c r="AQV7" s="84"/>
      <c r="AQW7" s="84"/>
      <c r="AQX7" s="84"/>
      <c r="AQY7" s="84"/>
      <c r="AQZ7" s="84"/>
      <c r="ARA7" s="84"/>
      <c r="ARB7" s="84"/>
      <c r="ARC7" s="84"/>
      <c r="ARD7" s="84"/>
      <c r="ARE7" s="84"/>
      <c r="ARF7" s="84"/>
      <c r="ARG7" s="84"/>
      <c r="ARH7" s="84"/>
      <c r="ARI7" s="84"/>
      <c r="ARJ7" s="84"/>
      <c r="ARK7" s="84"/>
      <c r="ARL7" s="84"/>
      <c r="ARM7" s="84"/>
      <c r="ARN7" s="84"/>
      <c r="ARO7" s="84"/>
      <c r="ARP7" s="84"/>
      <c r="ARQ7" s="84"/>
      <c r="ARR7" s="84"/>
      <c r="ARS7" s="84"/>
      <c r="ART7" s="84"/>
      <c r="ARU7" s="84"/>
      <c r="ARV7" s="84"/>
      <c r="ARW7" s="84"/>
      <c r="ARX7" s="84"/>
      <c r="ARY7" s="84"/>
      <c r="ARZ7" s="84"/>
      <c r="ASA7" s="84"/>
      <c r="ASB7" s="84"/>
      <c r="ASC7" s="84"/>
      <c r="ASD7" s="84"/>
      <c r="ASE7" s="84"/>
      <c r="ASF7" s="84"/>
      <c r="ASG7" s="84"/>
      <c r="ASH7" s="84"/>
      <c r="ASI7" s="84"/>
      <c r="ASJ7" s="84"/>
      <c r="ASK7" s="84"/>
      <c r="ASL7" s="84"/>
      <c r="ASM7" s="84"/>
      <c r="ASN7" s="84"/>
      <c r="ASO7" s="84"/>
      <c r="ASP7" s="84"/>
      <c r="ASQ7" s="84"/>
      <c r="ASR7" s="84"/>
      <c r="ASS7" s="84"/>
      <c r="AST7" s="84"/>
      <c r="ASU7" s="84"/>
      <c r="ASV7" s="84"/>
      <c r="ASW7" s="84"/>
      <c r="ASX7" s="84"/>
      <c r="ASY7" s="84"/>
      <c r="ASZ7" s="84"/>
      <c r="ATA7" s="84"/>
      <c r="ATB7" s="84"/>
      <c r="ATC7" s="84"/>
      <c r="ATD7" s="84"/>
      <c r="ATE7" s="84"/>
      <c r="ATF7" s="84"/>
      <c r="ATG7" s="84"/>
      <c r="ATH7" s="84"/>
      <c r="ATI7" s="84"/>
      <c r="ATJ7" s="84"/>
      <c r="ATK7" s="84"/>
      <c r="ATL7" s="84"/>
      <c r="ATM7" s="84"/>
      <c r="ATN7" s="84"/>
      <c r="ATO7" s="84"/>
      <c r="ATP7" s="84"/>
      <c r="ATQ7" s="84"/>
      <c r="ATR7" s="84"/>
      <c r="ATS7" s="84"/>
      <c r="ATT7" s="84"/>
      <c r="ATU7" s="84"/>
      <c r="ATV7" s="84"/>
      <c r="ATW7" s="84"/>
      <c r="ATX7" s="84"/>
      <c r="ATY7" s="84"/>
      <c r="ATZ7" s="84"/>
      <c r="AUA7" s="84"/>
      <c r="AUB7" s="84"/>
      <c r="AUC7" s="84"/>
      <c r="AUD7" s="84"/>
      <c r="AUE7" s="84"/>
      <c r="AUF7" s="84"/>
      <c r="AUG7" s="84"/>
      <c r="AUH7" s="84"/>
      <c r="AUI7" s="84"/>
      <c r="AUJ7" s="84"/>
      <c r="AUK7" s="84"/>
      <c r="AUL7" s="84"/>
      <c r="AUM7" s="84"/>
      <c r="AUN7" s="84"/>
      <c r="AUO7" s="84"/>
      <c r="AUP7" s="84"/>
      <c r="AUQ7" s="84"/>
      <c r="AUR7" s="84"/>
      <c r="AUS7" s="84"/>
      <c r="AUT7" s="84"/>
      <c r="AUU7" s="84"/>
      <c r="AUV7" s="84"/>
      <c r="AUW7" s="84"/>
      <c r="AUX7" s="84"/>
      <c r="AUY7" s="84"/>
      <c r="AUZ7" s="84"/>
      <c r="AVA7" s="84"/>
      <c r="AVB7" s="84"/>
      <c r="AVC7" s="84"/>
      <c r="AVD7" s="84"/>
      <c r="AVE7" s="84"/>
      <c r="AVF7" s="84"/>
      <c r="AVG7" s="84"/>
      <c r="AVH7" s="84"/>
      <c r="AVI7" s="84"/>
      <c r="AVJ7" s="84"/>
      <c r="AVK7" s="84"/>
      <c r="AVL7" s="84"/>
      <c r="AVM7" s="84"/>
      <c r="AVN7" s="84"/>
      <c r="AVO7" s="84"/>
      <c r="AVP7" s="84"/>
      <c r="AVQ7" s="84"/>
      <c r="AVR7" s="84"/>
      <c r="AVS7" s="84"/>
      <c r="AVT7" s="84"/>
      <c r="AVU7" s="84"/>
      <c r="AVV7" s="84"/>
      <c r="AVW7" s="84"/>
      <c r="AVX7" s="84"/>
      <c r="AVY7" s="84"/>
      <c r="AVZ7" s="84"/>
      <c r="AWA7" s="84"/>
      <c r="AWB7" s="84"/>
      <c r="AWC7" s="84"/>
      <c r="AWD7" s="84"/>
      <c r="AWE7" s="84"/>
      <c r="AWF7" s="84"/>
      <c r="AWG7" s="84"/>
      <c r="AWH7" s="84"/>
      <c r="AWI7" s="84"/>
      <c r="AWJ7" s="84"/>
      <c r="AWK7" s="84"/>
      <c r="AWL7" s="84"/>
      <c r="AWM7" s="84"/>
      <c r="AWN7" s="84"/>
      <c r="AWO7" s="84"/>
      <c r="AWP7" s="84"/>
      <c r="AWQ7" s="84"/>
      <c r="AWR7" s="84"/>
      <c r="AWS7" s="84"/>
      <c r="AWT7" s="84"/>
      <c r="AWU7" s="84"/>
      <c r="AWV7" s="84"/>
      <c r="AWW7" s="84"/>
      <c r="AWX7" s="84"/>
      <c r="AWY7" s="84"/>
      <c r="AWZ7" s="84"/>
      <c r="AXA7" s="84"/>
      <c r="AXB7" s="84"/>
      <c r="AXC7" s="84"/>
      <c r="AXD7" s="84"/>
      <c r="AXE7" s="84"/>
      <c r="AXF7" s="84"/>
      <c r="AXG7" s="84"/>
      <c r="AXH7" s="84"/>
      <c r="AXI7" s="84"/>
      <c r="AXJ7" s="84"/>
      <c r="AXK7" s="84"/>
      <c r="AXL7" s="84"/>
      <c r="AXM7" s="84"/>
      <c r="AXN7" s="84"/>
      <c r="AXO7" s="84"/>
      <c r="AXP7" s="84"/>
      <c r="AXQ7" s="84"/>
      <c r="AXR7" s="84"/>
      <c r="AXS7" s="84"/>
      <c r="AXT7" s="84"/>
      <c r="AXU7" s="84"/>
      <c r="AXV7" s="84"/>
      <c r="AXW7" s="84"/>
      <c r="AXX7" s="84"/>
      <c r="AXY7" s="84"/>
      <c r="AXZ7" s="84"/>
      <c r="AYA7" s="84"/>
      <c r="AYB7" s="84"/>
      <c r="AYC7" s="84"/>
      <c r="AYD7" s="84"/>
      <c r="AYE7" s="84"/>
      <c r="AYF7" s="84"/>
      <c r="AYG7" s="84"/>
      <c r="AYH7" s="84"/>
      <c r="AYI7" s="84"/>
      <c r="AYJ7" s="84"/>
      <c r="AYK7" s="84"/>
      <c r="AYL7" s="84"/>
      <c r="AYM7" s="84"/>
      <c r="AYN7" s="84"/>
      <c r="AYO7" s="84"/>
      <c r="AYP7" s="84"/>
      <c r="AYQ7" s="84"/>
      <c r="AYR7" s="84"/>
      <c r="AYS7" s="84"/>
      <c r="AYT7" s="84"/>
      <c r="AYU7" s="84"/>
      <c r="AYV7" s="84"/>
      <c r="AYW7" s="84"/>
      <c r="AYX7" s="84"/>
      <c r="AYY7" s="84"/>
      <c r="AYZ7" s="84"/>
      <c r="AZA7" s="84"/>
      <c r="AZB7" s="84"/>
      <c r="AZC7" s="84"/>
      <c r="AZD7" s="84"/>
      <c r="AZE7" s="84"/>
      <c r="AZF7" s="84"/>
      <c r="AZG7" s="84"/>
      <c r="AZH7" s="84"/>
      <c r="AZI7" s="84"/>
      <c r="AZJ7" s="84"/>
      <c r="AZK7" s="84"/>
      <c r="AZL7" s="84"/>
      <c r="AZM7" s="84"/>
      <c r="AZN7" s="84"/>
      <c r="AZO7" s="84"/>
      <c r="AZP7" s="84"/>
      <c r="AZQ7" s="84"/>
      <c r="AZR7" s="84"/>
      <c r="AZS7" s="84"/>
      <c r="AZT7" s="84"/>
      <c r="AZU7" s="84"/>
      <c r="AZV7" s="84"/>
      <c r="AZW7" s="84"/>
      <c r="AZX7" s="84"/>
      <c r="AZY7" s="84"/>
      <c r="AZZ7" s="84"/>
      <c r="BAA7" s="84"/>
      <c r="BAB7" s="84"/>
      <c r="BAC7" s="84"/>
      <c r="BAD7" s="84"/>
      <c r="BAE7" s="84"/>
      <c r="BAF7" s="84"/>
      <c r="BAG7" s="84"/>
      <c r="BAH7" s="84"/>
      <c r="BAI7" s="84"/>
      <c r="BAJ7" s="84"/>
      <c r="BAK7" s="84"/>
      <c r="BAL7" s="84"/>
      <c r="BAM7" s="84"/>
      <c r="BAN7" s="84"/>
      <c r="BAO7" s="84"/>
      <c r="BAP7" s="84"/>
      <c r="BAQ7" s="84"/>
      <c r="BAR7" s="84"/>
      <c r="BAS7" s="84"/>
      <c r="BAT7" s="84"/>
      <c r="BAU7" s="84"/>
      <c r="BAV7" s="84"/>
      <c r="BAW7" s="84"/>
      <c r="BAX7" s="84"/>
      <c r="BAY7" s="84"/>
      <c r="BAZ7" s="84"/>
      <c r="BBA7" s="84"/>
      <c r="BBB7" s="84"/>
      <c r="BBC7" s="84"/>
      <c r="BBD7" s="84"/>
      <c r="BBE7" s="84"/>
      <c r="BBF7" s="84"/>
      <c r="BBG7" s="84"/>
      <c r="BBH7" s="84"/>
      <c r="BBI7" s="84"/>
      <c r="BBJ7" s="84"/>
      <c r="BBK7" s="84"/>
      <c r="BBL7" s="84"/>
      <c r="BBM7" s="84"/>
      <c r="BBN7" s="84"/>
      <c r="BBO7" s="84"/>
      <c r="BBP7" s="84"/>
      <c r="BBQ7" s="84"/>
      <c r="BBR7" s="84"/>
      <c r="BBS7" s="84"/>
      <c r="BBT7" s="84"/>
      <c r="BBU7" s="84"/>
      <c r="BBV7" s="84"/>
      <c r="BBW7" s="84"/>
      <c r="BBX7" s="84"/>
      <c r="BBY7" s="84"/>
      <c r="BBZ7" s="84"/>
      <c r="BCA7" s="84"/>
      <c r="BCB7" s="84"/>
      <c r="BCC7" s="84"/>
      <c r="BCD7" s="84"/>
      <c r="BCE7" s="84"/>
      <c r="BCF7" s="84"/>
      <c r="BCG7" s="84"/>
      <c r="BCH7" s="84"/>
      <c r="BCI7" s="84"/>
      <c r="BCJ7" s="84"/>
      <c r="BCK7" s="84"/>
      <c r="BCL7" s="84"/>
      <c r="BCM7" s="84"/>
      <c r="BCN7" s="84"/>
      <c r="BCO7" s="84"/>
      <c r="BCP7" s="84"/>
      <c r="BCQ7" s="84"/>
      <c r="BCR7" s="84"/>
      <c r="BCS7" s="84"/>
      <c r="BCT7" s="84"/>
      <c r="BCU7" s="84"/>
      <c r="BCV7" s="84"/>
      <c r="BCW7" s="84"/>
      <c r="BCX7" s="84"/>
      <c r="BCY7" s="84"/>
      <c r="BCZ7" s="84"/>
      <c r="BDA7" s="84"/>
      <c r="BDB7" s="84"/>
      <c r="BDC7" s="84"/>
      <c r="BDD7" s="84"/>
      <c r="BDE7" s="84"/>
      <c r="BDF7" s="84"/>
      <c r="BDG7" s="84"/>
      <c r="BDH7" s="84"/>
      <c r="BDI7" s="84"/>
      <c r="BDJ7" s="84"/>
      <c r="BDK7" s="84"/>
      <c r="BDL7" s="84"/>
      <c r="BDM7" s="84"/>
      <c r="BDN7" s="84"/>
      <c r="BDO7" s="84"/>
      <c r="BDP7" s="84"/>
      <c r="BDQ7" s="84"/>
      <c r="BDR7" s="84"/>
      <c r="BDS7" s="84"/>
      <c r="BDT7" s="84"/>
      <c r="BDU7" s="84"/>
      <c r="BDV7" s="84"/>
      <c r="BDW7" s="84"/>
      <c r="BDX7" s="84"/>
      <c r="BDY7" s="84"/>
      <c r="BDZ7" s="84"/>
      <c r="BEA7" s="84"/>
      <c r="BEB7" s="84"/>
      <c r="BEC7" s="84"/>
      <c r="BED7" s="84"/>
      <c r="BEE7" s="84"/>
      <c r="BEF7" s="84"/>
      <c r="BEG7" s="84"/>
      <c r="BEH7" s="84"/>
      <c r="BEI7" s="84"/>
      <c r="BEJ7" s="84"/>
      <c r="BEK7" s="84"/>
      <c r="BEL7" s="84"/>
      <c r="BEM7" s="84"/>
      <c r="BEN7" s="84"/>
      <c r="BEO7" s="84"/>
      <c r="BEP7" s="84"/>
      <c r="BEQ7" s="84"/>
      <c r="BER7" s="84"/>
      <c r="BES7" s="84"/>
      <c r="BET7" s="84"/>
      <c r="BEU7" s="84"/>
      <c r="BEV7" s="84"/>
      <c r="BEW7" s="84"/>
      <c r="BEX7" s="84"/>
      <c r="BEY7" s="84"/>
      <c r="BEZ7" s="84"/>
      <c r="BFA7" s="84"/>
      <c r="BFB7" s="84"/>
      <c r="BFC7" s="84"/>
      <c r="BFD7" s="84"/>
      <c r="BFE7" s="84"/>
      <c r="BFF7" s="84"/>
      <c r="BFG7" s="84"/>
      <c r="BFH7" s="84"/>
      <c r="BFI7" s="84"/>
      <c r="BFJ7" s="84"/>
      <c r="BFK7" s="84"/>
      <c r="BFL7" s="84"/>
      <c r="BFM7" s="84"/>
      <c r="BFN7" s="84"/>
      <c r="BFO7" s="84"/>
      <c r="BFP7" s="84"/>
      <c r="BFQ7" s="84"/>
      <c r="BFR7" s="84"/>
      <c r="BFS7" s="84"/>
      <c r="BFT7" s="84"/>
      <c r="BFU7" s="84"/>
      <c r="BFV7" s="84"/>
      <c r="BFW7" s="84"/>
      <c r="BFX7" s="84"/>
      <c r="BFY7" s="84"/>
      <c r="BFZ7" s="84"/>
      <c r="BGA7" s="84"/>
      <c r="BGB7" s="84"/>
      <c r="BGC7" s="84"/>
      <c r="BGD7" s="84"/>
      <c r="BGE7" s="84"/>
      <c r="BGF7" s="84"/>
      <c r="BGG7" s="84"/>
      <c r="BGH7" s="84"/>
      <c r="BGI7" s="84"/>
      <c r="BGJ7" s="84"/>
      <c r="BGK7" s="84"/>
      <c r="BGL7" s="84"/>
      <c r="BGM7" s="84"/>
      <c r="BGN7" s="84"/>
      <c r="BGO7" s="84"/>
      <c r="BGP7" s="84"/>
      <c r="BGQ7" s="84"/>
      <c r="BGR7" s="84"/>
      <c r="BGS7" s="84"/>
      <c r="BGT7" s="84"/>
      <c r="BGU7" s="84"/>
      <c r="BGV7" s="84"/>
      <c r="BGW7" s="84"/>
      <c r="BGX7" s="84"/>
      <c r="BGY7" s="84"/>
      <c r="BGZ7" s="84"/>
      <c r="BHA7" s="84"/>
      <c r="BHB7" s="84"/>
      <c r="BHC7" s="84"/>
      <c r="BHD7" s="84"/>
      <c r="BHE7" s="84"/>
      <c r="BHF7" s="84"/>
      <c r="BHG7" s="84"/>
      <c r="BHH7" s="84"/>
      <c r="BHI7" s="84"/>
      <c r="BHJ7" s="84"/>
      <c r="BHK7" s="84"/>
      <c r="BHL7" s="84"/>
      <c r="BHM7" s="84"/>
      <c r="BHN7" s="84"/>
      <c r="BHO7" s="84"/>
      <c r="BHP7" s="84"/>
      <c r="BHQ7" s="84"/>
      <c r="BHR7" s="84"/>
      <c r="BHS7" s="84"/>
      <c r="BHT7" s="84"/>
      <c r="BHU7" s="84"/>
      <c r="BHV7" s="84"/>
      <c r="BHW7" s="84"/>
      <c r="BHX7" s="84"/>
      <c r="BHY7" s="84"/>
      <c r="BHZ7" s="84"/>
      <c r="BIA7" s="84"/>
      <c r="BIB7" s="84"/>
      <c r="BIC7" s="84"/>
      <c r="BID7" s="84"/>
      <c r="BIE7" s="84"/>
      <c r="BIF7" s="84"/>
      <c r="BIG7" s="84"/>
      <c r="BIH7" s="84"/>
      <c r="BII7" s="84"/>
      <c r="BIJ7" s="84"/>
      <c r="BIK7" s="84"/>
      <c r="BIL7" s="84"/>
      <c r="BIM7" s="84"/>
      <c r="BIN7" s="84"/>
      <c r="BIO7" s="84"/>
      <c r="BIP7" s="84"/>
      <c r="BIQ7" s="84"/>
      <c r="BIR7" s="84"/>
      <c r="BIS7" s="84"/>
      <c r="BIT7" s="84"/>
      <c r="BIU7" s="84"/>
      <c r="BIV7" s="84"/>
      <c r="BIW7" s="84"/>
      <c r="BIX7" s="84"/>
      <c r="BIY7" s="84"/>
      <c r="BIZ7" s="84"/>
      <c r="BJA7" s="84"/>
      <c r="BJB7" s="84"/>
      <c r="BJC7" s="84"/>
      <c r="BJD7" s="84"/>
      <c r="BJE7" s="84"/>
      <c r="BJF7" s="84"/>
      <c r="BJG7" s="84"/>
      <c r="BJH7" s="84"/>
      <c r="BJI7" s="84"/>
      <c r="BJJ7" s="84"/>
      <c r="BJK7" s="84"/>
      <c r="BJL7" s="84"/>
      <c r="BJM7" s="84"/>
      <c r="BJN7" s="84"/>
      <c r="BJO7" s="84"/>
      <c r="BJP7" s="84"/>
      <c r="BJQ7" s="84"/>
      <c r="BJR7" s="84"/>
      <c r="BJS7" s="84"/>
      <c r="BJT7" s="84"/>
      <c r="BJU7" s="84"/>
      <c r="BJV7" s="84"/>
      <c r="BJW7" s="84"/>
      <c r="BJX7" s="84"/>
      <c r="BJY7" s="84"/>
      <c r="BJZ7" s="84"/>
      <c r="BKA7" s="84"/>
      <c r="BKB7" s="84"/>
      <c r="BKC7" s="84"/>
      <c r="BKD7" s="84"/>
      <c r="BKE7" s="84"/>
      <c r="BKF7" s="84"/>
      <c r="BKG7" s="84"/>
      <c r="BKH7" s="84"/>
      <c r="BKI7" s="84"/>
      <c r="BKJ7" s="84"/>
      <c r="BKK7" s="84"/>
      <c r="BKL7" s="84"/>
      <c r="BKM7" s="84"/>
      <c r="BKN7" s="84"/>
      <c r="BKO7" s="84"/>
      <c r="BKP7" s="84"/>
      <c r="BKQ7" s="84"/>
      <c r="BKR7" s="84"/>
      <c r="BKS7" s="84"/>
      <c r="BKT7" s="84"/>
      <c r="BKU7" s="84"/>
      <c r="BKV7" s="84"/>
      <c r="BKW7" s="84"/>
      <c r="BKX7" s="84"/>
      <c r="BKY7" s="84"/>
      <c r="BKZ7" s="84"/>
      <c r="BLA7" s="84"/>
      <c r="BLB7" s="84"/>
      <c r="BLC7" s="84"/>
      <c r="BLD7" s="84"/>
      <c r="BLE7" s="84"/>
      <c r="BLF7" s="84"/>
      <c r="BLG7" s="84"/>
      <c r="BLH7" s="84"/>
      <c r="BLI7" s="84"/>
      <c r="BLJ7" s="84"/>
      <c r="BLK7" s="84"/>
      <c r="BLL7" s="84"/>
      <c r="BLM7" s="84"/>
      <c r="BLN7" s="84"/>
      <c r="BLO7" s="84"/>
      <c r="BLP7" s="84"/>
      <c r="BLQ7" s="84"/>
      <c r="BLR7" s="84"/>
      <c r="BLS7" s="84"/>
      <c r="BLT7" s="84"/>
      <c r="BLU7" s="84"/>
      <c r="BLV7" s="84"/>
      <c r="BLW7" s="84"/>
      <c r="BLX7" s="84"/>
      <c r="BLY7" s="84"/>
      <c r="BLZ7" s="84"/>
      <c r="BMA7" s="84"/>
      <c r="BMB7" s="84"/>
      <c r="BMC7" s="84"/>
      <c r="BMD7" s="84"/>
      <c r="BME7" s="84"/>
      <c r="BMF7" s="84"/>
      <c r="BMG7" s="84"/>
      <c r="BMH7" s="84"/>
      <c r="BMI7" s="84"/>
      <c r="BMJ7" s="84"/>
      <c r="BMK7" s="84"/>
      <c r="BML7" s="84"/>
      <c r="BMM7" s="84"/>
      <c r="BMN7" s="84"/>
      <c r="BMO7" s="84"/>
      <c r="BMP7" s="84"/>
      <c r="BMQ7" s="84"/>
      <c r="BMR7" s="84"/>
      <c r="BMS7" s="84"/>
      <c r="BMT7" s="84"/>
      <c r="BMU7" s="84"/>
      <c r="BMV7" s="84"/>
      <c r="BMW7" s="84"/>
      <c r="BMX7" s="84"/>
      <c r="BMY7" s="84"/>
      <c r="BMZ7" s="84"/>
      <c r="BNA7" s="84"/>
      <c r="BNB7" s="84"/>
      <c r="BNC7" s="84"/>
      <c r="BND7" s="84"/>
      <c r="BNE7" s="84"/>
      <c r="BNF7" s="84"/>
      <c r="BNG7" s="84"/>
      <c r="BNH7" s="84"/>
      <c r="BNI7" s="84"/>
      <c r="BNJ7" s="84"/>
      <c r="BNK7" s="84"/>
      <c r="BNL7" s="84"/>
      <c r="BNM7" s="84"/>
      <c r="BNN7" s="84"/>
      <c r="BNO7" s="84"/>
      <c r="BNP7" s="84"/>
      <c r="BNQ7" s="84"/>
      <c r="BNR7" s="84"/>
      <c r="BNS7" s="84"/>
      <c r="BNT7" s="84"/>
      <c r="BNU7" s="84"/>
      <c r="BNV7" s="84"/>
      <c r="BNW7" s="84"/>
      <c r="BNX7" s="84"/>
      <c r="BNY7" s="84"/>
      <c r="BNZ7" s="84"/>
      <c r="BOA7" s="84"/>
      <c r="BOB7" s="84"/>
      <c r="BOC7" s="84"/>
      <c r="BOD7" s="84"/>
      <c r="BOE7" s="84"/>
      <c r="BOF7" s="84"/>
      <c r="BOG7" s="84"/>
      <c r="BOH7" s="84"/>
      <c r="BOI7" s="84"/>
      <c r="BOJ7" s="84"/>
      <c r="BOK7" s="84"/>
      <c r="BOL7" s="84"/>
      <c r="BOM7" s="84"/>
      <c r="BON7" s="84"/>
      <c r="BOO7" s="84"/>
      <c r="BOP7" s="84"/>
      <c r="BOQ7" s="84"/>
      <c r="BOR7" s="84"/>
      <c r="BOS7" s="84"/>
      <c r="BOT7" s="84"/>
      <c r="BOU7" s="84"/>
      <c r="BOV7" s="84"/>
      <c r="BOW7" s="84"/>
      <c r="BOX7" s="84"/>
      <c r="BOY7" s="84"/>
      <c r="BOZ7" s="84"/>
      <c r="BPA7" s="84"/>
      <c r="BPB7" s="84"/>
      <c r="BPC7" s="84"/>
      <c r="BPD7" s="84"/>
      <c r="BPE7" s="84"/>
      <c r="BPF7" s="84"/>
      <c r="BPG7" s="84"/>
      <c r="BPH7" s="84"/>
      <c r="BPI7" s="84"/>
      <c r="BPJ7" s="84"/>
      <c r="BPK7" s="84"/>
      <c r="BPL7" s="84"/>
      <c r="BPM7" s="84"/>
      <c r="BPN7" s="84"/>
      <c r="BPO7" s="84"/>
      <c r="BPP7" s="84"/>
      <c r="BPQ7" s="84"/>
      <c r="BPR7" s="84"/>
      <c r="BPS7" s="84"/>
      <c r="BPT7" s="84"/>
      <c r="BPU7" s="84"/>
      <c r="BPV7" s="84"/>
      <c r="BPW7" s="84"/>
      <c r="BPX7" s="84"/>
      <c r="BPY7" s="84"/>
      <c r="BPZ7" s="84"/>
      <c r="BQA7" s="84"/>
      <c r="BQB7" s="84"/>
      <c r="BQC7" s="84"/>
      <c r="BQD7" s="84"/>
      <c r="BQE7" s="84"/>
      <c r="BQF7" s="84"/>
      <c r="BQG7" s="84"/>
      <c r="BQH7" s="84"/>
      <c r="BQI7" s="84"/>
      <c r="BQJ7" s="84"/>
      <c r="BQK7" s="84"/>
      <c r="BQL7" s="84"/>
      <c r="BQM7" s="84"/>
      <c r="BQN7" s="84"/>
      <c r="BQO7" s="84"/>
      <c r="BQP7" s="84"/>
      <c r="BQQ7" s="84"/>
      <c r="BQR7" s="84"/>
      <c r="BQS7" s="84"/>
      <c r="BQT7" s="84"/>
      <c r="BQU7" s="84"/>
      <c r="BQV7" s="84"/>
      <c r="BQW7" s="84"/>
      <c r="BQX7" s="84"/>
      <c r="BQY7" s="84"/>
      <c r="BQZ7" s="84"/>
      <c r="BRA7" s="84"/>
      <c r="BRB7" s="84"/>
      <c r="BRC7" s="84"/>
      <c r="BRD7" s="84"/>
      <c r="BRE7" s="84"/>
      <c r="BRF7" s="84"/>
      <c r="BRG7" s="84"/>
      <c r="BRH7" s="84"/>
      <c r="BRI7" s="84"/>
      <c r="BRJ7" s="84"/>
      <c r="BRK7" s="84"/>
      <c r="BRL7" s="84"/>
      <c r="BRM7" s="84"/>
      <c r="BRN7" s="84"/>
      <c r="BRO7" s="84"/>
      <c r="BRP7" s="84"/>
      <c r="BRQ7" s="84"/>
      <c r="BRR7" s="84"/>
      <c r="BRS7" s="84"/>
      <c r="BRT7" s="84"/>
      <c r="BRU7" s="84"/>
      <c r="BRV7" s="84"/>
      <c r="BRW7" s="84"/>
      <c r="BRX7" s="84"/>
      <c r="BRY7" s="84"/>
      <c r="BRZ7" s="84"/>
      <c r="BSA7" s="84"/>
      <c r="BSB7" s="84"/>
      <c r="BSC7" s="84"/>
      <c r="BSD7" s="84"/>
      <c r="BSE7" s="84"/>
      <c r="BSF7" s="84"/>
      <c r="BSG7" s="84"/>
      <c r="BSH7" s="84"/>
      <c r="BSI7" s="84"/>
      <c r="BSJ7" s="84"/>
      <c r="BSK7" s="84"/>
      <c r="BSL7" s="84"/>
      <c r="BSM7" s="84"/>
      <c r="BSN7" s="84"/>
      <c r="BSO7" s="84"/>
      <c r="BSP7" s="84"/>
      <c r="BSQ7" s="84"/>
      <c r="BSR7" s="84"/>
      <c r="BSS7" s="84"/>
      <c r="BST7" s="84"/>
      <c r="BSU7" s="84"/>
      <c r="BSV7" s="84"/>
      <c r="BSW7" s="84"/>
      <c r="BSX7" s="84"/>
      <c r="BSY7" s="84"/>
      <c r="BSZ7" s="84"/>
      <c r="BTA7" s="84"/>
      <c r="BTB7" s="84"/>
      <c r="BTC7" s="84"/>
      <c r="BTD7" s="84"/>
      <c r="BTE7" s="84"/>
      <c r="BTF7" s="84"/>
      <c r="BTG7" s="84"/>
      <c r="BTH7" s="84"/>
      <c r="BTI7" s="84"/>
      <c r="BTJ7" s="84"/>
      <c r="BTK7" s="84"/>
      <c r="BTL7" s="84"/>
      <c r="BTM7" s="84"/>
      <c r="BTN7" s="84"/>
      <c r="BTO7" s="84"/>
      <c r="BTP7" s="84"/>
      <c r="BTQ7" s="84"/>
      <c r="BTR7" s="84"/>
      <c r="BTS7" s="84"/>
      <c r="BTT7" s="84"/>
      <c r="BTU7" s="84"/>
      <c r="BTV7" s="84"/>
      <c r="BTW7" s="84"/>
      <c r="BTX7" s="84"/>
      <c r="BTY7" s="84"/>
      <c r="BTZ7" s="84"/>
      <c r="BUA7" s="84"/>
      <c r="BUB7" s="84"/>
      <c r="BUC7" s="84"/>
      <c r="BUD7" s="84"/>
      <c r="BUE7" s="84"/>
      <c r="BUF7" s="84"/>
      <c r="BUG7" s="84"/>
      <c r="BUH7" s="84"/>
      <c r="BUI7" s="84"/>
      <c r="BUJ7" s="84"/>
      <c r="BUK7" s="84"/>
      <c r="BUL7" s="84"/>
      <c r="BUM7" s="84"/>
      <c r="BUN7" s="84"/>
      <c r="BUO7" s="84"/>
      <c r="BUP7" s="84"/>
      <c r="BUQ7" s="84"/>
      <c r="BUR7" s="84"/>
      <c r="BUS7" s="84"/>
      <c r="BUT7" s="84"/>
      <c r="BUU7" s="84"/>
      <c r="BUV7" s="84"/>
      <c r="BUW7" s="84"/>
      <c r="BUX7" s="84"/>
      <c r="BUY7" s="84"/>
      <c r="BUZ7" s="84"/>
      <c r="BVA7" s="84"/>
      <c r="BVB7" s="84"/>
      <c r="BVC7" s="84"/>
      <c r="BVD7" s="84"/>
      <c r="BVE7" s="84"/>
      <c r="BVF7" s="84"/>
      <c r="BVG7" s="84"/>
      <c r="BVH7" s="84"/>
      <c r="BVI7" s="84"/>
      <c r="BVJ7" s="84"/>
      <c r="BVK7" s="84"/>
      <c r="BVL7" s="84"/>
      <c r="BVM7" s="84"/>
      <c r="BVN7" s="84"/>
      <c r="BVO7" s="84"/>
      <c r="BVP7" s="84"/>
      <c r="BVQ7" s="84"/>
      <c r="BVR7" s="84"/>
      <c r="BVS7" s="84"/>
      <c r="BVT7" s="84"/>
      <c r="BVU7" s="84"/>
      <c r="BVV7" s="84"/>
      <c r="BVW7" s="84"/>
      <c r="BVX7" s="84"/>
      <c r="BVY7" s="84"/>
      <c r="BVZ7" s="84"/>
      <c r="BWA7" s="84"/>
      <c r="BWB7" s="84"/>
      <c r="BWC7" s="84"/>
      <c r="BWD7" s="84"/>
      <c r="BWE7" s="84"/>
      <c r="BWF7" s="84"/>
      <c r="BWG7" s="84"/>
      <c r="BWH7" s="84"/>
      <c r="BWI7" s="84"/>
      <c r="BWJ7" s="84"/>
      <c r="BWK7" s="84"/>
      <c r="BWL7" s="84"/>
      <c r="BWM7" s="84"/>
      <c r="BWN7" s="84"/>
      <c r="BWO7" s="84"/>
      <c r="BWP7" s="84"/>
      <c r="BWQ7" s="84"/>
      <c r="BWR7" s="84"/>
      <c r="BWS7" s="84"/>
      <c r="BWT7" s="84"/>
      <c r="BWU7" s="84"/>
      <c r="BWV7" s="84"/>
      <c r="BWW7" s="84"/>
      <c r="BWX7" s="84"/>
      <c r="BWY7" s="84"/>
      <c r="BWZ7" s="84"/>
      <c r="BXA7" s="84"/>
      <c r="BXB7" s="84"/>
      <c r="BXC7" s="84"/>
      <c r="BXD7" s="84"/>
      <c r="BXE7" s="84"/>
      <c r="BXF7" s="84"/>
      <c r="BXG7" s="84"/>
      <c r="BXH7" s="84"/>
      <c r="BXI7" s="84"/>
      <c r="BXJ7" s="84"/>
      <c r="BXK7" s="84"/>
      <c r="BXL7" s="84"/>
      <c r="BXM7" s="84"/>
      <c r="BXN7" s="84"/>
      <c r="BXO7" s="84"/>
      <c r="BXP7" s="84"/>
      <c r="BXQ7" s="84"/>
      <c r="BXR7" s="84"/>
      <c r="BXS7" s="84"/>
      <c r="BXT7" s="84"/>
      <c r="BXU7" s="84"/>
      <c r="BXV7" s="84"/>
      <c r="BXW7" s="84"/>
      <c r="BXX7" s="84"/>
      <c r="BXY7" s="84"/>
      <c r="BXZ7" s="84"/>
      <c r="BYA7" s="84"/>
      <c r="BYB7" s="84"/>
      <c r="BYC7" s="84"/>
      <c r="BYD7" s="84"/>
      <c r="BYE7" s="84"/>
      <c r="BYF7" s="84"/>
      <c r="BYG7" s="84"/>
      <c r="BYH7" s="84"/>
      <c r="BYI7" s="84"/>
      <c r="BYJ7" s="84"/>
      <c r="BYK7" s="84"/>
      <c r="BYL7" s="84"/>
      <c r="BYM7" s="84"/>
      <c r="BYN7" s="84"/>
      <c r="BYO7" s="84"/>
      <c r="BYP7" s="84"/>
      <c r="BYQ7" s="84"/>
      <c r="BYR7" s="84"/>
      <c r="BYS7" s="84"/>
      <c r="BYT7" s="84"/>
      <c r="BYU7" s="84"/>
      <c r="BYV7" s="84"/>
      <c r="BYW7" s="84"/>
      <c r="BYX7" s="84"/>
      <c r="BYY7" s="84"/>
      <c r="BYZ7" s="84"/>
      <c r="BZA7" s="84"/>
      <c r="BZB7" s="84"/>
      <c r="BZC7" s="84"/>
      <c r="BZD7" s="84"/>
      <c r="BZE7" s="84"/>
      <c r="BZF7" s="84"/>
      <c r="BZG7" s="84"/>
      <c r="BZH7" s="84"/>
      <c r="BZI7" s="84"/>
      <c r="BZJ7" s="84"/>
      <c r="BZK7" s="84"/>
      <c r="BZL7" s="84"/>
      <c r="BZM7" s="84"/>
      <c r="BZN7" s="84"/>
      <c r="BZO7" s="84"/>
      <c r="BZP7" s="84"/>
      <c r="BZQ7" s="84"/>
      <c r="BZR7" s="84"/>
      <c r="BZS7" s="84"/>
      <c r="BZT7" s="84"/>
      <c r="BZU7" s="84"/>
      <c r="BZV7" s="84"/>
      <c r="BZW7" s="84"/>
      <c r="BZX7" s="84"/>
      <c r="BZY7" s="84"/>
      <c r="BZZ7" s="84"/>
      <c r="CAA7" s="84"/>
      <c r="CAB7" s="84"/>
      <c r="CAC7" s="84"/>
      <c r="CAD7" s="84"/>
      <c r="CAE7" s="84"/>
      <c r="CAF7" s="84"/>
      <c r="CAG7" s="84"/>
      <c r="CAH7" s="84"/>
      <c r="CAI7" s="84"/>
      <c r="CAJ7" s="84"/>
      <c r="CAK7" s="84"/>
      <c r="CAL7" s="84"/>
      <c r="CAM7" s="84"/>
      <c r="CAN7" s="84"/>
      <c r="CAO7" s="84"/>
      <c r="CAP7" s="84"/>
      <c r="CAQ7" s="84"/>
      <c r="CAR7" s="84"/>
      <c r="CAS7" s="84"/>
      <c r="CAT7" s="84"/>
      <c r="CAU7" s="84"/>
      <c r="CAV7" s="84"/>
      <c r="CAW7" s="84"/>
      <c r="CAX7" s="84"/>
      <c r="CAY7" s="84"/>
      <c r="CAZ7" s="84"/>
      <c r="CBA7" s="84"/>
      <c r="CBB7" s="84"/>
      <c r="CBC7" s="84"/>
      <c r="CBD7" s="84"/>
      <c r="CBE7" s="84"/>
      <c r="CBF7" s="84"/>
      <c r="CBG7" s="84"/>
      <c r="CBH7" s="84"/>
      <c r="CBI7" s="84"/>
      <c r="CBJ7" s="84"/>
      <c r="CBK7" s="84"/>
      <c r="CBL7" s="84"/>
      <c r="CBM7" s="84"/>
      <c r="CBN7" s="84"/>
      <c r="CBO7" s="84"/>
      <c r="CBP7" s="84"/>
      <c r="CBQ7" s="84"/>
      <c r="CBR7" s="84"/>
      <c r="CBS7" s="84"/>
      <c r="CBT7" s="84"/>
      <c r="CBU7" s="84"/>
      <c r="CBV7" s="84"/>
      <c r="CBW7" s="84"/>
      <c r="CBX7" s="84"/>
      <c r="CBY7" s="84"/>
      <c r="CBZ7" s="84"/>
      <c r="CCA7" s="84"/>
      <c r="CCB7" s="84"/>
      <c r="CCC7" s="84"/>
      <c r="CCD7" s="84"/>
      <c r="CCE7" s="84"/>
      <c r="CCF7" s="84"/>
      <c r="CCG7" s="84"/>
      <c r="CCH7" s="84"/>
      <c r="CCI7" s="84"/>
      <c r="CCJ7" s="84"/>
      <c r="CCK7" s="84"/>
      <c r="CCL7" s="84"/>
      <c r="CCM7" s="84"/>
      <c r="CCN7" s="84"/>
      <c r="CCO7" s="84"/>
      <c r="CCP7" s="84"/>
      <c r="CCQ7" s="84"/>
      <c r="CCR7" s="84"/>
      <c r="CCS7" s="84"/>
      <c r="CCT7" s="84"/>
      <c r="CCU7" s="84"/>
      <c r="CCV7" s="84"/>
      <c r="CCW7" s="84"/>
      <c r="CCX7" s="84"/>
      <c r="CCY7" s="84"/>
      <c r="CCZ7" s="84"/>
      <c r="CDA7" s="84"/>
      <c r="CDB7" s="84"/>
      <c r="CDC7" s="84"/>
      <c r="CDD7" s="84"/>
      <c r="CDE7" s="84"/>
      <c r="CDF7" s="84"/>
      <c r="CDG7" s="84"/>
      <c r="CDH7" s="84"/>
      <c r="CDI7" s="84"/>
      <c r="CDJ7" s="84"/>
      <c r="CDK7" s="84"/>
      <c r="CDL7" s="84"/>
      <c r="CDM7" s="84"/>
      <c r="CDN7" s="84"/>
      <c r="CDO7" s="84"/>
      <c r="CDP7" s="84"/>
      <c r="CDQ7" s="84"/>
      <c r="CDR7" s="84"/>
      <c r="CDS7" s="84"/>
      <c r="CDT7" s="84"/>
      <c r="CDU7" s="84"/>
      <c r="CDV7" s="84"/>
      <c r="CDW7" s="84"/>
      <c r="CDX7" s="84"/>
      <c r="CDY7" s="84"/>
      <c r="CDZ7" s="84"/>
      <c r="CEA7" s="84"/>
      <c r="CEB7" s="84"/>
      <c r="CEC7" s="84"/>
      <c r="CED7" s="84"/>
      <c r="CEE7" s="84"/>
      <c r="CEF7" s="84"/>
      <c r="CEG7" s="84"/>
      <c r="CEH7" s="84"/>
      <c r="CEI7" s="84"/>
      <c r="CEJ7" s="84"/>
      <c r="CEK7" s="84"/>
      <c r="CEL7" s="84"/>
      <c r="CEM7" s="84"/>
      <c r="CEN7" s="84"/>
      <c r="CEO7" s="84"/>
      <c r="CEP7" s="84"/>
      <c r="CEQ7" s="84"/>
      <c r="CER7" s="84"/>
      <c r="CES7" s="84"/>
      <c r="CET7" s="84"/>
      <c r="CEU7" s="84"/>
      <c r="CEV7" s="84"/>
      <c r="CEW7" s="84"/>
      <c r="CEX7" s="84"/>
      <c r="CEY7" s="84"/>
      <c r="CEZ7" s="84"/>
      <c r="CFA7" s="84"/>
      <c r="CFB7" s="84"/>
      <c r="CFC7" s="84"/>
      <c r="CFD7" s="84"/>
      <c r="CFE7" s="84"/>
      <c r="CFF7" s="84"/>
      <c r="CFG7" s="84"/>
      <c r="CFH7" s="84"/>
      <c r="CFI7" s="84"/>
      <c r="CFJ7" s="84"/>
      <c r="CFK7" s="84"/>
      <c r="CFL7" s="84"/>
      <c r="CFM7" s="84"/>
      <c r="CFN7" s="84"/>
      <c r="CFO7" s="84"/>
      <c r="CFP7" s="84"/>
      <c r="CFQ7" s="84"/>
      <c r="CFR7" s="84"/>
      <c r="CFS7" s="84"/>
      <c r="CFT7" s="84"/>
      <c r="CFU7" s="84"/>
      <c r="CFV7" s="84"/>
      <c r="CFW7" s="84"/>
      <c r="CFX7" s="84"/>
      <c r="CFY7" s="84"/>
      <c r="CFZ7" s="84"/>
      <c r="CGA7" s="84"/>
      <c r="CGB7" s="84"/>
      <c r="CGC7" s="84"/>
      <c r="CGD7" s="84"/>
      <c r="CGE7" s="84"/>
      <c r="CGF7" s="84"/>
      <c r="CGG7" s="84"/>
      <c r="CGH7" s="84"/>
      <c r="CGI7" s="84"/>
      <c r="CGJ7" s="84"/>
      <c r="CGK7" s="84"/>
      <c r="CGL7" s="84"/>
      <c r="CGM7" s="84"/>
      <c r="CGN7" s="84"/>
      <c r="CGO7" s="84"/>
      <c r="CGP7" s="84"/>
      <c r="CGQ7" s="84"/>
      <c r="CGR7" s="84"/>
      <c r="CGS7" s="84"/>
      <c r="CGT7" s="84"/>
      <c r="CGU7" s="84"/>
      <c r="CGV7" s="84"/>
      <c r="CGW7" s="84"/>
      <c r="CGX7" s="84"/>
      <c r="CGY7" s="84"/>
      <c r="CGZ7" s="84"/>
      <c r="CHA7" s="84"/>
      <c r="CHB7" s="84"/>
      <c r="CHC7" s="84"/>
      <c r="CHD7" s="84"/>
      <c r="CHE7" s="84"/>
      <c r="CHF7" s="84"/>
      <c r="CHG7" s="84"/>
      <c r="CHH7" s="84"/>
      <c r="CHI7" s="84"/>
      <c r="CHJ7" s="84"/>
      <c r="CHK7" s="84"/>
      <c r="CHL7" s="84"/>
      <c r="CHM7" s="84"/>
      <c r="CHN7" s="84"/>
      <c r="CHO7" s="84"/>
      <c r="CHP7" s="84"/>
      <c r="CHQ7" s="84"/>
      <c r="CHR7" s="84"/>
      <c r="CHS7" s="84"/>
      <c r="CHT7" s="84"/>
      <c r="CHU7" s="84"/>
      <c r="CHV7" s="84"/>
      <c r="CHW7" s="84"/>
      <c r="CHX7" s="84"/>
      <c r="CHY7" s="84"/>
      <c r="CHZ7" s="84"/>
      <c r="CIA7" s="84"/>
      <c r="CIB7" s="84"/>
      <c r="CIC7" s="84"/>
      <c r="CID7" s="84"/>
      <c r="CIE7" s="84"/>
      <c r="CIF7" s="84"/>
      <c r="CIG7" s="84"/>
      <c r="CIH7" s="84"/>
      <c r="CII7" s="84"/>
      <c r="CIJ7" s="84"/>
      <c r="CIK7" s="84"/>
      <c r="CIL7" s="84"/>
      <c r="CIM7" s="84"/>
      <c r="CIN7" s="84"/>
      <c r="CIO7" s="84"/>
      <c r="CIP7" s="84"/>
      <c r="CIQ7" s="84"/>
      <c r="CIR7" s="84"/>
      <c r="CIS7" s="84"/>
      <c r="CIT7" s="84"/>
      <c r="CIU7" s="84"/>
      <c r="CIV7" s="84"/>
      <c r="CIW7" s="84"/>
      <c r="CIX7" s="84"/>
      <c r="CIY7" s="84"/>
      <c r="CIZ7" s="84"/>
      <c r="CJA7" s="84"/>
      <c r="CJB7" s="84"/>
      <c r="CJC7" s="84"/>
      <c r="CJD7" s="84"/>
      <c r="CJE7" s="84"/>
      <c r="CJF7" s="84"/>
      <c r="CJG7" s="84"/>
      <c r="CJH7" s="84"/>
      <c r="CJI7" s="84"/>
      <c r="CJJ7" s="84"/>
      <c r="CJK7" s="84"/>
      <c r="CJL7" s="84"/>
      <c r="CJM7" s="84"/>
      <c r="CJN7" s="84"/>
      <c r="CJO7" s="84"/>
      <c r="CJP7" s="84"/>
      <c r="CJQ7" s="84"/>
      <c r="CJR7" s="84"/>
      <c r="CJS7" s="84"/>
      <c r="CJT7" s="84"/>
      <c r="CJU7" s="84"/>
      <c r="CJV7" s="84"/>
      <c r="CJW7" s="84"/>
      <c r="CJX7" s="84"/>
      <c r="CJY7" s="84"/>
      <c r="CJZ7" s="84"/>
      <c r="CKA7" s="84"/>
      <c r="CKB7" s="84"/>
      <c r="CKC7" s="84"/>
      <c r="CKD7" s="84"/>
      <c r="CKE7" s="84"/>
      <c r="CKF7" s="84"/>
      <c r="CKG7" s="84"/>
      <c r="CKH7" s="84"/>
      <c r="CKI7" s="84"/>
      <c r="CKJ7" s="84"/>
      <c r="CKK7" s="84"/>
      <c r="CKL7" s="84"/>
      <c r="CKM7" s="84"/>
      <c r="CKN7" s="84"/>
      <c r="CKO7" s="84"/>
      <c r="CKP7" s="84"/>
      <c r="CKQ7" s="84"/>
      <c r="CKR7" s="84"/>
      <c r="CKS7" s="84"/>
      <c r="CKT7" s="84"/>
      <c r="CKU7" s="84"/>
      <c r="CKV7" s="84"/>
      <c r="CKW7" s="84"/>
      <c r="CKX7" s="84"/>
      <c r="CKY7" s="84"/>
      <c r="CKZ7" s="84"/>
      <c r="CLA7" s="84"/>
      <c r="CLB7" s="84"/>
      <c r="CLC7" s="84"/>
      <c r="CLD7" s="84"/>
      <c r="CLE7" s="84"/>
      <c r="CLF7" s="84"/>
      <c r="CLG7" s="84"/>
      <c r="CLH7" s="84"/>
      <c r="CLI7" s="84"/>
      <c r="CLJ7" s="84"/>
      <c r="CLK7" s="84"/>
      <c r="CLL7" s="84"/>
      <c r="CLM7" s="84"/>
      <c r="CLN7" s="84"/>
      <c r="CLO7" s="84"/>
      <c r="CLP7" s="84"/>
      <c r="CLQ7" s="84"/>
      <c r="CLR7" s="84"/>
      <c r="CLS7" s="84"/>
      <c r="CLT7" s="84"/>
      <c r="CLU7" s="84"/>
      <c r="CLV7" s="84"/>
      <c r="CLW7" s="84"/>
      <c r="CLX7" s="84"/>
      <c r="CLY7" s="84"/>
      <c r="CLZ7" s="84"/>
      <c r="CMA7" s="84"/>
      <c r="CMB7" s="84"/>
      <c r="CMC7" s="84"/>
      <c r="CMD7" s="84"/>
      <c r="CME7" s="84"/>
      <c r="CMF7" s="84"/>
      <c r="CMG7" s="84"/>
      <c r="CMH7" s="84"/>
      <c r="CMI7" s="84"/>
      <c r="CMJ7" s="84"/>
      <c r="CMK7" s="84"/>
      <c r="CML7" s="84"/>
      <c r="CMM7" s="84"/>
      <c r="CMN7" s="84"/>
      <c r="CMO7" s="84"/>
      <c r="CMP7" s="84"/>
      <c r="CMQ7" s="84"/>
      <c r="CMR7" s="84"/>
      <c r="CMS7" s="84"/>
      <c r="CMT7" s="84"/>
      <c r="CMU7" s="84"/>
      <c r="CMV7" s="84"/>
      <c r="CMW7" s="84"/>
      <c r="CMX7" s="84"/>
      <c r="CMY7" s="84"/>
      <c r="CMZ7" s="84"/>
      <c r="CNA7" s="84"/>
      <c r="CNB7" s="84"/>
      <c r="CNC7" s="84"/>
      <c r="CND7" s="84"/>
      <c r="CNE7" s="84"/>
      <c r="CNF7" s="84"/>
      <c r="CNG7" s="84"/>
      <c r="CNH7" s="84"/>
      <c r="CNI7" s="84"/>
      <c r="CNJ7" s="84"/>
      <c r="CNK7" s="84"/>
      <c r="CNL7" s="84"/>
      <c r="CNM7" s="84"/>
      <c r="CNN7" s="84"/>
      <c r="CNO7" s="84"/>
      <c r="CNP7" s="84"/>
      <c r="CNQ7" s="84"/>
      <c r="CNR7" s="84"/>
      <c r="CNS7" s="84"/>
      <c r="CNT7" s="84"/>
      <c r="CNU7" s="84"/>
      <c r="CNV7" s="84"/>
      <c r="CNW7" s="84"/>
      <c r="CNX7" s="84"/>
      <c r="CNY7" s="84"/>
      <c r="CNZ7" s="84"/>
      <c r="COA7" s="84"/>
      <c r="COB7" s="84"/>
      <c r="COC7" s="84"/>
      <c r="COD7" s="84"/>
      <c r="COE7" s="84"/>
      <c r="COF7" s="84"/>
      <c r="COG7" s="84"/>
      <c r="COH7" s="84"/>
      <c r="COI7" s="84"/>
      <c r="COJ7" s="84"/>
      <c r="COK7" s="84"/>
      <c r="COL7" s="84"/>
      <c r="COM7" s="84"/>
      <c r="CON7" s="84"/>
      <c r="COO7" s="84"/>
      <c r="COP7" s="84"/>
      <c r="COQ7" s="84"/>
      <c r="COR7" s="84"/>
      <c r="COS7" s="84"/>
      <c r="COT7" s="84"/>
      <c r="COU7" s="84"/>
      <c r="COV7" s="84"/>
      <c r="COW7" s="84"/>
      <c r="COX7" s="84"/>
      <c r="COY7" s="84"/>
      <c r="COZ7" s="84"/>
      <c r="CPA7" s="84"/>
      <c r="CPB7" s="84"/>
      <c r="CPC7" s="84"/>
      <c r="CPD7" s="84"/>
      <c r="CPE7" s="84"/>
      <c r="CPF7" s="84"/>
      <c r="CPG7" s="84"/>
      <c r="CPH7" s="84"/>
      <c r="CPI7" s="84"/>
      <c r="CPJ7" s="84"/>
      <c r="CPK7" s="84"/>
      <c r="CPL7" s="84"/>
      <c r="CPM7" s="84"/>
      <c r="CPN7" s="84"/>
      <c r="CPO7" s="84"/>
      <c r="CPP7" s="84"/>
      <c r="CPQ7" s="84"/>
      <c r="CPR7" s="84"/>
      <c r="CPS7" s="84"/>
      <c r="CPT7" s="84"/>
      <c r="CPU7" s="84"/>
      <c r="CPV7" s="84"/>
      <c r="CPW7" s="84"/>
      <c r="CPX7" s="84"/>
      <c r="CPY7" s="84"/>
      <c r="CPZ7" s="84"/>
      <c r="CQA7" s="84"/>
      <c r="CQB7" s="84"/>
      <c r="CQC7" s="84"/>
      <c r="CQD7" s="84"/>
      <c r="CQE7" s="84"/>
      <c r="CQF7" s="84"/>
      <c r="CQG7" s="84"/>
      <c r="CQH7" s="84"/>
      <c r="CQI7" s="84"/>
      <c r="CQJ7" s="84"/>
      <c r="CQK7" s="84"/>
      <c r="CQL7" s="84"/>
      <c r="CQM7" s="84"/>
      <c r="CQN7" s="84"/>
      <c r="CQO7" s="84"/>
      <c r="CQP7" s="84"/>
      <c r="CQQ7" s="84"/>
      <c r="CQR7" s="84"/>
      <c r="CQS7" s="84"/>
      <c r="CQT7" s="84"/>
      <c r="CQU7" s="84"/>
      <c r="CQV7" s="84"/>
      <c r="CQW7" s="84"/>
      <c r="CQX7" s="84"/>
      <c r="CQY7" s="84"/>
      <c r="CQZ7" s="84"/>
      <c r="CRA7" s="84"/>
      <c r="CRB7" s="84"/>
      <c r="CRC7" s="84"/>
      <c r="CRD7" s="84"/>
      <c r="CRE7" s="84"/>
      <c r="CRF7" s="84"/>
      <c r="CRG7" s="84"/>
      <c r="CRH7" s="84"/>
      <c r="CRI7" s="84"/>
      <c r="CRJ7" s="84"/>
      <c r="CRK7" s="84"/>
      <c r="CRL7" s="84"/>
      <c r="CRM7" s="84"/>
      <c r="CRN7" s="84"/>
      <c r="CRO7" s="84"/>
      <c r="CRP7" s="84"/>
      <c r="CRQ7" s="84"/>
      <c r="CRR7" s="84"/>
      <c r="CRS7" s="84"/>
      <c r="CRT7" s="84"/>
      <c r="CRU7" s="84"/>
      <c r="CRV7" s="84"/>
      <c r="CRW7" s="84"/>
      <c r="CRX7" s="84"/>
      <c r="CRY7" s="84"/>
      <c r="CRZ7" s="84"/>
      <c r="CSA7" s="84"/>
      <c r="CSB7" s="84"/>
      <c r="CSC7" s="84"/>
      <c r="CSD7" s="84"/>
      <c r="CSE7" s="84"/>
      <c r="CSF7" s="84"/>
      <c r="CSG7" s="84"/>
      <c r="CSH7" s="84"/>
      <c r="CSI7" s="84"/>
      <c r="CSJ7" s="84"/>
      <c r="CSK7" s="84"/>
      <c r="CSL7" s="84"/>
      <c r="CSM7" s="84"/>
      <c r="CSN7" s="84"/>
      <c r="CSO7" s="84"/>
      <c r="CSP7" s="84"/>
      <c r="CSQ7" s="84"/>
      <c r="CSR7" s="84"/>
      <c r="CSS7" s="84"/>
      <c r="CST7" s="84"/>
      <c r="CSU7" s="84"/>
      <c r="CSV7" s="84"/>
      <c r="CSW7" s="84"/>
      <c r="CSX7" s="84"/>
      <c r="CSY7" s="84"/>
      <c r="CSZ7" s="84"/>
      <c r="CTA7" s="84"/>
      <c r="CTB7" s="84"/>
      <c r="CTC7" s="84"/>
      <c r="CTD7" s="84"/>
      <c r="CTE7" s="84"/>
      <c r="CTF7" s="84"/>
      <c r="CTG7" s="84"/>
      <c r="CTH7" s="84"/>
      <c r="CTI7" s="84"/>
      <c r="CTJ7" s="84"/>
      <c r="CTK7" s="84"/>
      <c r="CTL7" s="84"/>
      <c r="CTM7" s="84"/>
      <c r="CTN7" s="84"/>
      <c r="CTO7" s="84"/>
      <c r="CTP7" s="84"/>
      <c r="CTQ7" s="84"/>
      <c r="CTR7" s="84"/>
      <c r="CTS7" s="84"/>
      <c r="CTT7" s="84"/>
      <c r="CTU7" s="84"/>
      <c r="CTV7" s="84"/>
      <c r="CTW7" s="84"/>
      <c r="CTX7" s="84"/>
      <c r="CTY7" s="84"/>
      <c r="CTZ7" s="84"/>
      <c r="CUA7" s="84"/>
      <c r="CUB7" s="84"/>
      <c r="CUC7" s="84"/>
      <c r="CUD7" s="84"/>
      <c r="CUE7" s="84"/>
      <c r="CUF7" s="84"/>
      <c r="CUG7" s="84"/>
      <c r="CUH7" s="84"/>
      <c r="CUI7" s="84"/>
      <c r="CUJ7" s="84"/>
      <c r="CUK7" s="84"/>
      <c r="CUL7" s="84"/>
      <c r="CUM7" s="84"/>
      <c r="CUN7" s="84"/>
      <c r="CUO7" s="84"/>
      <c r="CUP7" s="84"/>
      <c r="CUQ7" s="84"/>
      <c r="CUR7" s="84"/>
      <c r="CUS7" s="84"/>
      <c r="CUT7" s="84"/>
      <c r="CUU7" s="84"/>
      <c r="CUV7" s="84"/>
      <c r="CUW7" s="84"/>
      <c r="CUX7" s="84"/>
      <c r="CUY7" s="84"/>
      <c r="CUZ7" s="84"/>
      <c r="CVA7" s="84"/>
      <c r="CVB7" s="84"/>
      <c r="CVC7" s="84"/>
      <c r="CVD7" s="84"/>
      <c r="CVE7" s="84"/>
      <c r="CVF7" s="84"/>
      <c r="CVG7" s="84"/>
      <c r="CVH7" s="84"/>
      <c r="CVI7" s="84"/>
      <c r="CVJ7" s="84"/>
      <c r="CVK7" s="84"/>
      <c r="CVL7" s="84"/>
      <c r="CVM7" s="84"/>
      <c r="CVN7" s="84"/>
      <c r="CVO7" s="84"/>
      <c r="CVP7" s="84"/>
      <c r="CVQ7" s="84"/>
      <c r="CVR7" s="84"/>
      <c r="CVS7" s="84"/>
      <c r="CVT7" s="84"/>
      <c r="CVU7" s="84"/>
      <c r="CVV7" s="84"/>
      <c r="CVW7" s="84"/>
      <c r="CVX7" s="84"/>
      <c r="CVY7" s="84"/>
      <c r="CVZ7" s="84"/>
      <c r="CWA7" s="84"/>
      <c r="CWB7" s="84"/>
      <c r="CWC7" s="84"/>
      <c r="CWD7" s="84"/>
      <c r="CWE7" s="84"/>
      <c r="CWF7" s="84"/>
      <c r="CWG7" s="84"/>
      <c r="CWH7" s="84"/>
      <c r="CWI7" s="84"/>
      <c r="CWJ7" s="84"/>
      <c r="CWK7" s="84"/>
      <c r="CWL7" s="84"/>
      <c r="CWM7" s="84"/>
      <c r="CWN7" s="84"/>
      <c r="CWO7" s="84"/>
      <c r="CWP7" s="84"/>
      <c r="CWQ7" s="84"/>
      <c r="CWR7" s="84"/>
      <c r="CWS7" s="84"/>
      <c r="CWT7" s="84"/>
      <c r="CWU7" s="84"/>
      <c r="CWV7" s="84"/>
      <c r="CWW7" s="84"/>
      <c r="CWX7" s="84"/>
      <c r="CWY7" s="84"/>
      <c r="CWZ7" s="84"/>
      <c r="CXA7" s="84"/>
      <c r="CXB7" s="84"/>
      <c r="CXC7" s="84"/>
      <c r="CXD7" s="84"/>
      <c r="CXE7" s="84"/>
      <c r="CXF7" s="84"/>
      <c r="CXG7" s="84"/>
      <c r="CXH7" s="84"/>
      <c r="CXI7" s="84"/>
      <c r="CXJ7" s="84"/>
      <c r="CXK7" s="84"/>
      <c r="CXL7" s="84"/>
      <c r="CXM7" s="84"/>
      <c r="CXN7" s="84"/>
      <c r="CXO7" s="84"/>
      <c r="CXP7" s="84"/>
      <c r="CXQ7" s="84"/>
      <c r="CXR7" s="84"/>
      <c r="CXS7" s="84"/>
      <c r="CXT7" s="84"/>
      <c r="CXU7" s="84"/>
      <c r="CXV7" s="84"/>
      <c r="CXW7" s="84"/>
      <c r="CXX7" s="84"/>
      <c r="CXY7" s="84"/>
      <c r="CXZ7" s="84"/>
      <c r="CYA7" s="84"/>
      <c r="CYB7" s="84"/>
      <c r="CYC7" s="84"/>
      <c r="CYD7" s="84"/>
      <c r="CYE7" s="84"/>
      <c r="CYF7" s="84"/>
      <c r="CYG7" s="84"/>
      <c r="CYH7" s="84"/>
      <c r="CYI7" s="84"/>
      <c r="CYJ7" s="84"/>
      <c r="CYK7" s="84"/>
      <c r="CYL7" s="84"/>
      <c r="CYM7" s="84"/>
      <c r="CYN7" s="84"/>
      <c r="CYO7" s="84"/>
      <c r="CYP7" s="84"/>
      <c r="CYQ7" s="84"/>
      <c r="CYR7" s="84"/>
      <c r="CYS7" s="84"/>
      <c r="CYT7" s="84"/>
      <c r="CYU7" s="84"/>
      <c r="CYV7" s="84"/>
      <c r="CYW7" s="84"/>
      <c r="CYX7" s="84"/>
      <c r="CYY7" s="84"/>
      <c r="CYZ7" s="84"/>
      <c r="CZA7" s="84"/>
      <c r="CZB7" s="84"/>
      <c r="CZC7" s="84"/>
      <c r="CZD7" s="84"/>
      <c r="CZE7" s="84"/>
      <c r="CZF7" s="84"/>
      <c r="CZG7" s="84"/>
      <c r="CZH7" s="84"/>
      <c r="CZI7" s="84"/>
      <c r="CZJ7" s="84"/>
      <c r="CZK7" s="84"/>
      <c r="CZL7" s="84"/>
      <c r="CZM7" s="84"/>
      <c r="CZN7" s="84"/>
      <c r="CZO7" s="84"/>
      <c r="CZP7" s="84"/>
      <c r="CZQ7" s="84"/>
      <c r="CZR7" s="84"/>
      <c r="CZS7" s="84"/>
      <c r="CZT7" s="84"/>
      <c r="CZU7" s="84"/>
      <c r="CZV7" s="84"/>
      <c r="CZW7" s="84"/>
      <c r="CZX7" s="84"/>
      <c r="CZY7" s="84"/>
      <c r="CZZ7" s="84"/>
      <c r="DAA7" s="84"/>
      <c r="DAB7" s="84"/>
      <c r="DAC7" s="84"/>
      <c r="DAD7" s="84"/>
      <c r="DAE7" s="84"/>
      <c r="DAF7" s="84"/>
      <c r="DAG7" s="84"/>
      <c r="DAH7" s="84"/>
      <c r="DAI7" s="84"/>
      <c r="DAJ7" s="84"/>
      <c r="DAK7" s="84"/>
      <c r="DAL7" s="84"/>
      <c r="DAM7" s="84"/>
      <c r="DAN7" s="84"/>
      <c r="DAO7" s="84"/>
      <c r="DAP7" s="84"/>
      <c r="DAQ7" s="84"/>
      <c r="DAR7" s="84"/>
      <c r="DAS7" s="84"/>
      <c r="DAT7" s="84"/>
      <c r="DAU7" s="84"/>
      <c r="DAV7" s="84"/>
      <c r="DAW7" s="84"/>
      <c r="DAX7" s="84"/>
      <c r="DAY7" s="84"/>
      <c r="DAZ7" s="84"/>
      <c r="DBA7" s="84"/>
      <c r="DBB7" s="84"/>
      <c r="DBC7" s="84"/>
      <c r="DBD7" s="84"/>
      <c r="DBE7" s="84"/>
      <c r="DBF7" s="84"/>
      <c r="DBG7" s="84"/>
      <c r="DBH7" s="84"/>
      <c r="DBI7" s="84"/>
      <c r="DBJ7" s="84"/>
      <c r="DBK7" s="84"/>
      <c r="DBL7" s="84"/>
      <c r="DBM7" s="84"/>
      <c r="DBN7" s="84"/>
      <c r="DBO7" s="84"/>
      <c r="DBP7" s="84"/>
      <c r="DBQ7" s="84"/>
      <c r="DBR7" s="84"/>
      <c r="DBS7" s="84"/>
      <c r="DBT7" s="84"/>
      <c r="DBU7" s="84"/>
      <c r="DBV7" s="84"/>
      <c r="DBW7" s="84"/>
      <c r="DBX7" s="84"/>
      <c r="DBY7" s="84"/>
      <c r="DBZ7" s="84"/>
      <c r="DCA7" s="84"/>
      <c r="DCB7" s="84"/>
      <c r="DCC7" s="84"/>
      <c r="DCD7" s="84"/>
      <c r="DCE7" s="84"/>
      <c r="DCF7" s="84"/>
      <c r="DCG7" s="84"/>
      <c r="DCH7" s="84"/>
      <c r="DCI7" s="84"/>
      <c r="DCJ7" s="84"/>
      <c r="DCK7" s="84"/>
      <c r="DCL7" s="84"/>
      <c r="DCM7" s="84"/>
      <c r="DCN7" s="84"/>
      <c r="DCO7" s="84"/>
      <c r="DCP7" s="84"/>
      <c r="DCQ7" s="84"/>
      <c r="DCR7" s="84"/>
      <c r="DCS7" s="84"/>
      <c r="DCT7" s="84"/>
      <c r="DCU7" s="84"/>
      <c r="DCV7" s="84"/>
      <c r="DCW7" s="84"/>
      <c r="DCX7" s="84"/>
      <c r="DCY7" s="84"/>
      <c r="DCZ7" s="84"/>
      <c r="DDA7" s="84"/>
      <c r="DDB7" s="84"/>
      <c r="DDC7" s="84"/>
      <c r="DDD7" s="84"/>
      <c r="DDE7" s="84"/>
      <c r="DDF7" s="84"/>
      <c r="DDG7" s="84"/>
      <c r="DDH7" s="84"/>
      <c r="DDI7" s="84"/>
      <c r="DDJ7" s="84"/>
      <c r="DDK7" s="84"/>
      <c r="DDL7" s="84"/>
      <c r="DDM7" s="84"/>
      <c r="DDN7" s="84"/>
      <c r="DDO7" s="84"/>
      <c r="DDP7" s="84"/>
      <c r="DDQ7" s="84"/>
      <c r="DDR7" s="84"/>
      <c r="DDS7" s="84"/>
      <c r="DDT7" s="84"/>
      <c r="DDU7" s="84"/>
      <c r="DDV7" s="84"/>
      <c r="DDW7" s="84"/>
      <c r="DDX7" s="84"/>
      <c r="DDY7" s="84"/>
      <c r="DDZ7" s="84"/>
      <c r="DEA7" s="84"/>
      <c r="DEB7" s="84"/>
      <c r="DEC7" s="84"/>
      <c r="DED7" s="84"/>
      <c r="DEE7" s="84"/>
      <c r="DEF7" s="84"/>
      <c r="DEG7" s="84"/>
      <c r="DEH7" s="84"/>
      <c r="DEI7" s="84"/>
      <c r="DEJ7" s="84"/>
      <c r="DEK7" s="84"/>
      <c r="DEL7" s="84"/>
      <c r="DEM7" s="84"/>
      <c r="DEN7" s="84"/>
      <c r="DEO7" s="84"/>
      <c r="DEP7" s="84"/>
      <c r="DEQ7" s="84"/>
      <c r="DER7" s="84"/>
      <c r="DES7" s="84"/>
      <c r="DET7" s="84"/>
      <c r="DEU7" s="84"/>
      <c r="DEV7" s="84"/>
      <c r="DEW7" s="84"/>
      <c r="DEX7" s="84"/>
      <c r="DEY7" s="84"/>
      <c r="DEZ7" s="84"/>
      <c r="DFA7" s="84"/>
      <c r="DFB7" s="84"/>
      <c r="DFC7" s="84"/>
      <c r="DFD7" s="84"/>
      <c r="DFE7" s="84"/>
      <c r="DFF7" s="84"/>
      <c r="DFG7" s="84"/>
      <c r="DFH7" s="84"/>
      <c r="DFI7" s="84"/>
      <c r="DFJ7" s="84"/>
      <c r="DFK7" s="84"/>
      <c r="DFL7" s="84"/>
      <c r="DFM7" s="84"/>
      <c r="DFN7" s="84"/>
      <c r="DFO7" s="84"/>
      <c r="DFP7" s="84"/>
      <c r="DFQ7" s="84"/>
      <c r="DFR7" s="84"/>
      <c r="DFS7" s="84"/>
      <c r="DFT7" s="84"/>
      <c r="DFU7" s="84"/>
      <c r="DFV7" s="84"/>
      <c r="DFW7" s="84"/>
      <c r="DFX7" s="84"/>
      <c r="DFY7" s="84"/>
      <c r="DFZ7" s="84"/>
      <c r="DGA7" s="84"/>
      <c r="DGB7" s="84"/>
      <c r="DGC7" s="84"/>
      <c r="DGD7" s="84"/>
      <c r="DGE7" s="84"/>
      <c r="DGF7" s="84"/>
      <c r="DGG7" s="84"/>
      <c r="DGH7" s="84"/>
      <c r="DGI7" s="84"/>
      <c r="DGJ7" s="84"/>
      <c r="DGK7" s="84"/>
      <c r="DGL7" s="84"/>
      <c r="DGM7" s="84"/>
      <c r="DGN7" s="84"/>
      <c r="DGO7" s="84"/>
      <c r="DGP7" s="84"/>
      <c r="DGQ7" s="84"/>
      <c r="DGR7" s="84"/>
      <c r="DGS7" s="84"/>
      <c r="DGT7" s="84"/>
      <c r="DGU7" s="84"/>
      <c r="DGV7" s="84"/>
      <c r="DGW7" s="84"/>
      <c r="DGX7" s="84"/>
      <c r="DGY7" s="84"/>
      <c r="DGZ7" s="84"/>
      <c r="DHA7" s="84"/>
      <c r="DHB7" s="84"/>
      <c r="DHC7" s="84"/>
      <c r="DHD7" s="84"/>
      <c r="DHE7" s="84"/>
      <c r="DHF7" s="84"/>
      <c r="DHG7" s="84"/>
      <c r="DHH7" s="84"/>
      <c r="DHI7" s="84"/>
      <c r="DHJ7" s="84"/>
      <c r="DHK7" s="84"/>
      <c r="DHL7" s="84"/>
      <c r="DHM7" s="84"/>
      <c r="DHN7" s="84"/>
      <c r="DHO7" s="84"/>
      <c r="DHP7" s="84"/>
      <c r="DHQ7" s="84"/>
      <c r="DHR7" s="84"/>
      <c r="DHS7" s="84"/>
      <c r="DHT7" s="84"/>
      <c r="DHU7" s="84"/>
      <c r="DHV7" s="84"/>
      <c r="DHW7" s="84"/>
      <c r="DHX7" s="84"/>
      <c r="DHY7" s="84"/>
      <c r="DHZ7" s="84"/>
      <c r="DIA7" s="84"/>
      <c r="DIB7" s="84"/>
      <c r="DIC7" s="84"/>
      <c r="DID7" s="84"/>
      <c r="DIE7" s="84"/>
      <c r="DIF7" s="84"/>
      <c r="DIG7" s="84"/>
      <c r="DIH7" s="84"/>
      <c r="DII7" s="84"/>
      <c r="DIJ7" s="84"/>
      <c r="DIK7" s="84"/>
      <c r="DIL7" s="84"/>
      <c r="DIM7" s="84"/>
      <c r="DIN7" s="84"/>
      <c r="DIO7" s="84"/>
      <c r="DIP7" s="84"/>
      <c r="DIQ7" s="84"/>
      <c r="DIR7" s="84"/>
      <c r="DIS7" s="84"/>
      <c r="DIT7" s="84"/>
      <c r="DIU7" s="84"/>
      <c r="DIV7" s="84"/>
      <c r="DIW7" s="84"/>
      <c r="DIX7" s="84"/>
      <c r="DIY7" s="84"/>
      <c r="DIZ7" s="84"/>
      <c r="DJA7" s="84"/>
      <c r="DJB7" s="84"/>
      <c r="DJC7" s="84"/>
      <c r="DJD7" s="84"/>
      <c r="DJE7" s="84"/>
      <c r="DJF7" s="84"/>
      <c r="DJG7" s="84"/>
      <c r="DJH7" s="84"/>
      <c r="DJI7" s="84"/>
      <c r="DJJ7" s="84"/>
      <c r="DJK7" s="84"/>
      <c r="DJL7" s="84"/>
      <c r="DJM7" s="84"/>
      <c r="DJN7" s="84"/>
      <c r="DJO7" s="84"/>
      <c r="DJP7" s="84"/>
      <c r="DJQ7" s="84"/>
      <c r="DJR7" s="84"/>
      <c r="DJS7" s="84"/>
      <c r="DJT7" s="84"/>
      <c r="DJU7" s="84"/>
      <c r="DJV7" s="84"/>
      <c r="DJW7" s="84"/>
      <c r="DJX7" s="84"/>
      <c r="DJY7" s="84"/>
      <c r="DJZ7" s="84"/>
      <c r="DKA7" s="84"/>
      <c r="DKB7" s="84"/>
      <c r="DKC7" s="84"/>
      <c r="DKD7" s="84"/>
      <c r="DKE7" s="84"/>
      <c r="DKF7" s="84"/>
      <c r="DKG7" s="84"/>
      <c r="DKH7" s="84"/>
      <c r="DKI7" s="84"/>
      <c r="DKJ7" s="84"/>
      <c r="DKK7" s="84"/>
      <c r="DKL7" s="84"/>
      <c r="DKM7" s="84"/>
      <c r="DKN7" s="84"/>
      <c r="DKO7" s="84"/>
      <c r="DKP7" s="84"/>
      <c r="DKQ7" s="84"/>
      <c r="DKR7" s="84"/>
      <c r="DKS7" s="84"/>
      <c r="DKT7" s="84"/>
      <c r="DKU7" s="84"/>
      <c r="DKV7" s="84"/>
      <c r="DKW7" s="84"/>
      <c r="DKX7" s="84"/>
      <c r="DKY7" s="84"/>
      <c r="DKZ7" s="84"/>
      <c r="DLA7" s="84"/>
      <c r="DLB7" s="84"/>
      <c r="DLC7" s="84"/>
      <c r="DLD7" s="84"/>
      <c r="DLE7" s="84"/>
      <c r="DLF7" s="84"/>
      <c r="DLG7" s="84"/>
      <c r="DLH7" s="84"/>
      <c r="DLI7" s="84"/>
      <c r="DLJ7" s="84"/>
      <c r="DLK7" s="84"/>
      <c r="DLL7" s="84"/>
      <c r="DLM7" s="84"/>
      <c r="DLN7" s="84"/>
      <c r="DLO7" s="84"/>
      <c r="DLP7" s="84"/>
      <c r="DLQ7" s="84"/>
      <c r="DLR7" s="84"/>
      <c r="DLS7" s="84"/>
      <c r="DLT7" s="84"/>
      <c r="DLU7" s="84"/>
      <c r="DLV7" s="84"/>
      <c r="DLW7" s="84"/>
      <c r="DLX7" s="84"/>
      <c r="DLY7" s="84"/>
      <c r="DLZ7" s="84"/>
      <c r="DMA7" s="84"/>
      <c r="DMB7" s="84"/>
      <c r="DMC7" s="84"/>
      <c r="DMD7" s="84"/>
      <c r="DME7" s="84"/>
      <c r="DMF7" s="84"/>
      <c r="DMG7" s="84"/>
      <c r="DMH7" s="84"/>
      <c r="DMI7" s="84"/>
      <c r="DMJ7" s="84"/>
      <c r="DMK7" s="84"/>
      <c r="DML7" s="84"/>
      <c r="DMM7" s="84"/>
      <c r="DMN7" s="84"/>
      <c r="DMO7" s="84"/>
      <c r="DMP7" s="84"/>
      <c r="DMQ7" s="84"/>
      <c r="DMR7" s="84"/>
      <c r="DMS7" s="84"/>
      <c r="DMT7" s="84"/>
      <c r="DMU7" s="84"/>
      <c r="DMV7" s="84"/>
      <c r="DMW7" s="84"/>
      <c r="DMX7" s="84"/>
      <c r="DMY7" s="84"/>
      <c r="DMZ7" s="84"/>
      <c r="DNA7" s="84"/>
      <c r="DNB7" s="84"/>
      <c r="DNC7" s="84"/>
      <c r="DND7" s="84"/>
      <c r="DNE7" s="84"/>
      <c r="DNF7" s="84"/>
      <c r="DNG7" s="84"/>
      <c r="DNH7" s="84"/>
      <c r="DNI7" s="84"/>
      <c r="DNJ7" s="84"/>
      <c r="DNK7" s="84"/>
      <c r="DNL7" s="84"/>
      <c r="DNM7" s="84"/>
      <c r="DNN7" s="84"/>
      <c r="DNO7" s="84"/>
      <c r="DNP7" s="84"/>
      <c r="DNQ7" s="84"/>
      <c r="DNR7" s="84"/>
      <c r="DNS7" s="84"/>
      <c r="DNT7" s="84"/>
      <c r="DNU7" s="84"/>
      <c r="DNV7" s="84"/>
      <c r="DNW7" s="84"/>
      <c r="DNX7" s="84"/>
      <c r="DNY7" s="84"/>
      <c r="DNZ7" s="84"/>
      <c r="DOA7" s="84"/>
      <c r="DOB7" s="84"/>
      <c r="DOC7" s="84"/>
      <c r="DOD7" s="84"/>
      <c r="DOE7" s="84"/>
      <c r="DOF7" s="84"/>
      <c r="DOG7" s="84"/>
      <c r="DOH7" s="84"/>
      <c r="DOI7" s="84"/>
      <c r="DOJ7" s="84"/>
      <c r="DOK7" s="84"/>
      <c r="DOL7" s="84"/>
      <c r="DOM7" s="84"/>
      <c r="DON7" s="84"/>
      <c r="DOO7" s="84"/>
      <c r="DOP7" s="84"/>
      <c r="DOQ7" s="84"/>
      <c r="DOR7" s="84"/>
      <c r="DOS7" s="84"/>
      <c r="DOT7" s="84"/>
      <c r="DOU7" s="84"/>
      <c r="DOV7" s="84"/>
      <c r="DOW7" s="84"/>
      <c r="DOX7" s="84"/>
      <c r="DOY7" s="84"/>
      <c r="DOZ7" s="84"/>
      <c r="DPA7" s="84"/>
      <c r="DPB7" s="84"/>
      <c r="DPC7" s="84"/>
      <c r="DPD7" s="84"/>
      <c r="DPE7" s="84"/>
      <c r="DPF7" s="84"/>
      <c r="DPG7" s="84"/>
      <c r="DPH7" s="84"/>
      <c r="DPI7" s="84"/>
      <c r="DPJ7" s="84"/>
      <c r="DPK7" s="84"/>
      <c r="DPL7" s="84"/>
      <c r="DPM7" s="84"/>
      <c r="DPN7" s="84"/>
      <c r="DPO7" s="84"/>
      <c r="DPP7" s="84"/>
      <c r="DPQ7" s="84"/>
      <c r="DPR7" s="84"/>
      <c r="DPS7" s="84"/>
      <c r="DPT7" s="84"/>
      <c r="DPU7" s="84"/>
      <c r="DPV7" s="84"/>
      <c r="DPW7" s="84"/>
      <c r="DPX7" s="84"/>
      <c r="DPY7" s="84"/>
      <c r="DPZ7" s="84"/>
      <c r="DQA7" s="84"/>
      <c r="DQB7" s="84"/>
      <c r="DQC7" s="84"/>
      <c r="DQD7" s="84"/>
      <c r="DQE7" s="84"/>
      <c r="DQF7" s="84"/>
      <c r="DQG7" s="84"/>
      <c r="DQH7" s="84"/>
      <c r="DQI7" s="84"/>
      <c r="DQJ7" s="84"/>
      <c r="DQK7" s="84"/>
      <c r="DQL7" s="84"/>
      <c r="DQM7" s="84"/>
      <c r="DQN7" s="84"/>
      <c r="DQO7" s="84"/>
      <c r="DQP7" s="84"/>
      <c r="DQQ7" s="84"/>
      <c r="DQR7" s="84"/>
      <c r="DQS7" s="84"/>
      <c r="DQT7" s="84"/>
      <c r="DQU7" s="84"/>
      <c r="DQV7" s="84"/>
      <c r="DQW7" s="84"/>
      <c r="DQX7" s="84"/>
      <c r="DQY7" s="84"/>
      <c r="DQZ7" s="84"/>
      <c r="DRA7" s="84"/>
      <c r="DRB7" s="84"/>
      <c r="DRC7" s="84"/>
      <c r="DRD7" s="84"/>
      <c r="DRE7" s="84"/>
      <c r="DRF7" s="84"/>
      <c r="DRG7" s="84"/>
      <c r="DRH7" s="84"/>
      <c r="DRI7" s="84"/>
      <c r="DRJ7" s="84"/>
      <c r="DRK7" s="84"/>
      <c r="DRL7" s="84"/>
      <c r="DRM7" s="84"/>
      <c r="DRN7" s="84"/>
      <c r="DRO7" s="84"/>
      <c r="DRP7" s="84"/>
      <c r="DRQ7" s="84"/>
      <c r="DRR7" s="84"/>
      <c r="DRS7" s="84"/>
      <c r="DRT7" s="84"/>
      <c r="DRU7" s="84"/>
      <c r="DRV7" s="84"/>
      <c r="DRW7" s="84"/>
      <c r="DRX7" s="84"/>
      <c r="DRY7" s="84"/>
      <c r="DRZ7" s="84"/>
      <c r="DSA7" s="84"/>
      <c r="DSB7" s="84"/>
      <c r="DSC7" s="84"/>
      <c r="DSD7" s="84"/>
      <c r="DSE7" s="84"/>
      <c r="DSF7" s="84"/>
      <c r="DSG7" s="84"/>
      <c r="DSH7" s="84"/>
      <c r="DSI7" s="84"/>
      <c r="DSJ7" s="84"/>
      <c r="DSK7" s="84"/>
      <c r="DSL7" s="84"/>
      <c r="DSM7" s="84"/>
      <c r="DSN7" s="84"/>
      <c r="DSO7" s="84"/>
      <c r="DSP7" s="84"/>
      <c r="DSQ7" s="84"/>
      <c r="DSR7" s="84"/>
      <c r="DSS7" s="84"/>
      <c r="DST7" s="84"/>
      <c r="DSU7" s="84"/>
      <c r="DSV7" s="84"/>
      <c r="DSW7" s="84"/>
      <c r="DSX7" s="84"/>
      <c r="DSY7" s="84"/>
      <c r="DSZ7" s="84"/>
      <c r="DTA7" s="84"/>
      <c r="DTB7" s="84"/>
      <c r="DTC7" s="84"/>
      <c r="DTD7" s="84"/>
      <c r="DTE7" s="84"/>
      <c r="DTF7" s="84"/>
      <c r="DTG7" s="84"/>
      <c r="DTH7" s="84"/>
      <c r="DTI7" s="84"/>
      <c r="DTJ7" s="84"/>
      <c r="DTK7" s="84"/>
      <c r="DTL7" s="84"/>
      <c r="DTM7" s="84"/>
      <c r="DTN7" s="84"/>
      <c r="DTO7" s="84"/>
      <c r="DTP7" s="84"/>
      <c r="DTQ7" s="84"/>
      <c r="DTR7" s="84"/>
      <c r="DTS7" s="84"/>
      <c r="DTT7" s="84"/>
      <c r="DTU7" s="84"/>
      <c r="DTV7" s="84"/>
      <c r="DTW7" s="84"/>
      <c r="DTX7" s="84"/>
      <c r="DTY7" s="84"/>
      <c r="DTZ7" s="84"/>
      <c r="DUA7" s="84"/>
      <c r="DUB7" s="84"/>
      <c r="DUC7" s="84"/>
      <c r="DUD7" s="84"/>
      <c r="DUE7" s="84"/>
      <c r="DUF7" s="84"/>
      <c r="DUG7" s="84"/>
      <c r="DUH7" s="84"/>
      <c r="DUI7" s="84"/>
      <c r="DUJ7" s="84"/>
      <c r="DUK7" s="84"/>
      <c r="DUL7" s="84"/>
      <c r="DUM7" s="84"/>
      <c r="DUN7" s="84"/>
      <c r="DUO7" s="84"/>
      <c r="DUP7" s="84"/>
      <c r="DUQ7" s="84"/>
      <c r="DUR7" s="84"/>
      <c r="DUS7" s="84"/>
      <c r="DUT7" s="84"/>
      <c r="DUU7" s="84"/>
      <c r="DUV7" s="84"/>
      <c r="DUW7" s="84"/>
      <c r="DUX7" s="84"/>
      <c r="DUY7" s="84"/>
      <c r="DUZ7" s="84"/>
      <c r="DVA7" s="84"/>
      <c r="DVB7" s="84"/>
      <c r="DVC7" s="84"/>
      <c r="DVD7" s="84"/>
      <c r="DVE7" s="84"/>
      <c r="DVF7" s="84"/>
      <c r="DVG7" s="84"/>
      <c r="DVH7" s="84"/>
      <c r="DVI7" s="84"/>
      <c r="DVJ7" s="84"/>
      <c r="DVK7" s="84"/>
      <c r="DVL7" s="84"/>
      <c r="DVM7" s="84"/>
      <c r="DVN7" s="84"/>
      <c r="DVO7" s="84"/>
      <c r="DVP7" s="84"/>
      <c r="DVQ7" s="84"/>
      <c r="DVR7" s="84"/>
      <c r="DVS7" s="84"/>
      <c r="DVT7" s="84"/>
      <c r="DVU7" s="84"/>
      <c r="DVV7" s="84"/>
      <c r="DVW7" s="84"/>
      <c r="DVX7" s="84"/>
      <c r="DVY7" s="84"/>
      <c r="DVZ7" s="84"/>
      <c r="DWA7" s="84"/>
      <c r="DWB7" s="84"/>
      <c r="DWC7" s="84"/>
      <c r="DWD7" s="84"/>
      <c r="DWE7" s="84"/>
      <c r="DWF7" s="84"/>
      <c r="DWG7" s="84"/>
      <c r="DWH7" s="84"/>
      <c r="DWI7" s="84"/>
      <c r="DWJ7" s="84"/>
      <c r="DWK7" s="84"/>
      <c r="DWL7" s="84"/>
      <c r="DWM7" s="84"/>
      <c r="DWN7" s="84"/>
      <c r="DWO7" s="84"/>
      <c r="DWP7" s="84"/>
      <c r="DWQ7" s="84"/>
      <c r="DWR7" s="84"/>
      <c r="DWS7" s="84"/>
      <c r="DWT7" s="84"/>
      <c r="DWU7" s="84"/>
      <c r="DWV7" s="84"/>
      <c r="DWW7" s="84"/>
      <c r="DWX7" s="84"/>
      <c r="DWY7" s="84"/>
      <c r="DWZ7" s="84"/>
      <c r="DXA7" s="84"/>
      <c r="DXB7" s="84"/>
      <c r="DXC7" s="84"/>
      <c r="DXD7" s="84"/>
      <c r="DXE7" s="84"/>
      <c r="DXF7" s="84"/>
      <c r="DXG7" s="84"/>
      <c r="DXH7" s="84"/>
      <c r="DXI7" s="84"/>
      <c r="DXJ7" s="84"/>
      <c r="DXK7" s="84"/>
      <c r="DXL7" s="84"/>
      <c r="DXM7" s="84"/>
      <c r="DXN7" s="84"/>
      <c r="DXO7" s="84"/>
      <c r="DXP7" s="84"/>
      <c r="DXQ7" s="84"/>
      <c r="DXR7" s="84"/>
      <c r="DXS7" s="84"/>
      <c r="DXT7" s="84"/>
      <c r="DXU7" s="84"/>
      <c r="DXV7" s="84"/>
      <c r="DXW7" s="84"/>
      <c r="DXX7" s="84"/>
      <c r="DXY7" s="84"/>
      <c r="DXZ7" s="84"/>
      <c r="DYA7" s="84"/>
      <c r="DYB7" s="84"/>
      <c r="DYC7" s="84"/>
      <c r="DYD7" s="84"/>
      <c r="DYE7" s="84"/>
      <c r="DYF7" s="84"/>
      <c r="DYG7" s="84"/>
      <c r="DYH7" s="84"/>
      <c r="DYI7" s="84"/>
      <c r="DYJ7" s="84"/>
      <c r="DYK7" s="84"/>
      <c r="DYL7" s="84"/>
      <c r="DYM7" s="84"/>
      <c r="DYN7" s="84"/>
      <c r="DYO7" s="84"/>
      <c r="DYP7" s="84"/>
      <c r="DYQ7" s="84"/>
      <c r="DYR7" s="84"/>
      <c r="DYS7" s="84"/>
      <c r="DYT7" s="84"/>
      <c r="DYU7" s="84"/>
      <c r="DYV7" s="84"/>
      <c r="DYW7" s="84"/>
      <c r="DYX7" s="84"/>
      <c r="DYY7" s="84"/>
      <c r="DYZ7" s="84"/>
      <c r="DZA7" s="84"/>
      <c r="DZB7" s="84"/>
      <c r="DZC7" s="84"/>
      <c r="DZD7" s="84"/>
      <c r="DZE7" s="84"/>
      <c r="DZF7" s="84"/>
      <c r="DZG7" s="84"/>
      <c r="DZH7" s="84"/>
      <c r="DZI7" s="84"/>
      <c r="DZJ7" s="84"/>
      <c r="DZK7" s="84"/>
      <c r="DZL7" s="84"/>
      <c r="DZM7" s="84"/>
      <c r="DZN7" s="84"/>
      <c r="DZO7" s="84"/>
      <c r="DZP7" s="84"/>
      <c r="DZQ7" s="84"/>
      <c r="DZR7" s="84"/>
      <c r="DZS7" s="84"/>
      <c r="DZT7" s="84"/>
      <c r="DZU7" s="84"/>
      <c r="DZV7" s="84"/>
      <c r="DZW7" s="84"/>
      <c r="DZX7" s="84"/>
      <c r="DZY7" s="84"/>
      <c r="DZZ7" s="84"/>
      <c r="EAA7" s="84"/>
      <c r="EAB7" s="84"/>
      <c r="EAC7" s="84"/>
      <c r="EAD7" s="84"/>
      <c r="EAE7" s="84"/>
      <c r="EAF7" s="84"/>
      <c r="EAG7" s="84"/>
      <c r="EAH7" s="84"/>
      <c r="EAI7" s="84"/>
      <c r="EAJ7" s="84"/>
      <c r="EAK7" s="84"/>
      <c r="EAL7" s="84"/>
      <c r="EAM7" s="84"/>
      <c r="EAN7" s="84"/>
      <c r="EAO7" s="84"/>
      <c r="EAP7" s="84"/>
      <c r="EAQ7" s="84"/>
      <c r="EAR7" s="84"/>
      <c r="EAS7" s="84"/>
      <c r="EAT7" s="84"/>
      <c r="EAU7" s="84"/>
      <c r="EAV7" s="84"/>
      <c r="EAW7" s="84"/>
      <c r="EAX7" s="84"/>
      <c r="EAY7" s="84"/>
      <c r="EAZ7" s="84"/>
      <c r="EBA7" s="84"/>
      <c r="EBB7" s="84"/>
      <c r="EBC7" s="84"/>
      <c r="EBD7" s="84"/>
      <c r="EBE7" s="84"/>
      <c r="EBF7" s="84"/>
      <c r="EBG7" s="84"/>
      <c r="EBH7" s="84"/>
      <c r="EBI7" s="84"/>
      <c r="EBJ7" s="84"/>
      <c r="EBK7" s="84"/>
      <c r="EBL7" s="84"/>
      <c r="EBM7" s="84"/>
      <c r="EBN7" s="84"/>
      <c r="EBO7" s="84"/>
      <c r="EBP7" s="84"/>
      <c r="EBQ7" s="84"/>
      <c r="EBR7" s="84"/>
      <c r="EBS7" s="84"/>
      <c r="EBT7" s="84"/>
      <c r="EBU7" s="84"/>
      <c r="EBV7" s="84"/>
      <c r="EBW7" s="84"/>
      <c r="EBX7" s="84"/>
      <c r="EBY7" s="84"/>
      <c r="EBZ7" s="84"/>
      <c r="ECA7" s="84"/>
      <c r="ECB7" s="84"/>
      <c r="ECC7" s="84"/>
      <c r="ECD7" s="84"/>
      <c r="ECE7" s="84"/>
      <c r="ECF7" s="84"/>
      <c r="ECG7" s="84"/>
      <c r="ECH7" s="84"/>
      <c r="ECI7" s="84"/>
      <c r="ECJ7" s="84"/>
      <c r="ECK7" s="84"/>
      <c r="ECL7" s="84"/>
      <c r="ECM7" s="84"/>
      <c r="ECN7" s="84"/>
      <c r="ECO7" s="84"/>
      <c r="ECP7" s="84"/>
      <c r="ECQ7" s="84"/>
      <c r="ECR7" s="84"/>
      <c r="ECS7" s="84"/>
      <c r="ECT7" s="84"/>
      <c r="ECU7" s="84"/>
      <c r="ECV7" s="84"/>
      <c r="ECW7" s="84"/>
      <c r="ECX7" s="84"/>
      <c r="ECY7" s="84"/>
      <c r="ECZ7" s="84"/>
      <c r="EDA7" s="84"/>
      <c r="EDB7" s="84"/>
      <c r="EDC7" s="84"/>
      <c r="EDD7" s="84"/>
      <c r="EDE7" s="84"/>
      <c r="EDF7" s="84"/>
      <c r="EDG7" s="84"/>
      <c r="EDH7" s="84"/>
      <c r="EDI7" s="84"/>
      <c r="EDJ7" s="84"/>
      <c r="EDK7" s="84"/>
      <c r="EDL7" s="84"/>
      <c r="EDM7" s="84"/>
      <c r="EDN7" s="84"/>
      <c r="EDO7" s="84"/>
      <c r="EDP7" s="84"/>
      <c r="EDQ7" s="84"/>
      <c r="EDR7" s="84"/>
      <c r="EDS7" s="84"/>
      <c r="EDT7" s="84"/>
      <c r="EDU7" s="84"/>
      <c r="EDV7" s="84"/>
      <c r="EDW7" s="84"/>
      <c r="EDX7" s="84"/>
      <c r="EDY7" s="84"/>
      <c r="EDZ7" s="84"/>
      <c r="EEA7" s="84"/>
      <c r="EEB7" s="84"/>
      <c r="EEC7" s="84"/>
      <c r="EED7" s="84"/>
      <c r="EEE7" s="84"/>
      <c r="EEF7" s="84"/>
      <c r="EEG7" s="84"/>
      <c r="EEH7" s="84"/>
      <c r="EEI7" s="84"/>
      <c r="EEJ7" s="84"/>
      <c r="EEK7" s="84"/>
      <c r="EEL7" s="84"/>
      <c r="EEM7" s="84"/>
      <c r="EEN7" s="84"/>
      <c r="EEO7" s="84"/>
      <c r="EEP7" s="84"/>
      <c r="EEQ7" s="84"/>
      <c r="EER7" s="84"/>
      <c r="EES7" s="84"/>
      <c r="EET7" s="84"/>
      <c r="EEU7" s="84"/>
      <c r="EEV7" s="84"/>
      <c r="EEW7" s="84"/>
      <c r="EEX7" s="84"/>
      <c r="EEY7" s="84"/>
      <c r="EEZ7" s="84"/>
      <c r="EFA7" s="84"/>
      <c r="EFB7" s="84"/>
      <c r="EFC7" s="84"/>
      <c r="EFD7" s="84"/>
      <c r="EFE7" s="84"/>
      <c r="EFF7" s="84"/>
      <c r="EFG7" s="84"/>
      <c r="EFH7" s="84"/>
      <c r="EFI7" s="84"/>
      <c r="EFJ7" s="84"/>
      <c r="EFK7" s="84"/>
      <c r="EFL7" s="84"/>
      <c r="EFM7" s="84"/>
      <c r="EFN7" s="84"/>
      <c r="EFO7" s="84"/>
      <c r="EFP7" s="84"/>
      <c r="EFQ7" s="84"/>
      <c r="EFR7" s="84"/>
      <c r="EFS7" s="84"/>
      <c r="EFT7" s="84"/>
      <c r="EFU7" s="84"/>
      <c r="EFV7" s="84"/>
      <c r="EFW7" s="84"/>
      <c r="EFX7" s="84"/>
      <c r="EFY7" s="84"/>
      <c r="EFZ7" s="84"/>
      <c r="EGA7" s="84"/>
      <c r="EGB7" s="84"/>
      <c r="EGC7" s="84"/>
      <c r="EGD7" s="84"/>
      <c r="EGE7" s="84"/>
      <c r="EGF7" s="84"/>
      <c r="EGG7" s="84"/>
      <c r="EGH7" s="84"/>
      <c r="EGI7" s="84"/>
      <c r="EGJ7" s="84"/>
      <c r="EGK7" s="84"/>
      <c r="EGL7" s="84"/>
      <c r="EGM7" s="84"/>
      <c r="EGN7" s="84"/>
      <c r="EGO7" s="84"/>
      <c r="EGP7" s="84"/>
      <c r="EGQ7" s="84"/>
      <c r="EGR7" s="84"/>
      <c r="EGS7" s="84"/>
      <c r="EGT7" s="84"/>
      <c r="EGU7" s="84"/>
      <c r="EGV7" s="84"/>
      <c r="EGW7" s="84"/>
      <c r="EGX7" s="84"/>
      <c r="EGY7" s="84"/>
      <c r="EGZ7" s="84"/>
      <c r="EHA7" s="84"/>
      <c r="EHB7" s="84"/>
      <c r="EHC7" s="84"/>
      <c r="EHD7" s="84"/>
      <c r="EHE7" s="84"/>
      <c r="EHF7" s="84"/>
      <c r="EHG7" s="84"/>
      <c r="EHH7" s="84"/>
      <c r="EHI7" s="84"/>
      <c r="EHJ7" s="84"/>
      <c r="EHK7" s="84"/>
      <c r="EHL7" s="84"/>
      <c r="EHM7" s="84"/>
      <c r="EHN7" s="84"/>
      <c r="EHO7" s="84"/>
      <c r="EHP7" s="84"/>
      <c r="EHQ7" s="84"/>
      <c r="EHR7" s="84"/>
      <c r="EHS7" s="84"/>
      <c r="EHT7" s="84"/>
      <c r="EHU7" s="84"/>
      <c r="EHV7" s="84"/>
      <c r="EHW7" s="84"/>
      <c r="EHX7" s="84"/>
      <c r="EHY7" s="84"/>
      <c r="EHZ7" s="84"/>
      <c r="EIA7" s="84"/>
      <c r="EIB7" s="84"/>
      <c r="EIC7" s="84"/>
      <c r="EID7" s="84"/>
      <c r="EIE7" s="84"/>
      <c r="EIF7" s="84"/>
      <c r="EIG7" s="84"/>
      <c r="EIH7" s="84"/>
      <c r="EII7" s="84"/>
      <c r="EIJ7" s="84"/>
      <c r="EIK7" s="84"/>
      <c r="EIL7" s="84"/>
      <c r="EIM7" s="84"/>
      <c r="EIN7" s="84"/>
      <c r="EIO7" s="84"/>
      <c r="EIP7" s="84"/>
      <c r="EIQ7" s="84"/>
      <c r="EIR7" s="84"/>
      <c r="EIS7" s="84"/>
      <c r="EIT7" s="84"/>
      <c r="EIU7" s="84"/>
      <c r="EIV7" s="84"/>
      <c r="EIW7" s="84"/>
      <c r="EIX7" s="84"/>
      <c r="EIY7" s="84"/>
      <c r="EIZ7" s="84"/>
      <c r="EJA7" s="84"/>
      <c r="EJB7" s="84"/>
      <c r="EJC7" s="84"/>
      <c r="EJD7" s="84"/>
      <c r="EJE7" s="84"/>
      <c r="EJF7" s="84"/>
      <c r="EJG7" s="84"/>
      <c r="EJH7" s="84"/>
      <c r="EJI7" s="84"/>
      <c r="EJJ7" s="84"/>
      <c r="EJK7" s="84"/>
      <c r="EJL7" s="84"/>
      <c r="EJM7" s="84"/>
      <c r="EJN7" s="84"/>
      <c r="EJO7" s="84"/>
      <c r="EJP7" s="84"/>
      <c r="EJQ7" s="84"/>
      <c r="EJR7" s="84"/>
      <c r="EJS7" s="84"/>
      <c r="EJT7" s="84"/>
      <c r="EJU7" s="84"/>
      <c r="EJV7" s="84"/>
      <c r="EJW7" s="84"/>
      <c r="EJX7" s="84"/>
      <c r="EJY7" s="84"/>
      <c r="EJZ7" s="84"/>
      <c r="EKA7" s="84"/>
      <c r="EKB7" s="84"/>
      <c r="EKC7" s="84"/>
      <c r="EKD7" s="84"/>
      <c r="EKE7" s="84"/>
      <c r="EKF7" s="84"/>
      <c r="EKG7" s="84"/>
      <c r="EKH7" s="84"/>
      <c r="EKI7" s="84"/>
      <c r="EKJ7" s="84"/>
      <c r="EKK7" s="84"/>
      <c r="EKL7" s="84"/>
      <c r="EKM7" s="84"/>
      <c r="EKN7" s="84"/>
      <c r="EKO7" s="84"/>
      <c r="EKP7" s="84"/>
      <c r="EKQ7" s="84"/>
      <c r="EKR7" s="84"/>
      <c r="EKS7" s="84"/>
      <c r="EKT7" s="84"/>
      <c r="EKU7" s="84"/>
      <c r="EKV7" s="84"/>
      <c r="EKW7" s="84"/>
      <c r="EKX7" s="84"/>
      <c r="EKY7" s="84"/>
      <c r="EKZ7" s="84"/>
      <c r="ELA7" s="84"/>
      <c r="ELB7" s="84"/>
      <c r="ELC7" s="84"/>
      <c r="ELD7" s="84"/>
      <c r="ELE7" s="84"/>
      <c r="ELF7" s="84"/>
      <c r="ELG7" s="84"/>
      <c r="ELH7" s="84"/>
      <c r="ELI7" s="84"/>
      <c r="ELJ7" s="84"/>
      <c r="ELK7" s="84"/>
      <c r="ELL7" s="84"/>
      <c r="ELM7" s="84"/>
      <c r="ELN7" s="84"/>
      <c r="ELO7" s="84"/>
      <c r="ELP7" s="84"/>
      <c r="ELQ7" s="84"/>
      <c r="ELR7" s="84"/>
      <c r="ELS7" s="84"/>
      <c r="ELT7" s="84"/>
      <c r="ELU7" s="84"/>
      <c r="ELV7" s="84"/>
      <c r="ELW7" s="84"/>
      <c r="ELX7" s="84"/>
      <c r="ELY7" s="84"/>
      <c r="ELZ7" s="84"/>
      <c r="EMA7" s="84"/>
      <c r="EMB7" s="84"/>
      <c r="EMC7" s="84"/>
      <c r="EMD7" s="84"/>
      <c r="EME7" s="84"/>
      <c r="EMF7" s="84"/>
      <c r="EMG7" s="84"/>
      <c r="EMH7" s="84"/>
      <c r="EMI7" s="84"/>
      <c r="EMJ7" s="84"/>
      <c r="EMK7" s="84"/>
      <c r="EML7" s="84"/>
      <c r="EMM7" s="84"/>
      <c r="EMN7" s="84"/>
      <c r="EMO7" s="84"/>
      <c r="EMP7" s="84"/>
      <c r="EMQ7" s="84"/>
      <c r="EMR7" s="84"/>
      <c r="EMS7" s="84"/>
      <c r="EMT7" s="84"/>
      <c r="EMU7" s="84"/>
      <c r="EMV7" s="84"/>
      <c r="EMW7" s="84"/>
      <c r="EMX7" s="84"/>
      <c r="EMY7" s="84"/>
      <c r="EMZ7" s="84"/>
      <c r="ENA7" s="84"/>
      <c r="ENB7" s="84"/>
      <c r="ENC7" s="84"/>
      <c r="END7" s="84"/>
      <c r="ENE7" s="84"/>
      <c r="ENF7" s="84"/>
      <c r="ENG7" s="84"/>
      <c r="ENH7" s="84"/>
      <c r="ENI7" s="84"/>
      <c r="ENJ7" s="84"/>
      <c r="ENK7" s="84"/>
      <c r="ENL7" s="84"/>
      <c r="ENM7" s="84"/>
      <c r="ENN7" s="84"/>
      <c r="ENO7" s="84"/>
      <c r="ENP7" s="84"/>
      <c r="ENQ7" s="84"/>
      <c r="ENR7" s="84"/>
      <c r="ENS7" s="84"/>
      <c r="ENT7" s="84"/>
      <c r="ENU7" s="84"/>
      <c r="ENV7" s="84"/>
      <c r="ENW7" s="84"/>
      <c r="ENX7" s="84"/>
      <c r="ENY7" s="84"/>
      <c r="ENZ7" s="84"/>
      <c r="EOA7" s="84"/>
      <c r="EOB7" s="84"/>
      <c r="EOC7" s="84"/>
      <c r="EOD7" s="84"/>
      <c r="EOE7" s="84"/>
      <c r="EOF7" s="84"/>
      <c r="EOG7" s="84"/>
      <c r="EOH7" s="84"/>
      <c r="EOI7" s="84"/>
      <c r="EOJ7" s="84"/>
      <c r="EOK7" s="84"/>
      <c r="EOL7" s="84"/>
      <c r="EOM7" s="84"/>
      <c r="EON7" s="84"/>
      <c r="EOO7" s="84"/>
      <c r="EOP7" s="84"/>
      <c r="EOQ7" s="84"/>
      <c r="EOR7" s="84"/>
      <c r="EOS7" s="84"/>
      <c r="EOT7" s="84"/>
      <c r="EOU7" s="84"/>
      <c r="EOV7" s="84"/>
      <c r="EOW7" s="84"/>
      <c r="EOX7" s="84"/>
      <c r="EOY7" s="84"/>
      <c r="EOZ7" s="84"/>
      <c r="EPA7" s="84"/>
      <c r="EPB7" s="84"/>
      <c r="EPC7" s="84"/>
      <c r="EPD7" s="84"/>
      <c r="EPE7" s="84"/>
      <c r="EPF7" s="84"/>
      <c r="EPG7" s="84"/>
      <c r="EPH7" s="84"/>
      <c r="EPI7" s="84"/>
      <c r="EPJ7" s="84"/>
      <c r="EPK7" s="84"/>
      <c r="EPL7" s="84"/>
      <c r="EPM7" s="84"/>
      <c r="EPN7" s="84"/>
      <c r="EPO7" s="84"/>
      <c r="EPP7" s="84"/>
      <c r="EPQ7" s="84"/>
      <c r="EPR7" s="84"/>
      <c r="EPS7" s="84"/>
      <c r="EPT7" s="84"/>
      <c r="EPU7" s="84"/>
      <c r="EPV7" s="84"/>
      <c r="EPW7" s="84"/>
      <c r="EPX7" s="84"/>
      <c r="EPY7" s="84"/>
      <c r="EPZ7" s="84"/>
      <c r="EQA7" s="84"/>
      <c r="EQB7" s="84"/>
      <c r="EQC7" s="84"/>
      <c r="EQD7" s="84"/>
      <c r="EQE7" s="84"/>
      <c r="EQF7" s="84"/>
      <c r="EQG7" s="84"/>
      <c r="EQH7" s="84"/>
      <c r="EQI7" s="84"/>
      <c r="EQJ7" s="84"/>
      <c r="EQK7" s="84"/>
      <c r="EQL7" s="84"/>
      <c r="EQM7" s="84"/>
      <c r="EQN7" s="84"/>
      <c r="EQO7" s="84"/>
      <c r="EQP7" s="84"/>
      <c r="EQQ7" s="84"/>
      <c r="EQR7" s="84"/>
      <c r="EQS7" s="84"/>
      <c r="EQT7" s="84"/>
      <c r="EQU7" s="84"/>
      <c r="EQV7" s="84"/>
      <c r="EQW7" s="84"/>
      <c r="EQX7" s="84"/>
      <c r="EQY7" s="84"/>
      <c r="EQZ7" s="84"/>
      <c r="ERA7" s="84"/>
      <c r="ERB7" s="84"/>
      <c r="ERC7" s="84"/>
      <c r="ERD7" s="84"/>
      <c r="ERE7" s="84"/>
      <c r="ERF7" s="84"/>
      <c r="ERG7" s="84"/>
      <c r="ERH7" s="84"/>
      <c r="ERI7" s="84"/>
      <c r="ERJ7" s="84"/>
      <c r="ERK7" s="84"/>
      <c r="ERL7" s="84"/>
      <c r="ERM7" s="84"/>
      <c r="ERN7" s="84"/>
      <c r="ERO7" s="84"/>
      <c r="ERP7" s="84"/>
      <c r="ERQ7" s="84"/>
      <c r="ERR7" s="84"/>
      <c r="ERS7" s="84"/>
      <c r="ERT7" s="84"/>
      <c r="ERU7" s="84"/>
      <c r="ERV7" s="84"/>
      <c r="ERW7" s="84"/>
      <c r="ERX7" s="84"/>
      <c r="ERY7" s="84"/>
      <c r="ERZ7" s="84"/>
      <c r="ESA7" s="84"/>
      <c r="ESB7" s="84"/>
      <c r="ESC7" s="84"/>
      <c r="ESD7" s="84"/>
      <c r="ESE7" s="84"/>
      <c r="ESF7" s="84"/>
      <c r="ESG7" s="84"/>
      <c r="ESH7" s="84"/>
      <c r="ESI7" s="84"/>
      <c r="ESJ7" s="84"/>
      <c r="ESK7" s="84"/>
      <c r="ESL7" s="84"/>
      <c r="ESM7" s="84"/>
      <c r="ESN7" s="84"/>
      <c r="ESO7" s="84"/>
      <c r="ESP7" s="84"/>
      <c r="ESQ7" s="84"/>
      <c r="ESR7" s="84"/>
      <c r="ESS7" s="84"/>
      <c r="EST7" s="84"/>
      <c r="ESU7" s="84"/>
      <c r="ESV7" s="84"/>
      <c r="ESW7" s="84"/>
      <c r="ESX7" s="84"/>
      <c r="ESY7" s="84"/>
      <c r="ESZ7" s="84"/>
      <c r="ETA7" s="84"/>
      <c r="ETB7" s="84"/>
      <c r="ETC7" s="84"/>
      <c r="ETD7" s="84"/>
      <c r="ETE7" s="84"/>
      <c r="ETF7" s="84"/>
      <c r="ETG7" s="84"/>
      <c r="ETH7" s="84"/>
      <c r="ETI7" s="84"/>
      <c r="ETJ7" s="84"/>
      <c r="ETK7" s="84"/>
      <c r="ETL7" s="84"/>
      <c r="ETM7" s="84"/>
      <c r="ETN7" s="84"/>
      <c r="ETO7" s="84"/>
      <c r="ETP7" s="84"/>
      <c r="ETQ7" s="84"/>
      <c r="ETR7" s="84"/>
      <c r="ETS7" s="84"/>
      <c r="ETT7" s="84"/>
      <c r="ETU7" s="84"/>
      <c r="ETV7" s="84"/>
      <c r="ETW7" s="84"/>
      <c r="ETX7" s="84"/>
      <c r="ETY7" s="84"/>
      <c r="ETZ7" s="84"/>
      <c r="EUA7" s="84"/>
      <c r="EUB7" s="84"/>
      <c r="EUC7" s="84"/>
      <c r="EUD7" s="84"/>
      <c r="EUE7" s="84"/>
      <c r="EUF7" s="84"/>
      <c r="EUG7" s="84"/>
      <c r="EUH7" s="84"/>
      <c r="EUI7" s="84"/>
      <c r="EUJ7" s="84"/>
      <c r="EUK7" s="84"/>
      <c r="EUL7" s="84"/>
      <c r="EUM7" s="84"/>
      <c r="EUN7" s="84"/>
      <c r="EUO7" s="84"/>
      <c r="EUP7" s="84"/>
      <c r="EUQ7" s="84"/>
      <c r="EUR7" s="84"/>
      <c r="EUS7" s="84"/>
      <c r="EUT7" s="84"/>
      <c r="EUU7" s="84"/>
      <c r="EUV7" s="84"/>
      <c r="EUW7" s="84"/>
      <c r="EUX7" s="84"/>
      <c r="EUY7" s="84"/>
      <c r="EUZ7" s="84"/>
      <c r="EVA7" s="84"/>
      <c r="EVB7" s="84"/>
      <c r="EVC7" s="84"/>
      <c r="EVD7" s="84"/>
      <c r="EVE7" s="84"/>
      <c r="EVF7" s="84"/>
      <c r="EVG7" s="84"/>
      <c r="EVH7" s="84"/>
      <c r="EVI7" s="84"/>
      <c r="EVJ7" s="84"/>
      <c r="EVK7" s="84"/>
      <c r="EVL7" s="84"/>
      <c r="EVM7" s="84"/>
      <c r="EVN7" s="84"/>
      <c r="EVO7" s="84"/>
      <c r="EVP7" s="84"/>
      <c r="EVQ7" s="84"/>
      <c r="EVR7" s="84"/>
      <c r="EVS7" s="84"/>
      <c r="EVT7" s="84"/>
      <c r="EVU7" s="84"/>
      <c r="EVV7" s="84"/>
      <c r="EVW7" s="84"/>
      <c r="EVX7" s="84"/>
      <c r="EVY7" s="84"/>
      <c r="EVZ7" s="84"/>
      <c r="EWA7" s="84"/>
      <c r="EWB7" s="84"/>
      <c r="EWC7" s="84"/>
      <c r="EWD7" s="84"/>
      <c r="EWE7" s="84"/>
      <c r="EWF7" s="84"/>
      <c r="EWG7" s="84"/>
      <c r="EWH7" s="84"/>
      <c r="EWI7" s="84"/>
      <c r="EWJ7" s="84"/>
      <c r="EWK7" s="84"/>
      <c r="EWL7" s="84"/>
      <c r="EWM7" s="84"/>
      <c r="EWN7" s="84"/>
      <c r="EWO7" s="84"/>
      <c r="EWP7" s="84"/>
      <c r="EWQ7" s="84"/>
      <c r="EWR7" s="84"/>
      <c r="EWS7" s="84"/>
      <c r="EWT7" s="84"/>
      <c r="EWU7" s="84"/>
      <c r="EWV7" s="84"/>
      <c r="EWW7" s="84"/>
      <c r="EWX7" s="84"/>
      <c r="EWY7" s="84"/>
      <c r="EWZ7" s="84"/>
      <c r="EXA7" s="84"/>
      <c r="EXB7" s="84"/>
      <c r="EXC7" s="84"/>
      <c r="EXD7" s="84"/>
      <c r="EXE7" s="84"/>
      <c r="EXF7" s="84"/>
      <c r="EXG7" s="84"/>
      <c r="EXH7" s="84"/>
      <c r="EXI7" s="84"/>
      <c r="EXJ7" s="84"/>
      <c r="EXK7" s="84"/>
      <c r="EXL7" s="84"/>
      <c r="EXM7" s="84"/>
      <c r="EXN7" s="84"/>
      <c r="EXO7" s="84"/>
      <c r="EXP7" s="84"/>
      <c r="EXQ7" s="84"/>
      <c r="EXR7" s="84"/>
      <c r="EXS7" s="84"/>
      <c r="EXT7" s="84"/>
      <c r="EXU7" s="84"/>
      <c r="EXV7" s="84"/>
      <c r="EXW7" s="84"/>
      <c r="EXX7" s="84"/>
      <c r="EXY7" s="84"/>
      <c r="EXZ7" s="84"/>
      <c r="EYA7" s="84"/>
      <c r="EYB7" s="84"/>
      <c r="EYC7" s="84"/>
      <c r="EYD7" s="84"/>
      <c r="EYE7" s="84"/>
      <c r="EYF7" s="84"/>
      <c r="EYG7" s="84"/>
      <c r="EYH7" s="84"/>
      <c r="EYI7" s="84"/>
      <c r="EYJ7" s="84"/>
      <c r="EYK7" s="84"/>
      <c r="EYL7" s="84"/>
      <c r="EYM7" s="84"/>
      <c r="EYN7" s="84"/>
      <c r="EYO7" s="84"/>
      <c r="EYP7" s="84"/>
      <c r="EYQ7" s="84"/>
      <c r="EYR7" s="84"/>
      <c r="EYS7" s="84"/>
      <c r="EYT7" s="84"/>
      <c r="EYU7" s="84"/>
      <c r="EYV7" s="84"/>
      <c r="EYW7" s="84"/>
      <c r="EYX7" s="84"/>
      <c r="EYY7" s="84"/>
      <c r="EYZ7" s="84"/>
      <c r="EZA7" s="84"/>
      <c r="EZB7" s="84"/>
      <c r="EZC7" s="84"/>
      <c r="EZD7" s="84"/>
      <c r="EZE7" s="84"/>
      <c r="EZF7" s="84"/>
      <c r="EZG7" s="84"/>
      <c r="EZH7" s="84"/>
      <c r="EZI7" s="84"/>
      <c r="EZJ7" s="84"/>
      <c r="EZK7" s="84"/>
      <c r="EZL7" s="84"/>
      <c r="EZM7" s="84"/>
      <c r="EZN7" s="84"/>
      <c r="EZO7" s="84"/>
      <c r="EZP7" s="84"/>
      <c r="EZQ7" s="84"/>
      <c r="EZR7" s="84"/>
      <c r="EZS7" s="84"/>
      <c r="EZT7" s="84"/>
      <c r="EZU7" s="84"/>
      <c r="EZV7" s="84"/>
      <c r="EZW7" s="84"/>
      <c r="EZX7" s="84"/>
      <c r="EZY7" s="84"/>
      <c r="EZZ7" s="84"/>
      <c r="FAA7" s="84"/>
      <c r="FAB7" s="84"/>
      <c r="FAC7" s="84"/>
      <c r="FAD7" s="84"/>
      <c r="FAE7" s="84"/>
      <c r="FAF7" s="84"/>
      <c r="FAG7" s="84"/>
      <c r="FAH7" s="84"/>
      <c r="FAI7" s="84"/>
      <c r="FAJ7" s="84"/>
      <c r="FAK7" s="84"/>
      <c r="FAL7" s="84"/>
      <c r="FAM7" s="84"/>
      <c r="FAN7" s="84"/>
      <c r="FAO7" s="84"/>
      <c r="FAP7" s="84"/>
      <c r="FAQ7" s="84"/>
      <c r="FAR7" s="84"/>
      <c r="FAS7" s="84"/>
      <c r="FAT7" s="84"/>
      <c r="FAU7" s="84"/>
      <c r="FAV7" s="84"/>
      <c r="FAW7" s="84"/>
      <c r="FAX7" s="84"/>
      <c r="FAY7" s="84"/>
      <c r="FAZ7" s="84"/>
      <c r="FBA7" s="84"/>
      <c r="FBB7" s="84"/>
      <c r="FBC7" s="84"/>
      <c r="FBD7" s="84"/>
      <c r="FBE7" s="84"/>
      <c r="FBF7" s="84"/>
      <c r="FBG7" s="84"/>
      <c r="FBH7" s="84"/>
      <c r="FBI7" s="84"/>
      <c r="FBJ7" s="84"/>
      <c r="FBK7" s="84"/>
      <c r="FBL7" s="84"/>
      <c r="FBM7" s="84"/>
      <c r="FBN7" s="84"/>
      <c r="FBO7" s="84"/>
      <c r="FBP7" s="84"/>
      <c r="FBQ7" s="84"/>
      <c r="FBR7" s="84"/>
      <c r="FBS7" s="84"/>
      <c r="FBT7" s="84"/>
      <c r="FBU7" s="84"/>
      <c r="FBV7" s="84"/>
      <c r="FBW7" s="84"/>
      <c r="FBX7" s="84"/>
      <c r="FBY7" s="84"/>
      <c r="FBZ7" s="84"/>
      <c r="FCA7" s="84"/>
      <c r="FCB7" s="84"/>
      <c r="FCC7" s="84"/>
      <c r="FCD7" s="84"/>
      <c r="FCE7" s="84"/>
      <c r="FCF7" s="84"/>
      <c r="FCG7" s="84"/>
      <c r="FCH7" s="84"/>
      <c r="FCI7" s="84"/>
      <c r="FCJ7" s="84"/>
      <c r="FCK7" s="84"/>
      <c r="FCL7" s="84"/>
      <c r="FCM7" s="84"/>
      <c r="FCN7" s="84"/>
      <c r="FCO7" s="84"/>
      <c r="FCP7" s="84"/>
      <c r="FCQ7" s="84"/>
      <c r="FCR7" s="84"/>
      <c r="FCS7" s="84"/>
      <c r="FCT7" s="84"/>
      <c r="FCU7" s="84"/>
      <c r="FCV7" s="84"/>
      <c r="FCW7" s="84"/>
      <c r="FCX7" s="84"/>
      <c r="FCY7" s="84"/>
      <c r="FCZ7" s="84"/>
      <c r="FDA7" s="84"/>
      <c r="FDB7" s="84"/>
      <c r="FDC7" s="84"/>
      <c r="FDD7" s="84"/>
      <c r="FDE7" s="84"/>
      <c r="FDF7" s="84"/>
      <c r="FDG7" s="84"/>
      <c r="FDH7" s="84"/>
      <c r="FDI7" s="84"/>
      <c r="FDJ7" s="84"/>
      <c r="FDK7" s="84"/>
      <c r="FDL7" s="84"/>
      <c r="FDM7" s="84"/>
      <c r="FDN7" s="84"/>
      <c r="FDO7" s="84"/>
      <c r="FDP7" s="84"/>
      <c r="FDQ7" s="84"/>
      <c r="FDR7" s="84"/>
      <c r="FDS7" s="84"/>
      <c r="FDT7" s="84"/>
      <c r="FDU7" s="84"/>
      <c r="FDV7" s="84"/>
      <c r="FDW7" s="84"/>
      <c r="FDX7" s="84"/>
      <c r="FDY7" s="84"/>
      <c r="FDZ7" s="84"/>
      <c r="FEA7" s="84"/>
      <c r="FEB7" s="84"/>
      <c r="FEC7" s="84"/>
      <c r="FED7" s="84"/>
      <c r="FEE7" s="84"/>
      <c r="FEF7" s="84"/>
      <c r="FEG7" s="84"/>
      <c r="FEH7" s="84"/>
      <c r="FEI7" s="84"/>
      <c r="FEJ7" s="84"/>
      <c r="FEK7" s="84"/>
      <c r="FEL7" s="84"/>
      <c r="FEM7" s="84"/>
      <c r="FEN7" s="84"/>
      <c r="FEO7" s="84"/>
      <c r="FEP7" s="84"/>
      <c r="FEQ7" s="84"/>
      <c r="FER7" s="84"/>
      <c r="FES7" s="84"/>
      <c r="FET7" s="84"/>
      <c r="FEU7" s="84"/>
      <c r="FEV7" s="84"/>
      <c r="FEW7" s="84"/>
      <c r="FEX7" s="84"/>
      <c r="FEY7" s="84"/>
      <c r="FEZ7" s="84"/>
      <c r="FFA7" s="84"/>
      <c r="FFB7" s="84"/>
      <c r="FFC7" s="84"/>
      <c r="FFD7" s="84"/>
      <c r="FFE7" s="84"/>
      <c r="FFF7" s="84"/>
      <c r="FFG7" s="84"/>
      <c r="FFH7" s="84"/>
      <c r="FFI7" s="84"/>
      <c r="FFJ7" s="84"/>
      <c r="FFK7" s="84"/>
      <c r="FFL7" s="84"/>
      <c r="FFM7" s="84"/>
      <c r="FFN7" s="84"/>
      <c r="FFO7" s="84"/>
      <c r="FFP7" s="84"/>
      <c r="FFQ7" s="84"/>
      <c r="FFR7" s="84"/>
      <c r="FFS7" s="84"/>
      <c r="FFT7" s="84"/>
      <c r="FFU7" s="84"/>
      <c r="FFV7" s="84"/>
      <c r="FFW7" s="84"/>
      <c r="FFX7" s="84"/>
      <c r="FFY7" s="84"/>
      <c r="FFZ7" s="84"/>
      <c r="FGA7" s="84"/>
      <c r="FGB7" s="84"/>
      <c r="FGC7" s="84"/>
      <c r="FGD7" s="84"/>
      <c r="FGE7" s="84"/>
      <c r="FGF7" s="84"/>
      <c r="FGG7" s="84"/>
      <c r="FGH7" s="84"/>
      <c r="FGI7" s="84"/>
      <c r="FGJ7" s="84"/>
      <c r="FGK7" s="84"/>
      <c r="FGL7" s="84"/>
      <c r="FGM7" s="84"/>
      <c r="FGN7" s="84"/>
      <c r="FGO7" s="84"/>
      <c r="FGP7" s="84"/>
      <c r="FGQ7" s="84"/>
      <c r="FGR7" s="84"/>
      <c r="FGS7" s="84"/>
      <c r="FGT7" s="84"/>
      <c r="FGU7" s="84"/>
      <c r="FGV7" s="84"/>
      <c r="FGW7" s="84"/>
      <c r="FGX7" s="84"/>
      <c r="FGY7" s="84"/>
      <c r="FGZ7" s="84"/>
      <c r="FHA7" s="84"/>
      <c r="FHB7" s="84"/>
      <c r="FHC7" s="84"/>
      <c r="FHD7" s="84"/>
      <c r="FHE7" s="84"/>
      <c r="FHF7" s="84"/>
      <c r="FHG7" s="84"/>
      <c r="FHH7" s="84"/>
      <c r="FHI7" s="84"/>
      <c r="FHJ7" s="84"/>
      <c r="FHK7" s="84"/>
      <c r="FHL7" s="84"/>
      <c r="FHM7" s="84"/>
      <c r="FHN7" s="84"/>
      <c r="FHO7" s="84"/>
      <c r="FHP7" s="84"/>
      <c r="FHQ7" s="84"/>
      <c r="FHR7" s="84"/>
      <c r="FHS7" s="84"/>
      <c r="FHT7" s="84"/>
      <c r="FHU7" s="84"/>
      <c r="FHV7" s="84"/>
      <c r="FHW7" s="84"/>
      <c r="FHX7" s="84"/>
      <c r="FHY7" s="84"/>
      <c r="FHZ7" s="84"/>
      <c r="FIA7" s="84"/>
      <c r="FIB7" s="84"/>
      <c r="FIC7" s="84"/>
      <c r="FID7" s="84"/>
      <c r="FIE7" s="84"/>
      <c r="FIF7" s="84"/>
      <c r="FIG7" s="84"/>
      <c r="FIH7" s="84"/>
      <c r="FII7" s="84"/>
      <c r="FIJ7" s="84"/>
      <c r="FIK7" s="84"/>
      <c r="FIL7" s="84"/>
      <c r="FIM7" s="84"/>
      <c r="FIN7" s="84"/>
      <c r="FIO7" s="84"/>
      <c r="FIP7" s="84"/>
      <c r="FIQ7" s="84"/>
      <c r="FIR7" s="84"/>
      <c r="FIS7" s="84"/>
      <c r="FIT7" s="84"/>
      <c r="FIU7" s="84"/>
      <c r="FIV7" s="84"/>
      <c r="FIW7" s="84"/>
      <c r="FIX7" s="84"/>
      <c r="FIY7" s="84"/>
      <c r="FIZ7" s="84"/>
      <c r="FJA7" s="84"/>
      <c r="FJB7" s="84"/>
      <c r="FJC7" s="84"/>
      <c r="FJD7" s="84"/>
      <c r="FJE7" s="84"/>
      <c r="FJF7" s="84"/>
      <c r="FJG7" s="84"/>
      <c r="FJH7" s="84"/>
      <c r="FJI7" s="84"/>
      <c r="FJJ7" s="84"/>
      <c r="FJK7" s="84"/>
      <c r="FJL7" s="84"/>
      <c r="FJM7" s="84"/>
      <c r="FJN7" s="84"/>
      <c r="FJO7" s="84"/>
      <c r="FJP7" s="84"/>
      <c r="FJQ7" s="84"/>
      <c r="FJR7" s="84"/>
      <c r="FJS7" s="84"/>
      <c r="FJT7" s="84"/>
      <c r="FJU7" s="84"/>
      <c r="FJV7" s="84"/>
      <c r="FJW7" s="84"/>
      <c r="FJX7" s="84"/>
      <c r="FJY7" s="84"/>
      <c r="FJZ7" s="84"/>
      <c r="FKA7" s="84"/>
      <c r="FKB7" s="84"/>
      <c r="FKC7" s="84"/>
      <c r="FKD7" s="84"/>
      <c r="FKE7" s="84"/>
      <c r="FKF7" s="84"/>
      <c r="FKG7" s="84"/>
      <c r="FKH7" s="84"/>
      <c r="FKI7" s="84"/>
      <c r="FKJ7" s="84"/>
      <c r="FKK7" s="84"/>
      <c r="FKL7" s="84"/>
      <c r="FKM7" s="84"/>
      <c r="FKN7" s="84"/>
      <c r="FKO7" s="84"/>
      <c r="FKP7" s="84"/>
      <c r="FKQ7" s="84"/>
      <c r="FKR7" s="84"/>
      <c r="FKS7" s="84"/>
      <c r="FKT7" s="84"/>
      <c r="FKU7" s="84"/>
      <c r="FKV7" s="84"/>
      <c r="FKW7" s="84"/>
      <c r="FKX7" s="84"/>
      <c r="FKY7" s="84"/>
      <c r="FKZ7" s="84"/>
      <c r="FLA7" s="84"/>
      <c r="FLB7" s="84"/>
      <c r="FLC7" s="84"/>
      <c r="FLD7" s="84"/>
      <c r="FLE7" s="84"/>
      <c r="FLF7" s="84"/>
      <c r="FLG7" s="84"/>
      <c r="FLH7" s="84"/>
      <c r="FLI7" s="84"/>
      <c r="FLJ7" s="84"/>
      <c r="FLK7" s="84"/>
      <c r="FLL7" s="84"/>
      <c r="FLM7" s="84"/>
      <c r="FLN7" s="84"/>
      <c r="FLO7" s="84"/>
      <c r="FLP7" s="84"/>
      <c r="FLQ7" s="84"/>
      <c r="FLR7" s="84"/>
      <c r="FLS7" s="84"/>
      <c r="FLT7" s="84"/>
      <c r="FLU7" s="84"/>
      <c r="FLV7" s="84"/>
      <c r="FLW7" s="84"/>
      <c r="FLX7" s="84"/>
      <c r="FLY7" s="84"/>
      <c r="FLZ7" s="84"/>
      <c r="FMA7" s="84"/>
      <c r="FMB7" s="84"/>
      <c r="FMC7" s="84"/>
      <c r="FMD7" s="84"/>
      <c r="FME7" s="84"/>
      <c r="FMF7" s="84"/>
      <c r="FMG7" s="84"/>
      <c r="FMH7" s="84"/>
      <c r="FMI7" s="84"/>
      <c r="FMJ7" s="84"/>
      <c r="FMK7" s="84"/>
      <c r="FML7" s="84"/>
      <c r="FMM7" s="84"/>
      <c r="FMN7" s="84"/>
      <c r="FMO7" s="84"/>
      <c r="FMP7" s="84"/>
      <c r="FMQ7" s="84"/>
      <c r="FMR7" s="84"/>
      <c r="FMS7" s="84"/>
      <c r="FMT7" s="84"/>
      <c r="FMU7" s="84"/>
      <c r="FMV7" s="84"/>
      <c r="FMW7" s="84"/>
      <c r="FMX7" s="84"/>
      <c r="FMY7" s="84"/>
      <c r="FMZ7" s="84"/>
      <c r="FNA7" s="84"/>
      <c r="FNB7" s="84"/>
      <c r="FNC7" s="84"/>
      <c r="FND7" s="84"/>
      <c r="FNE7" s="84"/>
      <c r="FNF7" s="84"/>
      <c r="FNG7" s="84"/>
      <c r="FNH7" s="84"/>
      <c r="FNI7" s="84"/>
      <c r="FNJ7" s="84"/>
      <c r="FNK7" s="84"/>
      <c r="FNL7" s="84"/>
      <c r="FNM7" s="84"/>
      <c r="FNN7" s="84"/>
      <c r="FNO7" s="84"/>
      <c r="FNP7" s="84"/>
      <c r="FNQ7" s="84"/>
      <c r="FNR7" s="84"/>
      <c r="FNS7" s="84"/>
      <c r="FNT7" s="84"/>
      <c r="FNU7" s="84"/>
      <c r="FNV7" s="84"/>
      <c r="FNW7" s="84"/>
      <c r="FNX7" s="84"/>
      <c r="FNY7" s="84"/>
      <c r="FNZ7" s="84"/>
      <c r="FOA7" s="84"/>
      <c r="FOB7" s="84"/>
      <c r="FOC7" s="84"/>
      <c r="FOD7" s="84"/>
      <c r="FOE7" s="84"/>
      <c r="FOF7" s="84"/>
      <c r="FOG7" s="84"/>
      <c r="FOH7" s="84"/>
      <c r="FOI7" s="84"/>
      <c r="FOJ7" s="84"/>
      <c r="FOK7" s="84"/>
      <c r="FOL7" s="84"/>
      <c r="FOM7" s="84"/>
      <c r="FON7" s="84"/>
      <c r="FOO7" s="84"/>
      <c r="FOP7" s="84"/>
      <c r="FOQ7" s="84"/>
      <c r="FOR7" s="84"/>
      <c r="FOS7" s="84"/>
      <c r="FOT7" s="84"/>
      <c r="FOU7" s="84"/>
      <c r="FOV7" s="84"/>
      <c r="FOW7" s="84"/>
      <c r="FOX7" s="84"/>
      <c r="FOY7" s="84"/>
      <c r="FOZ7" s="84"/>
      <c r="FPA7" s="84"/>
      <c r="FPB7" s="84"/>
      <c r="FPC7" s="84"/>
      <c r="FPD7" s="84"/>
      <c r="FPE7" s="84"/>
      <c r="FPF7" s="84"/>
      <c r="FPG7" s="84"/>
      <c r="FPH7" s="84"/>
      <c r="FPI7" s="84"/>
      <c r="FPJ7" s="84"/>
      <c r="FPK7" s="84"/>
      <c r="FPL7" s="84"/>
      <c r="FPM7" s="84"/>
      <c r="FPN7" s="84"/>
      <c r="FPO7" s="84"/>
      <c r="FPP7" s="84"/>
      <c r="FPQ7" s="84"/>
      <c r="FPR7" s="84"/>
      <c r="FPS7" s="84"/>
      <c r="FPT7" s="84"/>
      <c r="FPU7" s="84"/>
      <c r="FPV7" s="84"/>
      <c r="FPW7" s="84"/>
      <c r="FPX7" s="84"/>
      <c r="FPY7" s="84"/>
      <c r="FPZ7" s="84"/>
      <c r="FQA7" s="84"/>
      <c r="FQB7" s="84"/>
      <c r="FQC7" s="84"/>
      <c r="FQD7" s="84"/>
      <c r="FQE7" s="84"/>
      <c r="FQF7" s="84"/>
      <c r="FQG7" s="84"/>
      <c r="FQH7" s="84"/>
      <c r="FQI7" s="84"/>
      <c r="FQJ7" s="84"/>
      <c r="FQK7" s="84"/>
      <c r="FQL7" s="84"/>
      <c r="FQM7" s="84"/>
      <c r="FQN7" s="84"/>
      <c r="FQO7" s="84"/>
      <c r="FQP7" s="84"/>
      <c r="FQQ7" s="84"/>
      <c r="FQR7" s="84"/>
      <c r="FQS7" s="84"/>
      <c r="FQT7" s="84"/>
      <c r="FQU7" s="84"/>
      <c r="FQV7" s="84"/>
      <c r="FQW7" s="84"/>
      <c r="FQX7" s="84"/>
      <c r="FQY7" s="84"/>
      <c r="FQZ7" s="84"/>
      <c r="FRA7" s="84"/>
      <c r="FRB7" s="84"/>
      <c r="FRC7" s="84"/>
      <c r="FRD7" s="84"/>
      <c r="FRE7" s="84"/>
      <c r="FRF7" s="84"/>
      <c r="FRG7" s="84"/>
      <c r="FRH7" s="84"/>
      <c r="FRI7" s="84"/>
      <c r="FRJ7" s="84"/>
      <c r="FRK7" s="84"/>
      <c r="FRL7" s="84"/>
      <c r="FRM7" s="84"/>
      <c r="FRN7" s="84"/>
      <c r="FRO7" s="84"/>
      <c r="FRP7" s="84"/>
      <c r="FRQ7" s="84"/>
      <c r="FRR7" s="84"/>
      <c r="FRS7" s="84"/>
      <c r="FRT7" s="84"/>
      <c r="FRU7" s="84"/>
      <c r="FRV7" s="84"/>
      <c r="FRW7" s="84"/>
      <c r="FRX7" s="84"/>
      <c r="FRY7" s="84"/>
      <c r="FRZ7" s="84"/>
      <c r="FSA7" s="84"/>
      <c r="FSB7" s="84"/>
      <c r="FSC7" s="84"/>
      <c r="FSD7" s="84"/>
      <c r="FSE7" s="84"/>
      <c r="FSF7" s="84"/>
      <c r="FSG7" s="84"/>
      <c r="FSH7" s="84"/>
      <c r="FSI7" s="84"/>
      <c r="FSJ7" s="84"/>
      <c r="FSK7" s="84"/>
      <c r="FSL7" s="84"/>
      <c r="FSM7" s="84"/>
      <c r="FSN7" s="84"/>
      <c r="FSO7" s="84"/>
      <c r="FSP7" s="84"/>
      <c r="FSQ7" s="84"/>
      <c r="FSR7" s="84"/>
      <c r="FSS7" s="84"/>
      <c r="FST7" s="84"/>
      <c r="FSU7" s="84"/>
      <c r="FSV7" s="84"/>
      <c r="FSW7" s="84"/>
      <c r="FSX7" s="84"/>
      <c r="FSY7" s="84"/>
      <c r="FSZ7" s="84"/>
      <c r="FTA7" s="84"/>
      <c r="FTB7" s="84"/>
      <c r="FTC7" s="84"/>
      <c r="FTD7" s="84"/>
      <c r="FTE7" s="84"/>
      <c r="FTF7" s="84"/>
      <c r="FTG7" s="84"/>
      <c r="FTH7" s="84"/>
      <c r="FTI7" s="84"/>
      <c r="FTJ7" s="84"/>
      <c r="FTK7" s="84"/>
      <c r="FTL7" s="84"/>
      <c r="FTM7" s="84"/>
      <c r="FTN7" s="84"/>
      <c r="FTO7" s="84"/>
      <c r="FTP7" s="84"/>
      <c r="FTQ7" s="84"/>
      <c r="FTR7" s="84"/>
      <c r="FTS7" s="84"/>
      <c r="FTT7" s="84"/>
      <c r="FTU7" s="84"/>
      <c r="FTV7" s="84"/>
      <c r="FTW7" s="84"/>
      <c r="FTX7" s="84"/>
      <c r="FTY7" s="84"/>
      <c r="FTZ7" s="84"/>
      <c r="FUA7" s="84"/>
      <c r="FUB7" s="84"/>
      <c r="FUC7" s="84"/>
      <c r="FUD7" s="84"/>
      <c r="FUE7" s="84"/>
      <c r="FUF7" s="84"/>
      <c r="FUG7" s="84"/>
      <c r="FUH7" s="84"/>
      <c r="FUI7" s="84"/>
      <c r="FUJ7" s="84"/>
      <c r="FUK7" s="84"/>
      <c r="FUL7" s="84"/>
      <c r="FUM7" s="84"/>
      <c r="FUN7" s="84"/>
      <c r="FUO7" s="84"/>
      <c r="FUP7" s="84"/>
      <c r="FUQ7" s="84"/>
      <c r="FUR7" s="84"/>
      <c r="FUS7" s="84"/>
      <c r="FUT7" s="84"/>
      <c r="FUU7" s="84"/>
      <c r="FUV7" s="84"/>
      <c r="FUW7" s="84"/>
      <c r="FUX7" s="84"/>
      <c r="FUY7" s="84"/>
      <c r="FUZ7" s="84"/>
      <c r="FVA7" s="84"/>
      <c r="FVB7" s="84"/>
      <c r="FVC7" s="84"/>
      <c r="FVD7" s="84"/>
      <c r="FVE7" s="84"/>
      <c r="FVF7" s="84"/>
      <c r="FVG7" s="84"/>
      <c r="FVH7" s="84"/>
      <c r="FVI7" s="84"/>
      <c r="FVJ7" s="84"/>
      <c r="FVK7" s="84"/>
      <c r="FVL7" s="84"/>
      <c r="FVM7" s="84"/>
      <c r="FVN7" s="84"/>
      <c r="FVO7" s="84"/>
      <c r="FVP7" s="84"/>
      <c r="FVQ7" s="84"/>
      <c r="FVR7" s="84"/>
      <c r="FVS7" s="84"/>
      <c r="FVT7" s="84"/>
      <c r="FVU7" s="84"/>
      <c r="FVV7" s="84"/>
      <c r="FVW7" s="84"/>
      <c r="FVX7" s="84"/>
      <c r="FVY7" s="84"/>
      <c r="FVZ7" s="84"/>
      <c r="FWA7" s="84"/>
      <c r="FWB7" s="84"/>
      <c r="FWC7" s="84"/>
      <c r="FWD7" s="84"/>
      <c r="FWE7" s="84"/>
      <c r="FWF7" s="84"/>
      <c r="FWG7" s="84"/>
      <c r="FWH7" s="84"/>
      <c r="FWI7" s="84"/>
      <c r="FWJ7" s="84"/>
      <c r="FWK7" s="84"/>
      <c r="FWL7" s="84"/>
      <c r="FWM7" s="84"/>
      <c r="FWN7" s="84"/>
      <c r="FWO7" s="84"/>
      <c r="FWP7" s="84"/>
      <c r="FWQ7" s="84"/>
      <c r="FWR7" s="84"/>
      <c r="FWS7" s="84"/>
      <c r="FWT7" s="84"/>
      <c r="FWU7" s="84"/>
      <c r="FWV7" s="84"/>
      <c r="FWW7" s="84"/>
      <c r="FWX7" s="84"/>
      <c r="FWY7" s="84"/>
      <c r="FWZ7" s="84"/>
      <c r="FXA7" s="84"/>
      <c r="FXB7" s="84"/>
      <c r="FXC7" s="84"/>
      <c r="FXD7" s="84"/>
      <c r="FXE7" s="84"/>
      <c r="FXF7" s="84"/>
      <c r="FXG7" s="84"/>
      <c r="FXH7" s="84"/>
      <c r="FXI7" s="84"/>
      <c r="FXJ7" s="84"/>
      <c r="FXK7" s="84"/>
      <c r="FXL7" s="84"/>
      <c r="FXM7" s="84"/>
      <c r="FXN7" s="84"/>
      <c r="FXO7" s="84"/>
      <c r="FXP7" s="84"/>
      <c r="FXQ7" s="84"/>
      <c r="FXR7" s="84"/>
      <c r="FXS7" s="84"/>
      <c r="FXT7" s="84"/>
      <c r="FXU7" s="84"/>
      <c r="FXV7" s="84"/>
      <c r="FXW7" s="84"/>
      <c r="FXX7" s="84"/>
      <c r="FXY7" s="84"/>
      <c r="FXZ7" s="84"/>
      <c r="FYA7" s="84"/>
      <c r="FYB7" s="84"/>
      <c r="FYC7" s="84"/>
      <c r="FYD7" s="84"/>
      <c r="FYE7" s="84"/>
      <c r="FYF7" s="84"/>
      <c r="FYG7" s="84"/>
      <c r="FYH7" s="84"/>
      <c r="FYI7" s="84"/>
      <c r="FYJ7" s="84"/>
      <c r="FYK7" s="84"/>
      <c r="FYL7" s="84"/>
      <c r="FYM7" s="84"/>
      <c r="FYN7" s="84"/>
      <c r="FYO7" s="84"/>
      <c r="FYP7" s="84"/>
      <c r="FYQ7" s="84"/>
      <c r="FYR7" s="84"/>
      <c r="FYS7" s="84"/>
      <c r="FYT7" s="84"/>
      <c r="FYU7" s="84"/>
      <c r="FYV7" s="84"/>
      <c r="FYW7" s="84"/>
      <c r="FYX7" s="84"/>
      <c r="FYY7" s="84"/>
      <c r="FYZ7" s="84"/>
      <c r="FZA7" s="84"/>
      <c r="FZB7" s="84"/>
      <c r="FZC7" s="84"/>
      <c r="FZD7" s="84"/>
      <c r="FZE7" s="84"/>
      <c r="FZF7" s="84"/>
      <c r="FZG7" s="84"/>
      <c r="FZH7" s="84"/>
      <c r="FZI7" s="84"/>
      <c r="FZJ7" s="84"/>
      <c r="FZK7" s="84"/>
      <c r="FZL7" s="84"/>
      <c r="FZM7" s="84"/>
      <c r="FZN7" s="84"/>
      <c r="FZO7" s="84"/>
      <c r="FZP7" s="84"/>
      <c r="FZQ7" s="84"/>
      <c r="FZR7" s="84"/>
      <c r="FZS7" s="84"/>
      <c r="FZT7" s="84"/>
      <c r="FZU7" s="84"/>
      <c r="FZV7" s="84"/>
      <c r="FZW7" s="84"/>
      <c r="FZX7" s="84"/>
      <c r="FZY7" s="84"/>
      <c r="FZZ7" s="84"/>
      <c r="GAA7" s="84"/>
      <c r="GAB7" s="84"/>
      <c r="GAC7" s="84"/>
      <c r="GAD7" s="84"/>
      <c r="GAE7" s="84"/>
      <c r="GAF7" s="84"/>
      <c r="GAG7" s="84"/>
      <c r="GAH7" s="84"/>
      <c r="GAI7" s="84"/>
      <c r="GAJ7" s="84"/>
      <c r="GAK7" s="84"/>
      <c r="GAL7" s="84"/>
      <c r="GAM7" s="84"/>
      <c r="GAN7" s="84"/>
      <c r="GAO7" s="84"/>
      <c r="GAP7" s="84"/>
      <c r="GAQ7" s="84"/>
      <c r="GAR7" s="84"/>
      <c r="GAS7" s="84"/>
      <c r="GAT7" s="84"/>
      <c r="GAU7" s="84"/>
      <c r="GAV7" s="84"/>
      <c r="GAW7" s="84"/>
      <c r="GAX7" s="84"/>
      <c r="GAY7" s="84"/>
      <c r="GAZ7" s="84"/>
      <c r="GBA7" s="84"/>
      <c r="GBB7" s="84"/>
      <c r="GBC7" s="84"/>
      <c r="GBD7" s="84"/>
      <c r="GBE7" s="84"/>
      <c r="GBF7" s="84"/>
      <c r="GBG7" s="84"/>
      <c r="GBH7" s="84"/>
      <c r="GBI7" s="84"/>
      <c r="GBJ7" s="84"/>
      <c r="GBK7" s="84"/>
      <c r="GBL7" s="84"/>
      <c r="GBM7" s="84"/>
      <c r="GBN7" s="84"/>
      <c r="GBO7" s="84"/>
      <c r="GBP7" s="84"/>
      <c r="GBQ7" s="84"/>
      <c r="GBR7" s="84"/>
      <c r="GBS7" s="84"/>
      <c r="GBT7" s="84"/>
      <c r="GBU7" s="84"/>
      <c r="GBV7" s="84"/>
      <c r="GBW7" s="84"/>
      <c r="GBX7" s="84"/>
      <c r="GBY7" s="84"/>
      <c r="GBZ7" s="84"/>
      <c r="GCA7" s="84"/>
      <c r="GCB7" s="84"/>
      <c r="GCC7" s="84"/>
      <c r="GCD7" s="84"/>
      <c r="GCE7" s="84"/>
      <c r="GCF7" s="84"/>
      <c r="GCG7" s="84"/>
      <c r="GCH7" s="84"/>
      <c r="GCI7" s="84"/>
      <c r="GCJ7" s="84"/>
      <c r="GCK7" s="84"/>
      <c r="GCL7" s="84"/>
      <c r="GCM7" s="84"/>
      <c r="GCN7" s="84"/>
      <c r="GCO7" s="84"/>
      <c r="GCP7" s="84"/>
      <c r="GCQ7" s="84"/>
      <c r="GCR7" s="84"/>
      <c r="GCS7" s="84"/>
      <c r="GCT7" s="84"/>
      <c r="GCU7" s="84"/>
      <c r="GCV7" s="84"/>
      <c r="GCW7" s="84"/>
      <c r="GCX7" s="84"/>
      <c r="GCY7" s="84"/>
      <c r="GCZ7" s="84"/>
      <c r="GDA7" s="84"/>
      <c r="GDB7" s="84"/>
      <c r="GDC7" s="84"/>
      <c r="GDD7" s="84"/>
      <c r="GDE7" s="84"/>
      <c r="GDF7" s="84"/>
      <c r="GDG7" s="84"/>
      <c r="GDH7" s="84"/>
      <c r="GDI7" s="84"/>
      <c r="GDJ7" s="84"/>
      <c r="GDK7" s="84"/>
      <c r="GDL7" s="84"/>
      <c r="GDM7" s="84"/>
      <c r="GDN7" s="84"/>
      <c r="GDO7" s="84"/>
      <c r="GDP7" s="84"/>
      <c r="GDQ7" s="84"/>
      <c r="GDR7" s="84"/>
      <c r="GDS7" s="84"/>
      <c r="GDT7" s="84"/>
      <c r="GDU7" s="84"/>
      <c r="GDV7" s="84"/>
      <c r="GDW7" s="84"/>
      <c r="GDX7" s="84"/>
      <c r="GDY7" s="84"/>
      <c r="GDZ7" s="84"/>
      <c r="GEA7" s="84"/>
      <c r="GEB7" s="84"/>
      <c r="GEC7" s="84"/>
      <c r="GED7" s="84"/>
      <c r="GEE7" s="84"/>
      <c r="GEF7" s="84"/>
      <c r="GEG7" s="84"/>
      <c r="GEH7" s="84"/>
      <c r="GEI7" s="84"/>
      <c r="GEJ7" s="84"/>
      <c r="GEK7" s="84"/>
      <c r="GEL7" s="84"/>
      <c r="GEM7" s="84"/>
      <c r="GEN7" s="84"/>
      <c r="GEO7" s="84"/>
      <c r="GEP7" s="84"/>
      <c r="GEQ7" s="84"/>
      <c r="GER7" s="84"/>
      <c r="GES7" s="84"/>
      <c r="GET7" s="84"/>
      <c r="GEU7" s="84"/>
      <c r="GEV7" s="84"/>
      <c r="GEW7" s="84"/>
      <c r="GEX7" s="84"/>
      <c r="GEY7" s="84"/>
      <c r="GEZ7" s="84"/>
      <c r="GFA7" s="84"/>
      <c r="GFB7" s="84"/>
      <c r="GFC7" s="84"/>
      <c r="GFD7" s="84"/>
      <c r="GFE7" s="84"/>
      <c r="GFF7" s="84"/>
      <c r="GFG7" s="84"/>
      <c r="GFH7" s="84"/>
      <c r="GFI7" s="84"/>
      <c r="GFJ7" s="84"/>
      <c r="GFK7" s="84"/>
      <c r="GFL7" s="84"/>
      <c r="GFM7" s="84"/>
      <c r="GFN7" s="84"/>
      <c r="GFO7" s="84"/>
      <c r="GFP7" s="84"/>
      <c r="GFQ7" s="84"/>
      <c r="GFR7" s="84"/>
      <c r="GFS7" s="84"/>
      <c r="GFT7" s="84"/>
      <c r="GFU7" s="84"/>
      <c r="GFV7" s="84"/>
      <c r="GFW7" s="84"/>
      <c r="GFX7" s="84"/>
      <c r="GFY7" s="84"/>
      <c r="GFZ7" s="84"/>
      <c r="GGA7" s="84"/>
      <c r="GGB7" s="84"/>
      <c r="GGC7" s="84"/>
      <c r="GGD7" s="84"/>
      <c r="GGE7" s="84"/>
      <c r="GGF7" s="84"/>
      <c r="GGG7" s="84"/>
      <c r="GGH7" s="84"/>
      <c r="GGI7" s="84"/>
      <c r="GGJ7" s="84"/>
      <c r="GGK7" s="84"/>
      <c r="GGL7" s="84"/>
      <c r="GGM7" s="84"/>
      <c r="GGN7" s="84"/>
      <c r="GGO7" s="84"/>
      <c r="GGP7" s="84"/>
      <c r="GGQ7" s="84"/>
      <c r="GGR7" s="84"/>
      <c r="GGS7" s="84"/>
      <c r="GGT7" s="84"/>
      <c r="GGU7" s="84"/>
      <c r="GGV7" s="84"/>
      <c r="GGW7" s="84"/>
      <c r="GGX7" s="84"/>
      <c r="GGY7" s="84"/>
      <c r="GGZ7" s="84"/>
      <c r="GHA7" s="84"/>
      <c r="GHB7" s="84"/>
      <c r="GHC7" s="84"/>
      <c r="GHD7" s="84"/>
      <c r="GHE7" s="84"/>
      <c r="GHF7" s="84"/>
      <c r="GHG7" s="84"/>
      <c r="GHH7" s="84"/>
      <c r="GHI7" s="84"/>
      <c r="GHJ7" s="84"/>
      <c r="GHK7" s="84"/>
      <c r="GHL7" s="84"/>
      <c r="GHM7" s="84"/>
      <c r="GHN7" s="84"/>
      <c r="GHO7" s="84"/>
      <c r="GHP7" s="84"/>
      <c r="GHQ7" s="84"/>
      <c r="GHR7" s="84"/>
      <c r="GHS7" s="84"/>
      <c r="GHT7" s="84"/>
      <c r="GHU7" s="84"/>
      <c r="GHV7" s="84"/>
      <c r="GHW7" s="84"/>
      <c r="GHX7" s="84"/>
      <c r="GHY7" s="84"/>
      <c r="GHZ7" s="84"/>
      <c r="GIA7" s="84"/>
      <c r="GIB7" s="84"/>
      <c r="GIC7" s="84"/>
      <c r="GID7" s="84"/>
      <c r="GIE7" s="84"/>
      <c r="GIF7" s="84"/>
      <c r="GIG7" s="84"/>
      <c r="GIH7" s="84"/>
      <c r="GII7" s="84"/>
      <c r="GIJ7" s="84"/>
      <c r="GIK7" s="84"/>
      <c r="GIL7" s="84"/>
      <c r="GIM7" s="84"/>
      <c r="GIN7" s="84"/>
      <c r="GIO7" s="84"/>
      <c r="GIP7" s="84"/>
      <c r="GIQ7" s="84"/>
      <c r="GIR7" s="84"/>
      <c r="GIS7" s="84"/>
      <c r="GIT7" s="84"/>
      <c r="GIU7" s="84"/>
      <c r="GIV7" s="84"/>
      <c r="GIW7" s="84"/>
      <c r="GIX7" s="84"/>
      <c r="GIY7" s="84"/>
      <c r="GIZ7" s="84"/>
      <c r="GJA7" s="84"/>
      <c r="GJB7" s="84"/>
      <c r="GJC7" s="84"/>
      <c r="GJD7" s="84"/>
      <c r="GJE7" s="84"/>
      <c r="GJF7" s="84"/>
      <c r="GJG7" s="84"/>
      <c r="GJH7" s="84"/>
      <c r="GJI7" s="84"/>
      <c r="GJJ7" s="84"/>
      <c r="GJK7" s="84"/>
      <c r="GJL7" s="84"/>
      <c r="GJM7" s="84"/>
      <c r="GJN7" s="84"/>
      <c r="GJO7" s="84"/>
      <c r="GJP7" s="84"/>
      <c r="GJQ7" s="84"/>
      <c r="GJR7" s="84"/>
      <c r="GJS7" s="84"/>
      <c r="GJT7" s="84"/>
      <c r="GJU7" s="84"/>
      <c r="GJV7" s="84"/>
      <c r="GJW7" s="84"/>
      <c r="GJX7" s="84"/>
      <c r="GJY7" s="84"/>
      <c r="GJZ7" s="84"/>
      <c r="GKA7" s="84"/>
      <c r="GKB7" s="84"/>
      <c r="GKC7" s="84"/>
      <c r="GKD7" s="84"/>
      <c r="GKE7" s="84"/>
      <c r="GKF7" s="84"/>
      <c r="GKG7" s="84"/>
      <c r="GKH7" s="84"/>
      <c r="GKI7" s="84"/>
      <c r="GKJ7" s="84"/>
      <c r="GKK7" s="84"/>
      <c r="GKL7" s="84"/>
      <c r="GKM7" s="84"/>
      <c r="GKN7" s="84"/>
      <c r="GKO7" s="84"/>
      <c r="GKP7" s="84"/>
      <c r="GKQ7" s="84"/>
      <c r="GKR7" s="84"/>
      <c r="GKS7" s="84"/>
      <c r="GKT7" s="84"/>
      <c r="GKU7" s="84"/>
      <c r="GKV7" s="84"/>
      <c r="GKW7" s="84"/>
      <c r="GKX7" s="84"/>
      <c r="GKY7" s="84"/>
      <c r="GKZ7" s="84"/>
      <c r="GLA7" s="84"/>
      <c r="GLB7" s="84"/>
      <c r="GLC7" s="84"/>
      <c r="GLD7" s="84"/>
      <c r="GLE7" s="84"/>
      <c r="GLF7" s="84"/>
      <c r="GLG7" s="84"/>
      <c r="GLH7" s="84"/>
      <c r="GLI7" s="84"/>
      <c r="GLJ7" s="84"/>
      <c r="GLK7" s="84"/>
      <c r="GLL7" s="84"/>
      <c r="GLM7" s="84"/>
      <c r="GLN7" s="84"/>
      <c r="GLO7" s="84"/>
      <c r="GLP7" s="84"/>
      <c r="GLQ7" s="84"/>
      <c r="GLR7" s="84"/>
      <c r="GLS7" s="84"/>
      <c r="GLT7" s="84"/>
      <c r="GLU7" s="84"/>
      <c r="GLV7" s="84"/>
      <c r="GLW7" s="84"/>
      <c r="GLX7" s="84"/>
      <c r="GLY7" s="84"/>
      <c r="GLZ7" s="84"/>
      <c r="GMA7" s="84"/>
      <c r="GMB7" s="84"/>
      <c r="GMC7" s="84"/>
      <c r="GMD7" s="84"/>
      <c r="GME7" s="84"/>
      <c r="GMF7" s="84"/>
      <c r="GMG7" s="84"/>
      <c r="GMH7" s="84"/>
      <c r="GMI7" s="84"/>
      <c r="GMJ7" s="84"/>
      <c r="GMK7" s="84"/>
      <c r="GML7" s="84"/>
      <c r="GMM7" s="84"/>
      <c r="GMN7" s="84"/>
      <c r="GMO7" s="84"/>
      <c r="GMP7" s="84"/>
      <c r="GMQ7" s="84"/>
      <c r="GMR7" s="84"/>
      <c r="GMS7" s="84"/>
      <c r="GMT7" s="84"/>
      <c r="GMU7" s="84"/>
      <c r="GMV7" s="84"/>
      <c r="GMW7" s="84"/>
      <c r="GMX7" s="84"/>
      <c r="GMY7" s="84"/>
      <c r="GMZ7" s="84"/>
      <c r="GNA7" s="84"/>
      <c r="GNB7" s="84"/>
      <c r="GNC7" s="84"/>
      <c r="GND7" s="84"/>
      <c r="GNE7" s="84"/>
      <c r="GNF7" s="84"/>
      <c r="GNG7" s="84"/>
      <c r="GNH7" s="84"/>
      <c r="GNI7" s="84"/>
      <c r="GNJ7" s="84"/>
      <c r="GNK7" s="84"/>
      <c r="GNL7" s="84"/>
      <c r="GNM7" s="84"/>
      <c r="GNN7" s="84"/>
      <c r="GNO7" s="84"/>
      <c r="GNP7" s="84"/>
      <c r="GNQ7" s="84"/>
      <c r="GNR7" s="84"/>
      <c r="GNS7" s="84"/>
      <c r="GNT7" s="84"/>
      <c r="GNU7" s="84"/>
      <c r="GNV7" s="84"/>
      <c r="GNW7" s="84"/>
      <c r="GNX7" s="84"/>
      <c r="GNY7" s="84"/>
      <c r="GNZ7" s="84"/>
      <c r="GOA7" s="84"/>
      <c r="GOB7" s="84"/>
      <c r="GOC7" s="84"/>
      <c r="GOD7" s="84"/>
      <c r="GOE7" s="84"/>
      <c r="GOF7" s="84"/>
      <c r="GOG7" s="84"/>
      <c r="GOH7" s="84"/>
      <c r="GOI7" s="84"/>
      <c r="GOJ7" s="84"/>
      <c r="GOK7" s="84"/>
      <c r="GOL7" s="84"/>
      <c r="GOM7" s="84"/>
      <c r="GON7" s="84"/>
      <c r="GOO7" s="84"/>
      <c r="GOP7" s="84"/>
      <c r="GOQ7" s="84"/>
      <c r="GOR7" s="84"/>
      <c r="GOS7" s="84"/>
      <c r="GOT7" s="84"/>
      <c r="GOU7" s="84"/>
      <c r="GOV7" s="84"/>
      <c r="GOW7" s="84"/>
      <c r="GOX7" s="84"/>
      <c r="GOY7" s="84"/>
      <c r="GOZ7" s="84"/>
      <c r="GPA7" s="84"/>
      <c r="GPB7" s="84"/>
      <c r="GPC7" s="84"/>
      <c r="GPD7" s="84"/>
      <c r="GPE7" s="84"/>
      <c r="GPF7" s="84"/>
      <c r="GPG7" s="84"/>
      <c r="GPH7" s="84"/>
      <c r="GPI7" s="84"/>
      <c r="GPJ7" s="84"/>
      <c r="GPK7" s="84"/>
      <c r="GPL7" s="84"/>
      <c r="GPM7" s="84"/>
      <c r="GPN7" s="84"/>
      <c r="GPO7" s="84"/>
      <c r="GPP7" s="84"/>
      <c r="GPQ7" s="84"/>
      <c r="GPR7" s="84"/>
      <c r="GPS7" s="84"/>
      <c r="GPT7" s="84"/>
      <c r="GPU7" s="84"/>
      <c r="GPV7" s="84"/>
      <c r="GPW7" s="84"/>
      <c r="GPX7" s="84"/>
      <c r="GPY7" s="84"/>
      <c r="GPZ7" s="84"/>
      <c r="GQA7" s="84"/>
      <c r="GQB7" s="84"/>
      <c r="GQC7" s="84"/>
      <c r="GQD7" s="84"/>
      <c r="GQE7" s="84"/>
      <c r="GQF7" s="84"/>
      <c r="GQG7" s="84"/>
      <c r="GQH7" s="84"/>
      <c r="GQI7" s="84"/>
      <c r="GQJ7" s="84"/>
      <c r="GQK7" s="84"/>
      <c r="GQL7" s="84"/>
      <c r="GQM7" s="84"/>
      <c r="GQN7" s="84"/>
      <c r="GQO7" s="84"/>
      <c r="GQP7" s="84"/>
      <c r="GQQ7" s="84"/>
      <c r="GQR7" s="84"/>
      <c r="GQS7" s="84"/>
      <c r="GQT7" s="84"/>
      <c r="GQU7" s="84"/>
      <c r="GQV7" s="84"/>
      <c r="GQW7" s="84"/>
      <c r="GQX7" s="84"/>
      <c r="GQY7" s="84"/>
      <c r="GQZ7" s="84"/>
      <c r="GRA7" s="84"/>
      <c r="GRB7" s="84"/>
      <c r="GRC7" s="84"/>
      <c r="GRD7" s="84"/>
      <c r="GRE7" s="84"/>
      <c r="GRF7" s="84"/>
      <c r="GRG7" s="84"/>
      <c r="GRH7" s="84"/>
      <c r="GRI7" s="84"/>
      <c r="GRJ7" s="84"/>
      <c r="GRK7" s="84"/>
      <c r="GRL7" s="84"/>
      <c r="GRM7" s="84"/>
      <c r="GRN7" s="84"/>
      <c r="GRO7" s="84"/>
      <c r="GRP7" s="84"/>
      <c r="GRQ7" s="84"/>
      <c r="GRR7" s="84"/>
      <c r="GRS7" s="84"/>
      <c r="GRT7" s="84"/>
      <c r="GRU7" s="84"/>
      <c r="GRV7" s="84"/>
      <c r="GRW7" s="84"/>
      <c r="GRX7" s="84"/>
      <c r="GRY7" s="84"/>
      <c r="GRZ7" s="84"/>
      <c r="GSA7" s="84"/>
      <c r="GSB7" s="84"/>
      <c r="GSC7" s="84"/>
      <c r="GSD7" s="84"/>
      <c r="GSE7" s="84"/>
      <c r="GSF7" s="84"/>
      <c r="GSG7" s="84"/>
      <c r="GSH7" s="84"/>
      <c r="GSI7" s="84"/>
      <c r="GSJ7" s="84"/>
      <c r="GSK7" s="84"/>
      <c r="GSL7" s="84"/>
      <c r="GSM7" s="84"/>
      <c r="GSN7" s="84"/>
      <c r="GSO7" s="84"/>
      <c r="GSP7" s="84"/>
      <c r="GSQ7" s="84"/>
      <c r="GSR7" s="84"/>
      <c r="GSS7" s="84"/>
      <c r="GST7" s="84"/>
      <c r="GSU7" s="84"/>
      <c r="GSV7" s="84"/>
      <c r="GSW7" s="84"/>
      <c r="GSX7" s="84"/>
      <c r="GSY7" s="84"/>
      <c r="GSZ7" s="84"/>
      <c r="GTA7" s="84"/>
      <c r="GTB7" s="84"/>
      <c r="GTC7" s="84"/>
      <c r="GTD7" s="84"/>
      <c r="GTE7" s="84"/>
      <c r="GTF7" s="84"/>
      <c r="GTG7" s="84"/>
      <c r="GTH7" s="84"/>
      <c r="GTI7" s="84"/>
      <c r="GTJ7" s="84"/>
      <c r="GTK7" s="84"/>
      <c r="GTL7" s="84"/>
      <c r="GTM7" s="84"/>
      <c r="GTN7" s="84"/>
      <c r="GTO7" s="84"/>
      <c r="GTP7" s="84"/>
      <c r="GTQ7" s="84"/>
      <c r="GTR7" s="84"/>
      <c r="GTS7" s="84"/>
      <c r="GTT7" s="84"/>
      <c r="GTU7" s="84"/>
      <c r="GTV7" s="84"/>
      <c r="GTW7" s="84"/>
      <c r="GTX7" s="84"/>
      <c r="GTY7" s="84"/>
      <c r="GTZ7" s="84"/>
      <c r="GUA7" s="84"/>
      <c r="GUB7" s="84"/>
      <c r="GUC7" s="84"/>
      <c r="GUD7" s="84"/>
      <c r="GUE7" s="84"/>
      <c r="GUF7" s="84"/>
      <c r="GUG7" s="84"/>
      <c r="GUH7" s="84"/>
      <c r="GUI7" s="84"/>
      <c r="GUJ7" s="84"/>
      <c r="GUK7" s="84"/>
      <c r="GUL7" s="84"/>
      <c r="GUM7" s="84"/>
      <c r="GUN7" s="84"/>
      <c r="GUO7" s="84"/>
      <c r="GUP7" s="84"/>
      <c r="GUQ7" s="84"/>
      <c r="GUR7" s="84"/>
      <c r="GUS7" s="84"/>
      <c r="GUT7" s="84"/>
      <c r="GUU7" s="84"/>
      <c r="GUV7" s="84"/>
      <c r="GUW7" s="84"/>
      <c r="GUX7" s="84"/>
      <c r="GUY7" s="84"/>
      <c r="GUZ7" s="84"/>
      <c r="GVA7" s="84"/>
      <c r="GVB7" s="84"/>
      <c r="GVC7" s="84"/>
      <c r="GVD7" s="84"/>
      <c r="GVE7" s="84"/>
      <c r="GVF7" s="84"/>
      <c r="GVG7" s="84"/>
      <c r="GVH7" s="84"/>
      <c r="GVI7" s="84"/>
      <c r="GVJ7" s="84"/>
      <c r="GVK7" s="84"/>
      <c r="GVL7" s="84"/>
      <c r="GVM7" s="84"/>
      <c r="GVN7" s="84"/>
      <c r="GVO7" s="84"/>
      <c r="GVP7" s="84"/>
      <c r="GVQ7" s="84"/>
      <c r="GVR7" s="84"/>
      <c r="GVS7" s="84"/>
      <c r="GVT7" s="84"/>
      <c r="GVU7" s="84"/>
      <c r="GVV7" s="84"/>
      <c r="GVW7" s="84"/>
      <c r="GVX7" s="84"/>
      <c r="GVY7" s="84"/>
      <c r="GVZ7" s="84"/>
      <c r="GWA7" s="84"/>
      <c r="GWB7" s="84"/>
      <c r="GWC7" s="84"/>
      <c r="GWD7" s="84"/>
      <c r="GWE7" s="84"/>
      <c r="GWF7" s="84"/>
      <c r="GWG7" s="84"/>
      <c r="GWH7" s="84"/>
      <c r="GWI7" s="84"/>
      <c r="GWJ7" s="84"/>
      <c r="GWK7" s="84"/>
      <c r="GWL7" s="84"/>
      <c r="GWM7" s="84"/>
      <c r="GWN7" s="84"/>
      <c r="GWO7" s="84"/>
      <c r="GWP7" s="84"/>
      <c r="GWQ7" s="84"/>
      <c r="GWR7" s="84"/>
      <c r="GWS7" s="84"/>
      <c r="GWT7" s="84"/>
      <c r="GWU7" s="84"/>
      <c r="GWV7" s="84"/>
      <c r="GWW7" s="84"/>
      <c r="GWX7" s="84"/>
      <c r="GWY7" s="84"/>
      <c r="GWZ7" s="84"/>
      <c r="GXA7" s="84"/>
      <c r="GXB7" s="84"/>
      <c r="GXC7" s="84"/>
      <c r="GXD7" s="84"/>
      <c r="GXE7" s="84"/>
      <c r="GXF7" s="84"/>
      <c r="GXG7" s="84"/>
      <c r="GXH7" s="84"/>
      <c r="GXI7" s="84"/>
      <c r="GXJ7" s="84"/>
      <c r="GXK7" s="84"/>
      <c r="GXL7" s="84"/>
      <c r="GXM7" s="84"/>
      <c r="GXN7" s="84"/>
      <c r="GXO7" s="84"/>
      <c r="GXP7" s="84"/>
      <c r="GXQ7" s="84"/>
      <c r="GXR7" s="84"/>
      <c r="GXS7" s="84"/>
      <c r="GXT7" s="84"/>
      <c r="GXU7" s="84"/>
      <c r="GXV7" s="84"/>
      <c r="GXW7" s="84"/>
      <c r="GXX7" s="84"/>
      <c r="GXY7" s="84"/>
      <c r="GXZ7" s="84"/>
      <c r="GYA7" s="84"/>
      <c r="GYB7" s="84"/>
      <c r="GYC7" s="84"/>
      <c r="GYD7" s="84"/>
      <c r="GYE7" s="84"/>
      <c r="GYF7" s="84"/>
      <c r="GYG7" s="84"/>
      <c r="GYH7" s="84"/>
      <c r="GYI7" s="84"/>
      <c r="GYJ7" s="84"/>
      <c r="GYK7" s="84"/>
      <c r="GYL7" s="84"/>
      <c r="GYM7" s="84"/>
      <c r="GYN7" s="84"/>
      <c r="GYO7" s="84"/>
      <c r="GYP7" s="84"/>
      <c r="GYQ7" s="84"/>
      <c r="GYR7" s="84"/>
      <c r="GYS7" s="84"/>
      <c r="GYT7" s="84"/>
      <c r="GYU7" s="84"/>
      <c r="GYV7" s="84"/>
      <c r="GYW7" s="84"/>
      <c r="GYX7" s="84"/>
      <c r="GYY7" s="84"/>
      <c r="GYZ7" s="84"/>
      <c r="GZA7" s="84"/>
      <c r="GZB7" s="84"/>
      <c r="GZC7" s="84"/>
      <c r="GZD7" s="84"/>
      <c r="GZE7" s="84"/>
      <c r="GZF7" s="84"/>
      <c r="GZG7" s="84"/>
      <c r="GZH7" s="84"/>
      <c r="GZI7" s="84"/>
      <c r="GZJ7" s="84"/>
      <c r="GZK7" s="84"/>
      <c r="GZL7" s="84"/>
      <c r="GZM7" s="84"/>
      <c r="GZN7" s="84"/>
      <c r="GZO7" s="84"/>
      <c r="GZP7" s="84"/>
      <c r="GZQ7" s="84"/>
      <c r="GZR7" s="84"/>
      <c r="GZS7" s="84"/>
      <c r="GZT7" s="84"/>
      <c r="GZU7" s="84"/>
      <c r="GZV7" s="84"/>
      <c r="GZW7" s="84"/>
      <c r="GZX7" s="84"/>
      <c r="GZY7" s="84"/>
      <c r="GZZ7" s="84"/>
      <c r="HAA7" s="84"/>
      <c r="HAB7" s="84"/>
      <c r="HAC7" s="84"/>
      <c r="HAD7" s="84"/>
      <c r="HAE7" s="84"/>
      <c r="HAF7" s="84"/>
      <c r="HAG7" s="84"/>
      <c r="HAH7" s="84"/>
      <c r="HAI7" s="84"/>
      <c r="HAJ7" s="84"/>
      <c r="HAK7" s="84"/>
      <c r="HAL7" s="84"/>
      <c r="HAM7" s="84"/>
      <c r="HAN7" s="84"/>
      <c r="HAO7" s="84"/>
      <c r="HAP7" s="84"/>
      <c r="HAQ7" s="84"/>
      <c r="HAR7" s="84"/>
      <c r="HAS7" s="84"/>
      <c r="HAT7" s="84"/>
      <c r="HAU7" s="84"/>
      <c r="HAV7" s="84"/>
      <c r="HAW7" s="84"/>
      <c r="HAX7" s="84"/>
      <c r="HAY7" s="84"/>
      <c r="HAZ7" s="84"/>
      <c r="HBA7" s="84"/>
      <c r="HBB7" s="84"/>
      <c r="HBC7" s="84"/>
      <c r="HBD7" s="84"/>
      <c r="HBE7" s="84"/>
      <c r="HBF7" s="84"/>
      <c r="HBG7" s="84"/>
      <c r="HBH7" s="84"/>
      <c r="HBI7" s="84"/>
      <c r="HBJ7" s="84"/>
      <c r="HBK7" s="84"/>
      <c r="HBL7" s="84"/>
      <c r="HBM7" s="84"/>
      <c r="HBN7" s="84"/>
      <c r="HBO7" s="84"/>
      <c r="HBP7" s="84"/>
      <c r="HBQ7" s="84"/>
      <c r="HBR7" s="84"/>
      <c r="HBS7" s="84"/>
      <c r="HBT7" s="84"/>
      <c r="HBU7" s="84"/>
      <c r="HBV7" s="84"/>
      <c r="HBW7" s="84"/>
      <c r="HBX7" s="84"/>
      <c r="HBY7" s="84"/>
      <c r="HBZ7" s="84"/>
      <c r="HCA7" s="84"/>
      <c r="HCB7" s="84"/>
      <c r="HCC7" s="84"/>
      <c r="HCD7" s="84"/>
      <c r="HCE7" s="84"/>
      <c r="HCF7" s="84"/>
      <c r="HCG7" s="84"/>
      <c r="HCH7" s="84"/>
      <c r="HCI7" s="84"/>
      <c r="HCJ7" s="84"/>
      <c r="HCK7" s="84"/>
      <c r="HCL7" s="84"/>
      <c r="HCM7" s="84"/>
      <c r="HCN7" s="84"/>
      <c r="HCO7" s="84"/>
      <c r="HCP7" s="84"/>
      <c r="HCQ7" s="84"/>
      <c r="HCR7" s="84"/>
      <c r="HCS7" s="84"/>
      <c r="HCT7" s="84"/>
      <c r="HCU7" s="84"/>
      <c r="HCV7" s="84"/>
      <c r="HCW7" s="84"/>
      <c r="HCX7" s="84"/>
      <c r="HCY7" s="84"/>
      <c r="HCZ7" s="84"/>
      <c r="HDA7" s="84"/>
      <c r="HDB7" s="84"/>
      <c r="HDC7" s="84"/>
      <c r="HDD7" s="84"/>
      <c r="HDE7" s="84"/>
      <c r="HDF7" s="84"/>
      <c r="HDG7" s="84"/>
      <c r="HDH7" s="84"/>
      <c r="HDI7" s="84"/>
      <c r="HDJ7" s="84"/>
      <c r="HDK7" s="84"/>
      <c r="HDL7" s="84"/>
      <c r="HDM7" s="84"/>
      <c r="HDN7" s="84"/>
      <c r="HDO7" s="84"/>
      <c r="HDP7" s="84"/>
      <c r="HDQ7" s="84"/>
      <c r="HDR7" s="84"/>
      <c r="HDS7" s="84"/>
      <c r="HDT7" s="84"/>
      <c r="HDU7" s="84"/>
      <c r="HDV7" s="84"/>
      <c r="HDW7" s="84"/>
      <c r="HDX7" s="84"/>
      <c r="HDY7" s="84"/>
      <c r="HDZ7" s="84"/>
      <c r="HEA7" s="84"/>
      <c r="HEB7" s="84"/>
      <c r="HEC7" s="84"/>
      <c r="HED7" s="84"/>
      <c r="HEE7" s="84"/>
      <c r="HEF7" s="84"/>
      <c r="HEG7" s="84"/>
      <c r="HEH7" s="84"/>
      <c r="HEI7" s="84"/>
      <c r="HEJ7" s="84"/>
      <c r="HEK7" s="84"/>
      <c r="HEL7" s="84"/>
      <c r="HEM7" s="84"/>
      <c r="HEN7" s="84"/>
      <c r="HEO7" s="84"/>
      <c r="HEP7" s="84"/>
      <c r="HEQ7" s="84"/>
      <c r="HER7" s="84"/>
      <c r="HES7" s="84"/>
      <c r="HET7" s="84"/>
      <c r="HEU7" s="84"/>
      <c r="HEV7" s="84"/>
      <c r="HEW7" s="84"/>
      <c r="HEX7" s="84"/>
      <c r="HEY7" s="84"/>
      <c r="HEZ7" s="84"/>
      <c r="HFA7" s="84"/>
      <c r="HFB7" s="84"/>
      <c r="HFC7" s="84"/>
      <c r="HFD7" s="84"/>
      <c r="HFE7" s="84"/>
      <c r="HFF7" s="84"/>
      <c r="HFG7" s="84"/>
      <c r="HFH7" s="84"/>
      <c r="HFI7" s="84"/>
      <c r="HFJ7" s="84"/>
      <c r="HFK7" s="84"/>
      <c r="HFL7" s="84"/>
      <c r="HFM7" s="84"/>
      <c r="HFN7" s="84"/>
      <c r="HFO7" s="84"/>
      <c r="HFP7" s="84"/>
      <c r="HFQ7" s="84"/>
      <c r="HFR7" s="84"/>
      <c r="HFS7" s="84"/>
      <c r="HFT7" s="84"/>
      <c r="HFU7" s="84"/>
      <c r="HFV7" s="84"/>
      <c r="HFW7" s="84"/>
      <c r="HFX7" s="84"/>
      <c r="HFY7" s="84"/>
      <c r="HFZ7" s="84"/>
      <c r="HGA7" s="84"/>
      <c r="HGB7" s="84"/>
      <c r="HGC7" s="84"/>
      <c r="HGD7" s="84"/>
      <c r="HGE7" s="84"/>
      <c r="HGF7" s="84"/>
      <c r="HGG7" s="84"/>
      <c r="HGH7" s="84"/>
      <c r="HGI7" s="84"/>
      <c r="HGJ7" s="84"/>
      <c r="HGK7" s="84"/>
      <c r="HGL7" s="84"/>
      <c r="HGM7" s="84"/>
      <c r="HGN7" s="84"/>
      <c r="HGO7" s="84"/>
      <c r="HGP7" s="84"/>
      <c r="HGQ7" s="84"/>
      <c r="HGR7" s="84"/>
      <c r="HGS7" s="84"/>
      <c r="HGT7" s="84"/>
      <c r="HGU7" s="84"/>
      <c r="HGV7" s="84"/>
      <c r="HGW7" s="84"/>
      <c r="HGX7" s="84"/>
      <c r="HGY7" s="84"/>
      <c r="HGZ7" s="84"/>
      <c r="HHA7" s="84"/>
      <c r="HHB7" s="84"/>
      <c r="HHC7" s="84"/>
      <c r="HHD7" s="84"/>
      <c r="HHE7" s="84"/>
      <c r="HHF7" s="84"/>
      <c r="HHG7" s="84"/>
      <c r="HHH7" s="84"/>
      <c r="HHI7" s="84"/>
      <c r="HHJ7" s="84"/>
      <c r="HHK7" s="84"/>
      <c r="HHL7" s="84"/>
      <c r="HHM7" s="84"/>
      <c r="HHN7" s="84"/>
      <c r="HHO7" s="84"/>
      <c r="HHP7" s="84"/>
      <c r="HHQ7" s="84"/>
      <c r="HHR7" s="84"/>
      <c r="HHS7" s="84"/>
      <c r="HHT7" s="84"/>
      <c r="HHU7" s="84"/>
      <c r="HHV7" s="84"/>
      <c r="HHW7" s="84"/>
      <c r="HHX7" s="84"/>
      <c r="HHY7" s="84"/>
      <c r="HHZ7" s="84"/>
      <c r="HIA7" s="84"/>
      <c r="HIB7" s="84"/>
      <c r="HIC7" s="84"/>
      <c r="HID7" s="84"/>
      <c r="HIE7" s="84"/>
      <c r="HIF7" s="84"/>
      <c r="HIG7" s="84"/>
      <c r="HIH7" s="84"/>
      <c r="HII7" s="84"/>
      <c r="HIJ7" s="84"/>
      <c r="HIK7" s="84"/>
      <c r="HIL7" s="84"/>
      <c r="HIM7" s="84"/>
      <c r="HIN7" s="84"/>
      <c r="HIO7" s="84"/>
      <c r="HIP7" s="84"/>
      <c r="HIQ7" s="84"/>
      <c r="HIR7" s="84"/>
      <c r="HIS7" s="84"/>
      <c r="HIT7" s="84"/>
      <c r="HIU7" s="84"/>
      <c r="HIV7" s="84"/>
      <c r="HIW7" s="84"/>
      <c r="HIX7" s="84"/>
      <c r="HIY7" s="84"/>
      <c r="HIZ7" s="84"/>
      <c r="HJA7" s="84"/>
      <c r="HJB7" s="84"/>
      <c r="HJC7" s="84"/>
      <c r="HJD7" s="84"/>
      <c r="HJE7" s="84"/>
      <c r="HJF7" s="84"/>
      <c r="HJG7" s="84"/>
      <c r="HJH7" s="84"/>
      <c r="HJI7" s="84"/>
      <c r="HJJ7" s="84"/>
      <c r="HJK7" s="84"/>
      <c r="HJL7" s="84"/>
      <c r="HJM7" s="84"/>
      <c r="HJN7" s="84"/>
      <c r="HJO7" s="84"/>
      <c r="HJP7" s="84"/>
      <c r="HJQ7" s="84"/>
      <c r="HJR7" s="84"/>
      <c r="HJS7" s="84"/>
      <c r="HJT7" s="84"/>
      <c r="HJU7" s="84"/>
      <c r="HJV7" s="84"/>
      <c r="HJW7" s="84"/>
      <c r="HJX7" s="84"/>
      <c r="HJY7" s="84"/>
      <c r="HJZ7" s="84"/>
      <c r="HKA7" s="84"/>
      <c r="HKB7" s="84"/>
      <c r="HKC7" s="84"/>
      <c r="HKD7" s="84"/>
      <c r="HKE7" s="84"/>
      <c r="HKF7" s="84"/>
      <c r="HKG7" s="84"/>
      <c r="HKH7" s="84"/>
      <c r="HKI7" s="84"/>
      <c r="HKJ7" s="84"/>
      <c r="HKK7" s="84"/>
      <c r="HKL7" s="84"/>
      <c r="HKM7" s="84"/>
      <c r="HKN7" s="84"/>
      <c r="HKO7" s="84"/>
      <c r="HKP7" s="84"/>
      <c r="HKQ7" s="84"/>
      <c r="HKR7" s="84"/>
      <c r="HKS7" s="84"/>
      <c r="HKT7" s="84"/>
      <c r="HKU7" s="84"/>
      <c r="HKV7" s="84"/>
      <c r="HKW7" s="84"/>
      <c r="HKX7" s="84"/>
      <c r="HKY7" s="84"/>
      <c r="HKZ7" s="84"/>
      <c r="HLA7" s="84"/>
      <c r="HLB7" s="84"/>
      <c r="HLC7" s="84"/>
      <c r="HLD7" s="84"/>
      <c r="HLE7" s="84"/>
      <c r="HLF7" s="84"/>
      <c r="HLG7" s="84"/>
      <c r="HLH7" s="84"/>
      <c r="HLI7" s="84"/>
      <c r="HLJ7" s="84"/>
      <c r="HLK7" s="84"/>
      <c r="HLL7" s="84"/>
      <c r="HLM7" s="84"/>
      <c r="HLN7" s="84"/>
      <c r="HLO7" s="84"/>
      <c r="HLP7" s="84"/>
      <c r="HLQ7" s="84"/>
      <c r="HLR7" s="84"/>
      <c r="HLS7" s="84"/>
      <c r="HLT7" s="84"/>
      <c r="HLU7" s="84"/>
      <c r="HLV7" s="84"/>
      <c r="HLW7" s="84"/>
      <c r="HLX7" s="84"/>
      <c r="HLY7" s="84"/>
      <c r="HLZ7" s="84"/>
      <c r="HMA7" s="84"/>
      <c r="HMB7" s="84"/>
      <c r="HMC7" s="84"/>
      <c r="HMD7" s="84"/>
      <c r="HME7" s="84"/>
      <c r="HMF7" s="84"/>
      <c r="HMG7" s="84"/>
      <c r="HMH7" s="84"/>
      <c r="HMI7" s="84"/>
      <c r="HMJ7" s="84"/>
      <c r="HMK7" s="84"/>
      <c r="HML7" s="84"/>
      <c r="HMM7" s="84"/>
      <c r="HMN7" s="84"/>
      <c r="HMO7" s="84"/>
      <c r="HMP7" s="84"/>
      <c r="HMQ7" s="84"/>
      <c r="HMR7" s="84"/>
      <c r="HMS7" s="84"/>
      <c r="HMT7" s="84"/>
      <c r="HMU7" s="84"/>
      <c r="HMV7" s="84"/>
      <c r="HMW7" s="84"/>
      <c r="HMX7" s="84"/>
      <c r="HMY7" s="84"/>
      <c r="HMZ7" s="84"/>
      <c r="HNA7" s="84"/>
      <c r="HNB7" s="84"/>
      <c r="HNC7" s="84"/>
      <c r="HND7" s="84"/>
      <c r="HNE7" s="84"/>
      <c r="HNF7" s="84"/>
      <c r="HNG7" s="84"/>
      <c r="HNH7" s="84"/>
      <c r="HNI7" s="84"/>
      <c r="HNJ7" s="84"/>
      <c r="HNK7" s="84"/>
      <c r="HNL7" s="84"/>
      <c r="HNM7" s="84"/>
      <c r="HNN7" s="84"/>
      <c r="HNO7" s="84"/>
      <c r="HNP7" s="84"/>
      <c r="HNQ7" s="84"/>
      <c r="HNR7" s="84"/>
      <c r="HNS7" s="84"/>
      <c r="HNT7" s="84"/>
      <c r="HNU7" s="84"/>
      <c r="HNV7" s="84"/>
      <c r="HNW7" s="84"/>
      <c r="HNX7" s="84"/>
      <c r="HNY7" s="84"/>
      <c r="HNZ7" s="84"/>
      <c r="HOA7" s="84"/>
      <c r="HOB7" s="84"/>
      <c r="HOC7" s="84"/>
      <c r="HOD7" s="84"/>
      <c r="HOE7" s="84"/>
      <c r="HOF7" s="84"/>
      <c r="HOG7" s="84"/>
      <c r="HOH7" s="84"/>
      <c r="HOI7" s="84"/>
      <c r="HOJ7" s="84"/>
      <c r="HOK7" s="84"/>
      <c r="HOL7" s="84"/>
      <c r="HOM7" s="84"/>
      <c r="HON7" s="84"/>
      <c r="HOO7" s="84"/>
      <c r="HOP7" s="84"/>
      <c r="HOQ7" s="84"/>
      <c r="HOR7" s="84"/>
      <c r="HOS7" s="84"/>
      <c r="HOT7" s="84"/>
      <c r="HOU7" s="84"/>
      <c r="HOV7" s="84"/>
      <c r="HOW7" s="84"/>
      <c r="HOX7" s="84"/>
      <c r="HOY7" s="84"/>
      <c r="HOZ7" s="84"/>
      <c r="HPA7" s="84"/>
      <c r="HPB7" s="84"/>
      <c r="HPC7" s="84"/>
      <c r="HPD7" s="84"/>
      <c r="HPE7" s="84"/>
      <c r="HPF7" s="84"/>
      <c r="HPG7" s="84"/>
      <c r="HPH7" s="84"/>
      <c r="HPI7" s="84"/>
      <c r="HPJ7" s="84"/>
      <c r="HPK7" s="84"/>
      <c r="HPL7" s="84"/>
      <c r="HPM7" s="84"/>
      <c r="HPN7" s="84"/>
      <c r="HPO7" s="84"/>
      <c r="HPP7" s="84"/>
      <c r="HPQ7" s="84"/>
      <c r="HPR7" s="84"/>
      <c r="HPS7" s="84"/>
      <c r="HPT7" s="84"/>
      <c r="HPU7" s="84"/>
      <c r="HPV7" s="84"/>
      <c r="HPW7" s="84"/>
      <c r="HPX7" s="84"/>
      <c r="HPY7" s="84"/>
      <c r="HPZ7" s="84"/>
      <c r="HQA7" s="84"/>
      <c r="HQB7" s="84"/>
      <c r="HQC7" s="84"/>
      <c r="HQD7" s="84"/>
      <c r="HQE7" s="84"/>
      <c r="HQF7" s="84"/>
      <c r="HQG7" s="84"/>
      <c r="HQH7" s="84"/>
      <c r="HQI7" s="84"/>
      <c r="HQJ7" s="84"/>
      <c r="HQK7" s="84"/>
      <c r="HQL7" s="84"/>
      <c r="HQM7" s="84"/>
      <c r="HQN7" s="84"/>
      <c r="HQO7" s="84"/>
      <c r="HQP7" s="84"/>
      <c r="HQQ7" s="84"/>
      <c r="HQR7" s="84"/>
      <c r="HQS7" s="84"/>
      <c r="HQT7" s="84"/>
      <c r="HQU7" s="84"/>
      <c r="HQV7" s="84"/>
      <c r="HQW7" s="84"/>
      <c r="HQX7" s="84"/>
      <c r="HQY7" s="84"/>
      <c r="HQZ7" s="84"/>
      <c r="HRA7" s="84"/>
      <c r="HRB7" s="84"/>
      <c r="HRC7" s="84"/>
      <c r="HRD7" s="84"/>
      <c r="HRE7" s="84"/>
      <c r="HRF7" s="84"/>
      <c r="HRG7" s="84"/>
      <c r="HRH7" s="84"/>
      <c r="HRI7" s="84"/>
      <c r="HRJ7" s="84"/>
      <c r="HRK7" s="84"/>
      <c r="HRL7" s="84"/>
      <c r="HRM7" s="84"/>
      <c r="HRN7" s="84"/>
      <c r="HRO7" s="84"/>
      <c r="HRP7" s="84"/>
      <c r="HRQ7" s="84"/>
      <c r="HRR7" s="84"/>
      <c r="HRS7" s="84"/>
      <c r="HRT7" s="84"/>
      <c r="HRU7" s="84"/>
      <c r="HRV7" s="84"/>
      <c r="HRW7" s="84"/>
      <c r="HRX7" s="84"/>
      <c r="HRY7" s="84"/>
      <c r="HRZ7" s="84"/>
      <c r="HSA7" s="84"/>
      <c r="HSB7" s="84"/>
      <c r="HSC7" s="84"/>
      <c r="HSD7" s="84"/>
      <c r="HSE7" s="84"/>
      <c r="HSF7" s="84"/>
      <c r="HSG7" s="84"/>
      <c r="HSH7" s="84"/>
      <c r="HSI7" s="84"/>
      <c r="HSJ7" s="84"/>
      <c r="HSK7" s="84"/>
      <c r="HSL7" s="84"/>
      <c r="HSM7" s="84"/>
      <c r="HSN7" s="84"/>
      <c r="HSO7" s="84"/>
      <c r="HSP7" s="84"/>
      <c r="HSQ7" s="84"/>
      <c r="HSR7" s="84"/>
      <c r="HSS7" s="84"/>
      <c r="HST7" s="84"/>
      <c r="HSU7" s="84"/>
      <c r="HSV7" s="84"/>
      <c r="HSW7" s="84"/>
      <c r="HSX7" s="84"/>
      <c r="HSY7" s="84"/>
      <c r="HSZ7" s="84"/>
      <c r="HTA7" s="84"/>
      <c r="HTB7" s="84"/>
      <c r="HTC7" s="84"/>
      <c r="HTD7" s="84"/>
      <c r="HTE7" s="84"/>
      <c r="HTF7" s="84"/>
      <c r="HTG7" s="84"/>
      <c r="HTH7" s="84"/>
      <c r="HTI7" s="84"/>
      <c r="HTJ7" s="84"/>
      <c r="HTK7" s="84"/>
      <c r="HTL7" s="84"/>
      <c r="HTM7" s="84"/>
      <c r="HTN7" s="84"/>
      <c r="HTO7" s="84"/>
      <c r="HTP7" s="84"/>
      <c r="HTQ7" s="84"/>
      <c r="HTR7" s="84"/>
      <c r="HTS7" s="84"/>
      <c r="HTT7" s="84"/>
      <c r="HTU7" s="84"/>
      <c r="HTV7" s="84"/>
      <c r="HTW7" s="84"/>
      <c r="HTX7" s="84"/>
      <c r="HTY7" s="84"/>
      <c r="HTZ7" s="84"/>
      <c r="HUA7" s="84"/>
      <c r="HUB7" s="84"/>
      <c r="HUC7" s="84"/>
      <c r="HUD7" s="84"/>
      <c r="HUE7" s="84"/>
      <c r="HUF7" s="84"/>
      <c r="HUG7" s="84"/>
      <c r="HUH7" s="84"/>
      <c r="HUI7" s="84"/>
      <c r="HUJ7" s="84"/>
      <c r="HUK7" s="84"/>
      <c r="HUL7" s="84"/>
      <c r="HUM7" s="84"/>
      <c r="HUN7" s="84"/>
      <c r="HUO7" s="84"/>
      <c r="HUP7" s="84"/>
      <c r="HUQ7" s="84"/>
      <c r="HUR7" s="84"/>
      <c r="HUS7" s="84"/>
      <c r="HUT7" s="84"/>
      <c r="HUU7" s="84"/>
      <c r="HUV7" s="84"/>
      <c r="HUW7" s="84"/>
      <c r="HUX7" s="84"/>
      <c r="HUY7" s="84"/>
      <c r="HUZ7" s="84"/>
      <c r="HVA7" s="84"/>
      <c r="HVB7" s="84"/>
      <c r="HVC7" s="84"/>
      <c r="HVD7" s="84"/>
      <c r="HVE7" s="84"/>
      <c r="HVF7" s="84"/>
      <c r="HVG7" s="84"/>
      <c r="HVH7" s="84"/>
      <c r="HVI7" s="84"/>
      <c r="HVJ7" s="84"/>
      <c r="HVK7" s="84"/>
      <c r="HVL7" s="84"/>
      <c r="HVM7" s="84"/>
      <c r="HVN7" s="84"/>
      <c r="HVO7" s="84"/>
      <c r="HVP7" s="84"/>
      <c r="HVQ7" s="84"/>
      <c r="HVR7" s="84"/>
      <c r="HVS7" s="84"/>
      <c r="HVT7" s="84"/>
      <c r="HVU7" s="84"/>
      <c r="HVV7" s="84"/>
      <c r="HVW7" s="84"/>
      <c r="HVX7" s="84"/>
      <c r="HVY7" s="84"/>
      <c r="HVZ7" s="84"/>
      <c r="HWA7" s="84"/>
      <c r="HWB7" s="84"/>
      <c r="HWC7" s="84"/>
      <c r="HWD7" s="84"/>
      <c r="HWE7" s="84"/>
      <c r="HWF7" s="84"/>
      <c r="HWG7" s="84"/>
      <c r="HWH7" s="84"/>
      <c r="HWI7" s="84"/>
      <c r="HWJ7" s="84"/>
      <c r="HWK7" s="84"/>
      <c r="HWL7" s="84"/>
      <c r="HWM7" s="84"/>
      <c r="HWN7" s="84"/>
      <c r="HWO7" s="84"/>
      <c r="HWP7" s="84"/>
      <c r="HWQ7" s="84"/>
      <c r="HWR7" s="84"/>
      <c r="HWS7" s="84"/>
      <c r="HWT7" s="84"/>
      <c r="HWU7" s="84"/>
      <c r="HWV7" s="84"/>
      <c r="HWW7" s="84"/>
      <c r="HWX7" s="84"/>
      <c r="HWY7" s="84"/>
      <c r="HWZ7" s="84"/>
      <c r="HXA7" s="84"/>
      <c r="HXB7" s="84"/>
      <c r="HXC7" s="84"/>
      <c r="HXD7" s="84"/>
      <c r="HXE7" s="84"/>
      <c r="HXF7" s="84"/>
      <c r="HXG7" s="84"/>
      <c r="HXH7" s="84"/>
      <c r="HXI7" s="84"/>
      <c r="HXJ7" s="84"/>
      <c r="HXK7" s="84"/>
      <c r="HXL7" s="84"/>
      <c r="HXM7" s="84"/>
      <c r="HXN7" s="84"/>
      <c r="HXO7" s="84"/>
      <c r="HXP7" s="84"/>
      <c r="HXQ7" s="84"/>
      <c r="HXR7" s="84"/>
      <c r="HXS7" s="84"/>
      <c r="HXT7" s="84"/>
      <c r="HXU7" s="84"/>
      <c r="HXV7" s="84"/>
      <c r="HXW7" s="84"/>
      <c r="HXX7" s="84"/>
      <c r="HXY7" s="84"/>
      <c r="HXZ7" s="84"/>
      <c r="HYA7" s="84"/>
      <c r="HYB7" s="84"/>
      <c r="HYC7" s="84"/>
      <c r="HYD7" s="84"/>
      <c r="HYE7" s="84"/>
      <c r="HYF7" s="84"/>
      <c r="HYG7" s="84"/>
      <c r="HYH7" s="84"/>
      <c r="HYI7" s="84"/>
      <c r="HYJ7" s="84"/>
      <c r="HYK7" s="84"/>
      <c r="HYL7" s="84"/>
      <c r="HYM7" s="84"/>
      <c r="HYN7" s="84"/>
      <c r="HYO7" s="84"/>
      <c r="HYP7" s="84"/>
      <c r="HYQ7" s="84"/>
      <c r="HYR7" s="84"/>
      <c r="HYS7" s="84"/>
      <c r="HYT7" s="84"/>
      <c r="HYU7" s="84"/>
      <c r="HYV7" s="84"/>
      <c r="HYW7" s="84"/>
      <c r="HYX7" s="84"/>
      <c r="HYY7" s="84"/>
      <c r="HYZ7" s="84"/>
      <c r="HZA7" s="84"/>
      <c r="HZB7" s="84"/>
      <c r="HZC7" s="84"/>
      <c r="HZD7" s="84"/>
      <c r="HZE7" s="84"/>
      <c r="HZF7" s="84"/>
      <c r="HZG7" s="84"/>
      <c r="HZH7" s="84"/>
      <c r="HZI7" s="84"/>
      <c r="HZJ7" s="84"/>
      <c r="HZK7" s="84"/>
      <c r="HZL7" s="84"/>
      <c r="HZM7" s="84"/>
      <c r="HZN7" s="84"/>
      <c r="HZO7" s="84"/>
      <c r="HZP7" s="84"/>
      <c r="HZQ7" s="84"/>
      <c r="HZR7" s="84"/>
      <c r="HZS7" s="84"/>
      <c r="HZT7" s="84"/>
      <c r="HZU7" s="84"/>
      <c r="HZV7" s="84"/>
      <c r="HZW7" s="84"/>
      <c r="HZX7" s="84"/>
      <c r="HZY7" s="84"/>
      <c r="HZZ7" s="84"/>
      <c r="IAA7" s="84"/>
      <c r="IAB7" s="84"/>
      <c r="IAC7" s="84"/>
      <c r="IAD7" s="84"/>
      <c r="IAE7" s="84"/>
      <c r="IAF7" s="84"/>
      <c r="IAG7" s="84"/>
      <c r="IAH7" s="84"/>
      <c r="IAI7" s="84"/>
      <c r="IAJ7" s="84"/>
      <c r="IAK7" s="84"/>
      <c r="IAL7" s="84"/>
      <c r="IAM7" s="84"/>
      <c r="IAN7" s="84"/>
      <c r="IAO7" s="84"/>
      <c r="IAP7" s="84"/>
      <c r="IAQ7" s="84"/>
      <c r="IAR7" s="84"/>
      <c r="IAS7" s="84"/>
      <c r="IAT7" s="84"/>
      <c r="IAU7" s="84"/>
      <c r="IAV7" s="84"/>
      <c r="IAW7" s="84"/>
      <c r="IAX7" s="84"/>
      <c r="IAY7" s="84"/>
      <c r="IAZ7" s="84"/>
      <c r="IBA7" s="84"/>
      <c r="IBB7" s="84"/>
      <c r="IBC7" s="84"/>
      <c r="IBD7" s="84"/>
      <c r="IBE7" s="84"/>
      <c r="IBF7" s="84"/>
      <c r="IBG7" s="84"/>
      <c r="IBH7" s="84"/>
      <c r="IBI7" s="84"/>
      <c r="IBJ7" s="84"/>
      <c r="IBK7" s="84"/>
      <c r="IBL7" s="84"/>
      <c r="IBM7" s="84"/>
      <c r="IBN7" s="84"/>
      <c r="IBO7" s="84"/>
      <c r="IBP7" s="84"/>
      <c r="IBQ7" s="84"/>
      <c r="IBR7" s="84"/>
      <c r="IBS7" s="84"/>
      <c r="IBT7" s="84"/>
      <c r="IBU7" s="84"/>
      <c r="IBV7" s="84"/>
      <c r="IBW7" s="84"/>
      <c r="IBX7" s="84"/>
      <c r="IBY7" s="84"/>
      <c r="IBZ7" s="84"/>
      <c r="ICA7" s="84"/>
      <c r="ICB7" s="84"/>
      <c r="ICC7" s="84"/>
      <c r="ICD7" s="84"/>
      <c r="ICE7" s="84"/>
      <c r="ICF7" s="84"/>
      <c r="ICG7" s="84"/>
      <c r="ICH7" s="84"/>
      <c r="ICI7" s="84"/>
      <c r="ICJ7" s="84"/>
      <c r="ICK7" s="84"/>
      <c r="ICL7" s="84"/>
      <c r="ICM7" s="84"/>
      <c r="ICN7" s="84"/>
      <c r="ICO7" s="84"/>
      <c r="ICP7" s="84"/>
      <c r="ICQ7" s="84"/>
      <c r="ICR7" s="84"/>
      <c r="ICS7" s="84"/>
      <c r="ICT7" s="84"/>
      <c r="ICU7" s="84"/>
      <c r="ICV7" s="84"/>
      <c r="ICW7" s="84"/>
      <c r="ICX7" s="84"/>
      <c r="ICY7" s="84"/>
      <c r="ICZ7" s="84"/>
      <c r="IDA7" s="84"/>
      <c r="IDB7" s="84"/>
      <c r="IDC7" s="84"/>
      <c r="IDD7" s="84"/>
      <c r="IDE7" s="84"/>
      <c r="IDF7" s="84"/>
      <c r="IDG7" s="84"/>
      <c r="IDH7" s="84"/>
      <c r="IDI7" s="84"/>
      <c r="IDJ7" s="84"/>
      <c r="IDK7" s="84"/>
      <c r="IDL7" s="84"/>
      <c r="IDM7" s="84"/>
      <c r="IDN7" s="84"/>
      <c r="IDO7" s="84"/>
      <c r="IDP7" s="84"/>
      <c r="IDQ7" s="84"/>
      <c r="IDR7" s="84"/>
      <c r="IDS7" s="84"/>
      <c r="IDT7" s="84"/>
      <c r="IDU7" s="84"/>
      <c r="IDV7" s="84"/>
      <c r="IDW7" s="84"/>
      <c r="IDX7" s="84"/>
      <c r="IDY7" s="84"/>
      <c r="IDZ7" s="84"/>
      <c r="IEA7" s="84"/>
      <c r="IEB7" s="84"/>
      <c r="IEC7" s="84"/>
      <c r="IED7" s="84"/>
      <c r="IEE7" s="84"/>
      <c r="IEF7" s="84"/>
      <c r="IEG7" s="84"/>
      <c r="IEH7" s="84"/>
      <c r="IEI7" s="84"/>
      <c r="IEJ7" s="84"/>
      <c r="IEK7" s="84"/>
      <c r="IEL7" s="84"/>
      <c r="IEM7" s="84"/>
      <c r="IEN7" s="84"/>
      <c r="IEO7" s="84"/>
      <c r="IEP7" s="84"/>
      <c r="IEQ7" s="84"/>
      <c r="IER7" s="84"/>
      <c r="IES7" s="84"/>
      <c r="IET7" s="84"/>
      <c r="IEU7" s="84"/>
      <c r="IEV7" s="84"/>
      <c r="IEW7" s="84"/>
      <c r="IEX7" s="84"/>
      <c r="IEY7" s="84"/>
      <c r="IEZ7" s="84"/>
      <c r="IFA7" s="84"/>
      <c r="IFB7" s="84"/>
      <c r="IFC7" s="84"/>
      <c r="IFD7" s="84"/>
      <c r="IFE7" s="84"/>
      <c r="IFF7" s="84"/>
      <c r="IFG7" s="84"/>
      <c r="IFH7" s="84"/>
      <c r="IFI7" s="84"/>
      <c r="IFJ7" s="84"/>
      <c r="IFK7" s="84"/>
      <c r="IFL7" s="84"/>
      <c r="IFM7" s="84"/>
      <c r="IFN7" s="84"/>
      <c r="IFO7" s="84"/>
      <c r="IFP7" s="84"/>
      <c r="IFQ7" s="84"/>
      <c r="IFR7" s="84"/>
      <c r="IFS7" s="84"/>
      <c r="IFT7" s="84"/>
      <c r="IFU7" s="84"/>
      <c r="IFV7" s="84"/>
      <c r="IFW7" s="84"/>
      <c r="IFX7" s="84"/>
      <c r="IFY7" s="84"/>
      <c r="IFZ7" s="84"/>
      <c r="IGA7" s="84"/>
      <c r="IGB7" s="84"/>
      <c r="IGC7" s="84"/>
      <c r="IGD7" s="84"/>
      <c r="IGE7" s="84"/>
      <c r="IGF7" s="84"/>
      <c r="IGG7" s="84"/>
      <c r="IGH7" s="84"/>
      <c r="IGI7" s="84"/>
      <c r="IGJ7" s="84"/>
      <c r="IGK7" s="84"/>
      <c r="IGL7" s="84"/>
      <c r="IGM7" s="84"/>
      <c r="IGN7" s="84"/>
      <c r="IGO7" s="84"/>
      <c r="IGP7" s="84"/>
      <c r="IGQ7" s="84"/>
      <c r="IGR7" s="84"/>
      <c r="IGS7" s="84"/>
      <c r="IGT7" s="84"/>
      <c r="IGU7" s="84"/>
      <c r="IGV7" s="84"/>
      <c r="IGW7" s="84"/>
      <c r="IGX7" s="84"/>
      <c r="IGY7" s="84"/>
      <c r="IGZ7" s="84"/>
      <c r="IHA7" s="84"/>
      <c r="IHB7" s="84"/>
      <c r="IHC7" s="84"/>
      <c r="IHD7" s="84"/>
      <c r="IHE7" s="84"/>
      <c r="IHF7" s="84"/>
      <c r="IHG7" s="84"/>
      <c r="IHH7" s="84"/>
      <c r="IHI7" s="84"/>
      <c r="IHJ7" s="84"/>
      <c r="IHK7" s="84"/>
      <c r="IHL7" s="84"/>
      <c r="IHM7" s="84"/>
      <c r="IHN7" s="84"/>
      <c r="IHO7" s="84"/>
      <c r="IHP7" s="84"/>
      <c r="IHQ7" s="84"/>
      <c r="IHR7" s="84"/>
      <c r="IHS7" s="84"/>
      <c r="IHT7" s="84"/>
      <c r="IHU7" s="84"/>
      <c r="IHV7" s="84"/>
      <c r="IHW7" s="84"/>
      <c r="IHX7" s="84"/>
      <c r="IHY7" s="84"/>
      <c r="IHZ7" s="84"/>
      <c r="IIA7" s="84"/>
      <c r="IIB7" s="84"/>
      <c r="IIC7" s="84"/>
      <c r="IID7" s="84"/>
      <c r="IIE7" s="84"/>
      <c r="IIF7" s="84"/>
      <c r="IIG7" s="84"/>
      <c r="IIH7" s="84"/>
      <c r="III7" s="84"/>
      <c r="IIJ7" s="84"/>
      <c r="IIK7" s="84"/>
      <c r="IIL7" s="84"/>
      <c r="IIM7" s="84"/>
      <c r="IIN7" s="84"/>
      <c r="IIO7" s="84"/>
      <c r="IIP7" s="84"/>
      <c r="IIQ7" s="84"/>
      <c r="IIR7" s="84"/>
      <c r="IIS7" s="84"/>
      <c r="IIT7" s="84"/>
      <c r="IIU7" s="84"/>
      <c r="IIV7" s="84"/>
      <c r="IIW7" s="84"/>
      <c r="IIX7" s="84"/>
      <c r="IIY7" s="84"/>
      <c r="IIZ7" s="84"/>
      <c r="IJA7" s="84"/>
      <c r="IJB7" s="84"/>
      <c r="IJC7" s="84"/>
      <c r="IJD7" s="84"/>
      <c r="IJE7" s="84"/>
      <c r="IJF7" s="84"/>
      <c r="IJG7" s="84"/>
      <c r="IJH7" s="84"/>
      <c r="IJI7" s="84"/>
      <c r="IJJ7" s="84"/>
      <c r="IJK7" s="84"/>
      <c r="IJL7" s="84"/>
      <c r="IJM7" s="84"/>
      <c r="IJN7" s="84"/>
      <c r="IJO7" s="84"/>
      <c r="IJP7" s="84"/>
      <c r="IJQ7" s="84"/>
      <c r="IJR7" s="84"/>
      <c r="IJS7" s="84"/>
      <c r="IJT7" s="84"/>
      <c r="IJU7" s="84"/>
      <c r="IJV7" s="84"/>
      <c r="IJW7" s="84"/>
      <c r="IJX7" s="84"/>
      <c r="IJY7" s="84"/>
      <c r="IJZ7" s="84"/>
      <c r="IKA7" s="84"/>
      <c r="IKB7" s="84"/>
      <c r="IKC7" s="84"/>
      <c r="IKD7" s="84"/>
      <c r="IKE7" s="84"/>
      <c r="IKF7" s="84"/>
      <c r="IKG7" s="84"/>
      <c r="IKH7" s="84"/>
      <c r="IKI7" s="84"/>
      <c r="IKJ7" s="84"/>
      <c r="IKK7" s="84"/>
      <c r="IKL7" s="84"/>
      <c r="IKM7" s="84"/>
      <c r="IKN7" s="84"/>
      <c r="IKO7" s="84"/>
      <c r="IKP7" s="84"/>
      <c r="IKQ7" s="84"/>
      <c r="IKR7" s="84"/>
      <c r="IKS7" s="84"/>
      <c r="IKT7" s="84"/>
      <c r="IKU7" s="84"/>
      <c r="IKV7" s="84"/>
      <c r="IKW7" s="84"/>
      <c r="IKX7" s="84"/>
      <c r="IKY7" s="84"/>
      <c r="IKZ7" s="84"/>
      <c r="ILA7" s="84"/>
      <c r="ILB7" s="84"/>
      <c r="ILC7" s="84"/>
      <c r="ILD7" s="84"/>
      <c r="ILE7" s="84"/>
      <c r="ILF7" s="84"/>
      <c r="ILG7" s="84"/>
      <c r="ILH7" s="84"/>
      <c r="ILI7" s="84"/>
      <c r="ILJ7" s="84"/>
      <c r="ILK7" s="84"/>
      <c r="ILL7" s="84"/>
      <c r="ILM7" s="84"/>
      <c r="ILN7" s="84"/>
      <c r="ILO7" s="84"/>
      <c r="ILP7" s="84"/>
      <c r="ILQ7" s="84"/>
      <c r="ILR7" s="84"/>
      <c r="ILS7" s="84"/>
      <c r="ILT7" s="84"/>
      <c r="ILU7" s="84"/>
      <c r="ILV7" s="84"/>
      <c r="ILW7" s="84"/>
      <c r="ILX7" s="84"/>
      <c r="ILY7" s="84"/>
      <c r="ILZ7" s="84"/>
      <c r="IMA7" s="84"/>
      <c r="IMB7" s="84"/>
      <c r="IMC7" s="84"/>
      <c r="IMD7" s="84"/>
      <c r="IME7" s="84"/>
      <c r="IMF7" s="84"/>
      <c r="IMG7" s="84"/>
      <c r="IMH7" s="84"/>
      <c r="IMI7" s="84"/>
      <c r="IMJ7" s="84"/>
      <c r="IMK7" s="84"/>
      <c r="IML7" s="84"/>
      <c r="IMM7" s="84"/>
      <c r="IMN7" s="84"/>
      <c r="IMO7" s="84"/>
      <c r="IMP7" s="84"/>
      <c r="IMQ7" s="84"/>
      <c r="IMR7" s="84"/>
      <c r="IMS7" s="84"/>
      <c r="IMT7" s="84"/>
      <c r="IMU7" s="84"/>
      <c r="IMV7" s="84"/>
      <c r="IMW7" s="84"/>
      <c r="IMX7" s="84"/>
      <c r="IMY7" s="84"/>
      <c r="IMZ7" s="84"/>
      <c r="INA7" s="84"/>
      <c r="INB7" s="84"/>
      <c r="INC7" s="84"/>
      <c r="IND7" s="84"/>
      <c r="INE7" s="84"/>
      <c r="INF7" s="84"/>
      <c r="ING7" s="84"/>
      <c r="INH7" s="84"/>
      <c r="INI7" s="84"/>
      <c r="INJ7" s="84"/>
      <c r="INK7" s="84"/>
      <c r="INL7" s="84"/>
      <c r="INM7" s="84"/>
      <c r="INN7" s="84"/>
      <c r="INO7" s="84"/>
      <c r="INP7" s="84"/>
      <c r="INQ7" s="84"/>
      <c r="INR7" s="84"/>
      <c r="INS7" s="84"/>
      <c r="INT7" s="84"/>
      <c r="INU7" s="84"/>
      <c r="INV7" s="84"/>
      <c r="INW7" s="84"/>
      <c r="INX7" s="84"/>
      <c r="INY7" s="84"/>
      <c r="INZ7" s="84"/>
      <c r="IOA7" s="84"/>
      <c r="IOB7" s="84"/>
      <c r="IOC7" s="84"/>
      <c r="IOD7" s="84"/>
      <c r="IOE7" s="84"/>
      <c r="IOF7" s="84"/>
      <c r="IOG7" s="84"/>
      <c r="IOH7" s="84"/>
      <c r="IOI7" s="84"/>
      <c r="IOJ7" s="84"/>
      <c r="IOK7" s="84"/>
      <c r="IOL7" s="84"/>
      <c r="IOM7" s="84"/>
      <c r="ION7" s="84"/>
      <c r="IOO7" s="84"/>
      <c r="IOP7" s="84"/>
      <c r="IOQ7" s="84"/>
      <c r="IOR7" s="84"/>
      <c r="IOS7" s="84"/>
      <c r="IOT7" s="84"/>
      <c r="IOU7" s="84"/>
      <c r="IOV7" s="84"/>
      <c r="IOW7" s="84"/>
      <c r="IOX7" s="84"/>
      <c r="IOY7" s="84"/>
      <c r="IOZ7" s="84"/>
      <c r="IPA7" s="84"/>
      <c r="IPB7" s="84"/>
      <c r="IPC7" s="84"/>
      <c r="IPD7" s="84"/>
      <c r="IPE7" s="84"/>
      <c r="IPF7" s="84"/>
      <c r="IPG7" s="84"/>
      <c r="IPH7" s="84"/>
      <c r="IPI7" s="84"/>
      <c r="IPJ7" s="84"/>
      <c r="IPK7" s="84"/>
      <c r="IPL7" s="84"/>
      <c r="IPM7" s="84"/>
      <c r="IPN7" s="84"/>
      <c r="IPO7" s="84"/>
      <c r="IPP7" s="84"/>
      <c r="IPQ7" s="84"/>
      <c r="IPR7" s="84"/>
      <c r="IPS7" s="84"/>
      <c r="IPT7" s="84"/>
      <c r="IPU7" s="84"/>
      <c r="IPV7" s="84"/>
      <c r="IPW7" s="84"/>
      <c r="IPX7" s="84"/>
      <c r="IPY7" s="84"/>
      <c r="IPZ7" s="84"/>
      <c r="IQA7" s="84"/>
      <c r="IQB7" s="84"/>
      <c r="IQC7" s="84"/>
      <c r="IQD7" s="84"/>
      <c r="IQE7" s="84"/>
      <c r="IQF7" s="84"/>
      <c r="IQG7" s="84"/>
      <c r="IQH7" s="84"/>
      <c r="IQI7" s="84"/>
      <c r="IQJ7" s="84"/>
      <c r="IQK7" s="84"/>
      <c r="IQL7" s="84"/>
      <c r="IQM7" s="84"/>
      <c r="IQN7" s="84"/>
      <c r="IQO7" s="84"/>
      <c r="IQP7" s="84"/>
      <c r="IQQ7" s="84"/>
      <c r="IQR7" s="84"/>
      <c r="IQS7" s="84"/>
      <c r="IQT7" s="84"/>
      <c r="IQU7" s="84"/>
      <c r="IQV7" s="84"/>
      <c r="IQW7" s="84"/>
      <c r="IQX7" s="84"/>
      <c r="IQY7" s="84"/>
      <c r="IQZ7" s="84"/>
      <c r="IRA7" s="84"/>
      <c r="IRB7" s="84"/>
      <c r="IRC7" s="84"/>
      <c r="IRD7" s="84"/>
      <c r="IRE7" s="84"/>
      <c r="IRF7" s="84"/>
      <c r="IRG7" s="84"/>
      <c r="IRH7" s="84"/>
      <c r="IRI7" s="84"/>
      <c r="IRJ7" s="84"/>
      <c r="IRK7" s="84"/>
      <c r="IRL7" s="84"/>
      <c r="IRM7" s="84"/>
      <c r="IRN7" s="84"/>
      <c r="IRO7" s="84"/>
      <c r="IRP7" s="84"/>
      <c r="IRQ7" s="84"/>
      <c r="IRR7" s="84"/>
      <c r="IRS7" s="84"/>
      <c r="IRT7" s="84"/>
      <c r="IRU7" s="84"/>
      <c r="IRV7" s="84"/>
      <c r="IRW7" s="84"/>
      <c r="IRX7" s="84"/>
      <c r="IRY7" s="84"/>
      <c r="IRZ7" s="84"/>
      <c r="ISA7" s="84"/>
      <c r="ISB7" s="84"/>
      <c r="ISC7" s="84"/>
      <c r="ISD7" s="84"/>
      <c r="ISE7" s="84"/>
      <c r="ISF7" s="84"/>
      <c r="ISG7" s="84"/>
      <c r="ISH7" s="84"/>
      <c r="ISI7" s="84"/>
      <c r="ISJ7" s="84"/>
      <c r="ISK7" s="84"/>
      <c r="ISL7" s="84"/>
      <c r="ISM7" s="84"/>
      <c r="ISN7" s="84"/>
      <c r="ISO7" s="84"/>
      <c r="ISP7" s="84"/>
      <c r="ISQ7" s="84"/>
      <c r="ISR7" s="84"/>
      <c r="ISS7" s="84"/>
      <c r="IST7" s="84"/>
      <c r="ISU7" s="84"/>
      <c r="ISV7" s="84"/>
      <c r="ISW7" s="84"/>
      <c r="ISX7" s="84"/>
      <c r="ISY7" s="84"/>
      <c r="ISZ7" s="84"/>
      <c r="ITA7" s="84"/>
      <c r="ITB7" s="84"/>
      <c r="ITC7" s="84"/>
      <c r="ITD7" s="84"/>
      <c r="ITE7" s="84"/>
      <c r="ITF7" s="84"/>
      <c r="ITG7" s="84"/>
      <c r="ITH7" s="84"/>
      <c r="ITI7" s="84"/>
      <c r="ITJ7" s="84"/>
      <c r="ITK7" s="84"/>
      <c r="ITL7" s="84"/>
      <c r="ITM7" s="84"/>
      <c r="ITN7" s="84"/>
      <c r="ITO7" s="84"/>
      <c r="ITP7" s="84"/>
      <c r="ITQ7" s="84"/>
      <c r="ITR7" s="84"/>
      <c r="ITS7" s="84"/>
      <c r="ITT7" s="84"/>
      <c r="ITU7" s="84"/>
      <c r="ITV7" s="84"/>
      <c r="ITW7" s="84"/>
      <c r="ITX7" s="84"/>
      <c r="ITY7" s="84"/>
      <c r="ITZ7" s="84"/>
      <c r="IUA7" s="84"/>
      <c r="IUB7" s="84"/>
      <c r="IUC7" s="84"/>
      <c r="IUD7" s="84"/>
      <c r="IUE7" s="84"/>
      <c r="IUF7" s="84"/>
      <c r="IUG7" s="84"/>
      <c r="IUH7" s="84"/>
      <c r="IUI7" s="84"/>
      <c r="IUJ7" s="84"/>
      <c r="IUK7" s="84"/>
      <c r="IUL7" s="84"/>
      <c r="IUM7" s="84"/>
      <c r="IUN7" s="84"/>
      <c r="IUO7" s="84"/>
      <c r="IUP7" s="84"/>
      <c r="IUQ7" s="84"/>
      <c r="IUR7" s="84"/>
      <c r="IUS7" s="84"/>
      <c r="IUT7" s="84"/>
      <c r="IUU7" s="84"/>
      <c r="IUV7" s="84"/>
      <c r="IUW7" s="84"/>
      <c r="IUX7" s="84"/>
      <c r="IUY7" s="84"/>
      <c r="IUZ7" s="84"/>
      <c r="IVA7" s="84"/>
      <c r="IVB7" s="84"/>
      <c r="IVC7" s="84"/>
      <c r="IVD7" s="84"/>
      <c r="IVE7" s="84"/>
      <c r="IVF7" s="84"/>
      <c r="IVG7" s="84"/>
      <c r="IVH7" s="84"/>
      <c r="IVI7" s="84"/>
      <c r="IVJ7" s="84"/>
      <c r="IVK7" s="84"/>
      <c r="IVL7" s="84"/>
      <c r="IVM7" s="84"/>
      <c r="IVN7" s="84"/>
      <c r="IVO7" s="84"/>
      <c r="IVP7" s="84"/>
      <c r="IVQ7" s="84"/>
      <c r="IVR7" s="84"/>
      <c r="IVS7" s="84"/>
      <c r="IVT7" s="84"/>
      <c r="IVU7" s="84"/>
      <c r="IVV7" s="84"/>
      <c r="IVW7" s="84"/>
      <c r="IVX7" s="84"/>
      <c r="IVY7" s="84"/>
      <c r="IVZ7" s="84"/>
      <c r="IWA7" s="84"/>
      <c r="IWB7" s="84"/>
      <c r="IWC7" s="84"/>
      <c r="IWD7" s="84"/>
      <c r="IWE7" s="84"/>
      <c r="IWF7" s="84"/>
      <c r="IWG7" s="84"/>
      <c r="IWH7" s="84"/>
      <c r="IWI7" s="84"/>
      <c r="IWJ7" s="84"/>
      <c r="IWK7" s="84"/>
      <c r="IWL7" s="84"/>
      <c r="IWM7" s="84"/>
      <c r="IWN7" s="84"/>
      <c r="IWO7" s="84"/>
      <c r="IWP7" s="84"/>
      <c r="IWQ7" s="84"/>
      <c r="IWR7" s="84"/>
      <c r="IWS7" s="84"/>
      <c r="IWT7" s="84"/>
      <c r="IWU7" s="84"/>
      <c r="IWV7" s="84"/>
      <c r="IWW7" s="84"/>
      <c r="IWX7" s="84"/>
      <c r="IWY7" s="84"/>
      <c r="IWZ7" s="84"/>
      <c r="IXA7" s="84"/>
      <c r="IXB7" s="84"/>
      <c r="IXC7" s="84"/>
      <c r="IXD7" s="84"/>
      <c r="IXE7" s="84"/>
      <c r="IXF7" s="84"/>
      <c r="IXG7" s="84"/>
      <c r="IXH7" s="84"/>
      <c r="IXI7" s="84"/>
      <c r="IXJ7" s="84"/>
      <c r="IXK7" s="84"/>
      <c r="IXL7" s="84"/>
      <c r="IXM7" s="84"/>
      <c r="IXN7" s="84"/>
      <c r="IXO7" s="84"/>
      <c r="IXP7" s="84"/>
      <c r="IXQ7" s="84"/>
      <c r="IXR7" s="84"/>
      <c r="IXS7" s="84"/>
      <c r="IXT7" s="84"/>
      <c r="IXU7" s="84"/>
      <c r="IXV7" s="84"/>
      <c r="IXW7" s="84"/>
      <c r="IXX7" s="84"/>
      <c r="IXY7" s="84"/>
      <c r="IXZ7" s="84"/>
      <c r="IYA7" s="84"/>
      <c r="IYB7" s="84"/>
      <c r="IYC7" s="84"/>
      <c r="IYD7" s="84"/>
      <c r="IYE7" s="84"/>
      <c r="IYF7" s="84"/>
      <c r="IYG7" s="84"/>
      <c r="IYH7" s="84"/>
      <c r="IYI7" s="84"/>
      <c r="IYJ7" s="84"/>
      <c r="IYK7" s="84"/>
      <c r="IYL7" s="84"/>
      <c r="IYM7" s="84"/>
      <c r="IYN7" s="84"/>
      <c r="IYO7" s="84"/>
      <c r="IYP7" s="84"/>
      <c r="IYQ7" s="84"/>
      <c r="IYR7" s="84"/>
      <c r="IYS7" s="84"/>
      <c r="IYT7" s="84"/>
      <c r="IYU7" s="84"/>
      <c r="IYV7" s="84"/>
      <c r="IYW7" s="84"/>
      <c r="IYX7" s="84"/>
      <c r="IYY7" s="84"/>
      <c r="IYZ7" s="84"/>
      <c r="IZA7" s="84"/>
      <c r="IZB7" s="84"/>
      <c r="IZC7" s="84"/>
      <c r="IZD7" s="84"/>
      <c r="IZE7" s="84"/>
      <c r="IZF7" s="84"/>
      <c r="IZG7" s="84"/>
      <c r="IZH7" s="84"/>
      <c r="IZI7" s="84"/>
      <c r="IZJ7" s="84"/>
      <c r="IZK7" s="84"/>
      <c r="IZL7" s="84"/>
      <c r="IZM7" s="84"/>
      <c r="IZN7" s="84"/>
      <c r="IZO7" s="84"/>
      <c r="IZP7" s="84"/>
      <c r="IZQ7" s="84"/>
      <c r="IZR7" s="84"/>
      <c r="IZS7" s="84"/>
      <c r="IZT7" s="84"/>
      <c r="IZU7" s="84"/>
      <c r="IZV7" s="84"/>
      <c r="IZW7" s="84"/>
      <c r="IZX7" s="84"/>
      <c r="IZY7" s="84"/>
      <c r="IZZ7" s="84"/>
      <c r="JAA7" s="84"/>
      <c r="JAB7" s="84"/>
      <c r="JAC7" s="84"/>
      <c r="JAD7" s="84"/>
      <c r="JAE7" s="84"/>
      <c r="JAF7" s="84"/>
      <c r="JAG7" s="84"/>
      <c r="JAH7" s="84"/>
      <c r="JAI7" s="84"/>
      <c r="JAJ7" s="84"/>
      <c r="JAK7" s="84"/>
      <c r="JAL7" s="84"/>
      <c r="JAM7" s="84"/>
      <c r="JAN7" s="84"/>
      <c r="JAO7" s="84"/>
      <c r="JAP7" s="84"/>
      <c r="JAQ7" s="84"/>
      <c r="JAR7" s="84"/>
      <c r="JAS7" s="84"/>
      <c r="JAT7" s="84"/>
      <c r="JAU7" s="84"/>
      <c r="JAV7" s="84"/>
      <c r="JAW7" s="84"/>
      <c r="JAX7" s="84"/>
      <c r="JAY7" s="84"/>
      <c r="JAZ7" s="84"/>
      <c r="JBA7" s="84"/>
      <c r="JBB7" s="84"/>
      <c r="JBC7" s="84"/>
      <c r="JBD7" s="84"/>
      <c r="JBE7" s="84"/>
      <c r="JBF7" s="84"/>
      <c r="JBG7" s="84"/>
      <c r="JBH7" s="84"/>
      <c r="JBI7" s="84"/>
      <c r="JBJ7" s="84"/>
      <c r="JBK7" s="84"/>
      <c r="JBL7" s="84"/>
      <c r="JBM7" s="84"/>
      <c r="JBN7" s="84"/>
      <c r="JBO7" s="84"/>
      <c r="JBP7" s="84"/>
      <c r="JBQ7" s="84"/>
      <c r="JBR7" s="84"/>
      <c r="JBS7" s="84"/>
      <c r="JBT7" s="84"/>
      <c r="JBU7" s="84"/>
      <c r="JBV7" s="84"/>
      <c r="JBW7" s="84"/>
      <c r="JBX7" s="84"/>
      <c r="JBY7" s="84"/>
      <c r="JBZ7" s="84"/>
      <c r="JCA7" s="84"/>
      <c r="JCB7" s="84"/>
      <c r="JCC7" s="84"/>
      <c r="JCD7" s="84"/>
      <c r="JCE7" s="84"/>
      <c r="JCF7" s="84"/>
      <c r="JCG7" s="84"/>
      <c r="JCH7" s="84"/>
      <c r="JCI7" s="84"/>
      <c r="JCJ7" s="84"/>
      <c r="JCK7" s="84"/>
      <c r="JCL7" s="84"/>
      <c r="JCM7" s="84"/>
      <c r="JCN7" s="84"/>
      <c r="JCO7" s="84"/>
      <c r="JCP7" s="84"/>
      <c r="JCQ7" s="84"/>
      <c r="JCR7" s="84"/>
      <c r="JCS7" s="84"/>
      <c r="JCT7" s="84"/>
      <c r="JCU7" s="84"/>
      <c r="JCV7" s="84"/>
      <c r="JCW7" s="84"/>
      <c r="JCX7" s="84"/>
      <c r="JCY7" s="84"/>
      <c r="JCZ7" s="84"/>
      <c r="JDA7" s="84"/>
      <c r="JDB7" s="84"/>
      <c r="JDC7" s="84"/>
      <c r="JDD7" s="84"/>
      <c r="JDE7" s="84"/>
      <c r="JDF7" s="84"/>
      <c r="JDG7" s="84"/>
      <c r="JDH7" s="84"/>
      <c r="JDI7" s="84"/>
      <c r="JDJ7" s="84"/>
      <c r="JDK7" s="84"/>
      <c r="JDL7" s="84"/>
      <c r="JDM7" s="84"/>
      <c r="JDN7" s="84"/>
      <c r="JDO7" s="84"/>
      <c r="JDP7" s="84"/>
      <c r="JDQ7" s="84"/>
      <c r="JDR7" s="84"/>
      <c r="JDS7" s="84"/>
      <c r="JDT7" s="84"/>
      <c r="JDU7" s="84"/>
      <c r="JDV7" s="84"/>
      <c r="JDW7" s="84"/>
      <c r="JDX7" s="84"/>
      <c r="JDY7" s="84"/>
      <c r="JDZ7" s="84"/>
      <c r="JEA7" s="84"/>
      <c r="JEB7" s="84"/>
      <c r="JEC7" s="84"/>
      <c r="JED7" s="84"/>
      <c r="JEE7" s="84"/>
      <c r="JEF7" s="84"/>
      <c r="JEG7" s="84"/>
      <c r="JEH7" s="84"/>
      <c r="JEI7" s="84"/>
      <c r="JEJ7" s="84"/>
      <c r="JEK7" s="84"/>
      <c r="JEL7" s="84"/>
      <c r="JEM7" s="84"/>
      <c r="JEN7" s="84"/>
      <c r="JEO7" s="84"/>
      <c r="JEP7" s="84"/>
      <c r="JEQ7" s="84"/>
      <c r="JER7" s="84"/>
      <c r="JES7" s="84"/>
      <c r="JET7" s="84"/>
      <c r="JEU7" s="84"/>
      <c r="JEV7" s="84"/>
      <c r="JEW7" s="84"/>
      <c r="JEX7" s="84"/>
      <c r="JEY7" s="84"/>
      <c r="JEZ7" s="84"/>
      <c r="JFA7" s="84"/>
      <c r="JFB7" s="84"/>
      <c r="JFC7" s="84"/>
      <c r="JFD7" s="84"/>
      <c r="JFE7" s="84"/>
      <c r="JFF7" s="84"/>
      <c r="JFG7" s="84"/>
      <c r="JFH7" s="84"/>
      <c r="JFI7" s="84"/>
      <c r="JFJ7" s="84"/>
      <c r="JFK7" s="84"/>
      <c r="JFL7" s="84"/>
      <c r="JFM7" s="84"/>
      <c r="JFN7" s="84"/>
      <c r="JFO7" s="84"/>
      <c r="JFP7" s="84"/>
      <c r="JFQ7" s="84"/>
      <c r="JFR7" s="84"/>
      <c r="JFS7" s="84"/>
      <c r="JFT7" s="84"/>
      <c r="JFU7" s="84"/>
      <c r="JFV7" s="84"/>
      <c r="JFW7" s="84"/>
      <c r="JFX7" s="84"/>
      <c r="JFY7" s="84"/>
      <c r="JFZ7" s="84"/>
      <c r="JGA7" s="84"/>
      <c r="JGB7" s="84"/>
      <c r="JGC7" s="84"/>
      <c r="JGD7" s="84"/>
      <c r="JGE7" s="84"/>
      <c r="JGF7" s="84"/>
      <c r="JGG7" s="84"/>
      <c r="JGH7" s="84"/>
      <c r="JGI7" s="84"/>
      <c r="JGJ7" s="84"/>
      <c r="JGK7" s="84"/>
      <c r="JGL7" s="84"/>
      <c r="JGM7" s="84"/>
      <c r="JGN7" s="84"/>
      <c r="JGO7" s="84"/>
      <c r="JGP7" s="84"/>
      <c r="JGQ7" s="84"/>
      <c r="JGR7" s="84"/>
      <c r="JGS7" s="84"/>
      <c r="JGT7" s="84"/>
      <c r="JGU7" s="84"/>
      <c r="JGV7" s="84"/>
      <c r="JGW7" s="84"/>
      <c r="JGX7" s="84"/>
      <c r="JGY7" s="84"/>
      <c r="JGZ7" s="84"/>
      <c r="JHA7" s="84"/>
      <c r="JHB7" s="84"/>
      <c r="JHC7" s="84"/>
      <c r="JHD7" s="84"/>
      <c r="JHE7" s="84"/>
      <c r="JHF7" s="84"/>
      <c r="JHG7" s="84"/>
      <c r="JHH7" s="84"/>
      <c r="JHI7" s="84"/>
      <c r="JHJ7" s="84"/>
      <c r="JHK7" s="84"/>
      <c r="JHL7" s="84"/>
      <c r="JHM7" s="84"/>
      <c r="JHN7" s="84"/>
      <c r="JHO7" s="84"/>
      <c r="JHP7" s="84"/>
      <c r="JHQ7" s="84"/>
      <c r="JHR7" s="84"/>
      <c r="JHS7" s="84"/>
      <c r="JHT7" s="84"/>
      <c r="JHU7" s="84"/>
      <c r="JHV7" s="84"/>
      <c r="JHW7" s="84"/>
      <c r="JHX7" s="84"/>
      <c r="JHY7" s="84"/>
      <c r="JHZ7" s="84"/>
      <c r="JIA7" s="84"/>
      <c r="JIB7" s="84"/>
      <c r="JIC7" s="84"/>
      <c r="JID7" s="84"/>
      <c r="JIE7" s="84"/>
      <c r="JIF7" s="84"/>
      <c r="JIG7" s="84"/>
      <c r="JIH7" s="84"/>
      <c r="JII7" s="84"/>
      <c r="JIJ7" s="84"/>
      <c r="JIK7" s="84"/>
      <c r="JIL7" s="84"/>
      <c r="JIM7" s="84"/>
      <c r="JIN7" s="84"/>
      <c r="JIO7" s="84"/>
      <c r="JIP7" s="84"/>
      <c r="JIQ7" s="84"/>
      <c r="JIR7" s="84"/>
      <c r="JIS7" s="84"/>
      <c r="JIT7" s="84"/>
      <c r="JIU7" s="84"/>
      <c r="JIV7" s="84"/>
      <c r="JIW7" s="84"/>
      <c r="JIX7" s="84"/>
      <c r="JIY7" s="84"/>
      <c r="JIZ7" s="84"/>
      <c r="JJA7" s="84"/>
      <c r="JJB7" s="84"/>
      <c r="JJC7" s="84"/>
      <c r="JJD7" s="84"/>
      <c r="JJE7" s="84"/>
      <c r="JJF7" s="84"/>
      <c r="JJG7" s="84"/>
      <c r="JJH7" s="84"/>
      <c r="JJI7" s="84"/>
      <c r="JJJ7" s="84"/>
      <c r="JJK7" s="84"/>
      <c r="JJL7" s="84"/>
      <c r="JJM7" s="84"/>
      <c r="JJN7" s="84"/>
      <c r="JJO7" s="84"/>
      <c r="JJP7" s="84"/>
      <c r="JJQ7" s="84"/>
      <c r="JJR7" s="84"/>
      <c r="JJS7" s="84"/>
      <c r="JJT7" s="84"/>
      <c r="JJU7" s="84"/>
      <c r="JJV7" s="84"/>
      <c r="JJW7" s="84"/>
      <c r="JJX7" s="84"/>
      <c r="JJY7" s="84"/>
      <c r="JJZ7" s="84"/>
      <c r="JKA7" s="84"/>
      <c r="JKB7" s="84"/>
      <c r="JKC7" s="84"/>
      <c r="JKD7" s="84"/>
      <c r="JKE7" s="84"/>
      <c r="JKF7" s="84"/>
      <c r="JKG7" s="84"/>
      <c r="JKH7" s="84"/>
      <c r="JKI7" s="84"/>
      <c r="JKJ7" s="84"/>
      <c r="JKK7" s="84"/>
      <c r="JKL7" s="84"/>
      <c r="JKM7" s="84"/>
      <c r="JKN7" s="84"/>
      <c r="JKO7" s="84"/>
      <c r="JKP7" s="84"/>
      <c r="JKQ7" s="84"/>
      <c r="JKR7" s="84"/>
      <c r="JKS7" s="84"/>
      <c r="JKT7" s="84"/>
      <c r="JKU7" s="84"/>
      <c r="JKV7" s="84"/>
      <c r="JKW7" s="84"/>
      <c r="JKX7" s="84"/>
      <c r="JKY7" s="84"/>
      <c r="JKZ7" s="84"/>
      <c r="JLA7" s="84"/>
      <c r="JLB7" s="84"/>
      <c r="JLC7" s="84"/>
      <c r="JLD7" s="84"/>
      <c r="JLE7" s="84"/>
      <c r="JLF7" s="84"/>
      <c r="JLG7" s="84"/>
      <c r="JLH7" s="84"/>
      <c r="JLI7" s="84"/>
      <c r="JLJ7" s="84"/>
      <c r="JLK7" s="84"/>
      <c r="JLL7" s="84"/>
      <c r="JLM7" s="84"/>
      <c r="JLN7" s="84"/>
      <c r="JLO7" s="84"/>
      <c r="JLP7" s="84"/>
      <c r="JLQ7" s="84"/>
      <c r="JLR7" s="84"/>
      <c r="JLS7" s="84"/>
      <c r="JLT7" s="84"/>
      <c r="JLU7" s="84"/>
      <c r="JLV7" s="84"/>
      <c r="JLW7" s="84"/>
      <c r="JLX7" s="84"/>
      <c r="JLY7" s="84"/>
      <c r="JLZ7" s="84"/>
      <c r="JMA7" s="84"/>
      <c r="JMB7" s="84"/>
      <c r="JMC7" s="84"/>
      <c r="JMD7" s="84"/>
      <c r="JME7" s="84"/>
      <c r="JMF7" s="84"/>
      <c r="JMG7" s="84"/>
      <c r="JMH7" s="84"/>
      <c r="JMI7" s="84"/>
      <c r="JMJ7" s="84"/>
      <c r="JMK7" s="84"/>
      <c r="JML7" s="84"/>
      <c r="JMM7" s="84"/>
      <c r="JMN7" s="84"/>
      <c r="JMO7" s="84"/>
      <c r="JMP7" s="84"/>
      <c r="JMQ7" s="84"/>
      <c r="JMR7" s="84"/>
      <c r="JMS7" s="84"/>
      <c r="JMT7" s="84"/>
      <c r="JMU7" s="84"/>
      <c r="JMV7" s="84"/>
      <c r="JMW7" s="84"/>
      <c r="JMX7" s="84"/>
      <c r="JMY7" s="84"/>
      <c r="JMZ7" s="84"/>
      <c r="JNA7" s="84"/>
      <c r="JNB7" s="84"/>
      <c r="JNC7" s="84"/>
      <c r="JND7" s="84"/>
      <c r="JNE7" s="84"/>
      <c r="JNF7" s="84"/>
      <c r="JNG7" s="84"/>
      <c r="JNH7" s="84"/>
      <c r="JNI7" s="84"/>
      <c r="JNJ7" s="84"/>
      <c r="JNK7" s="84"/>
      <c r="JNL7" s="84"/>
      <c r="JNM7" s="84"/>
      <c r="JNN7" s="84"/>
      <c r="JNO7" s="84"/>
      <c r="JNP7" s="84"/>
      <c r="JNQ7" s="84"/>
      <c r="JNR7" s="84"/>
      <c r="JNS7" s="84"/>
      <c r="JNT7" s="84"/>
      <c r="JNU7" s="84"/>
      <c r="JNV7" s="84"/>
      <c r="JNW7" s="84"/>
      <c r="JNX7" s="84"/>
      <c r="JNY7" s="84"/>
      <c r="JNZ7" s="84"/>
      <c r="JOA7" s="84"/>
      <c r="JOB7" s="84"/>
      <c r="JOC7" s="84"/>
      <c r="JOD7" s="84"/>
      <c r="JOE7" s="84"/>
      <c r="JOF7" s="84"/>
      <c r="JOG7" s="84"/>
      <c r="JOH7" s="84"/>
      <c r="JOI7" s="84"/>
      <c r="JOJ7" s="84"/>
      <c r="JOK7" s="84"/>
      <c r="JOL7" s="84"/>
      <c r="JOM7" s="84"/>
      <c r="JON7" s="84"/>
      <c r="JOO7" s="84"/>
      <c r="JOP7" s="84"/>
      <c r="JOQ7" s="84"/>
      <c r="JOR7" s="84"/>
      <c r="JOS7" s="84"/>
      <c r="JOT7" s="84"/>
      <c r="JOU7" s="84"/>
      <c r="JOV7" s="84"/>
      <c r="JOW7" s="84"/>
      <c r="JOX7" s="84"/>
      <c r="JOY7" s="84"/>
      <c r="JOZ7" s="84"/>
      <c r="JPA7" s="84"/>
      <c r="JPB7" s="84"/>
      <c r="JPC7" s="84"/>
      <c r="JPD7" s="84"/>
      <c r="JPE7" s="84"/>
      <c r="JPF7" s="84"/>
      <c r="JPG7" s="84"/>
      <c r="JPH7" s="84"/>
      <c r="JPI7" s="84"/>
      <c r="JPJ7" s="84"/>
      <c r="JPK7" s="84"/>
      <c r="JPL7" s="84"/>
      <c r="JPM7" s="84"/>
      <c r="JPN7" s="84"/>
      <c r="JPO7" s="84"/>
      <c r="JPP7" s="84"/>
      <c r="JPQ7" s="84"/>
      <c r="JPR7" s="84"/>
      <c r="JPS7" s="84"/>
      <c r="JPT7" s="84"/>
      <c r="JPU7" s="84"/>
      <c r="JPV7" s="84"/>
      <c r="JPW7" s="84"/>
      <c r="JPX7" s="84"/>
      <c r="JPY7" s="84"/>
      <c r="JPZ7" s="84"/>
      <c r="JQA7" s="84"/>
      <c r="JQB7" s="84"/>
      <c r="JQC7" s="84"/>
      <c r="JQD7" s="84"/>
      <c r="JQE7" s="84"/>
      <c r="JQF7" s="84"/>
      <c r="JQG7" s="84"/>
      <c r="JQH7" s="84"/>
      <c r="JQI7" s="84"/>
      <c r="JQJ7" s="84"/>
      <c r="JQK7" s="84"/>
      <c r="JQL7" s="84"/>
      <c r="JQM7" s="84"/>
      <c r="JQN7" s="84"/>
      <c r="JQO7" s="84"/>
      <c r="JQP7" s="84"/>
      <c r="JQQ7" s="84"/>
      <c r="JQR7" s="84"/>
      <c r="JQS7" s="84"/>
      <c r="JQT7" s="84"/>
      <c r="JQU7" s="84"/>
      <c r="JQV7" s="84"/>
      <c r="JQW7" s="84"/>
      <c r="JQX7" s="84"/>
      <c r="JQY7" s="84"/>
      <c r="JQZ7" s="84"/>
      <c r="JRA7" s="84"/>
      <c r="JRB7" s="84"/>
      <c r="JRC7" s="84"/>
      <c r="JRD7" s="84"/>
      <c r="JRE7" s="84"/>
      <c r="JRF7" s="84"/>
      <c r="JRG7" s="84"/>
      <c r="JRH7" s="84"/>
      <c r="JRI7" s="84"/>
      <c r="JRJ7" s="84"/>
      <c r="JRK7" s="84"/>
      <c r="JRL7" s="84"/>
      <c r="JRM7" s="84"/>
      <c r="JRN7" s="84"/>
      <c r="JRO7" s="84"/>
      <c r="JRP7" s="84"/>
      <c r="JRQ7" s="84"/>
      <c r="JRR7" s="84"/>
      <c r="JRS7" s="84"/>
      <c r="JRT7" s="84"/>
      <c r="JRU7" s="84"/>
      <c r="JRV7" s="84"/>
      <c r="JRW7" s="84"/>
      <c r="JRX7" s="84"/>
      <c r="JRY7" s="84"/>
      <c r="JRZ7" s="84"/>
      <c r="JSA7" s="84"/>
      <c r="JSB7" s="84"/>
      <c r="JSC7" s="84"/>
      <c r="JSD7" s="84"/>
      <c r="JSE7" s="84"/>
      <c r="JSF7" s="84"/>
      <c r="JSG7" s="84"/>
      <c r="JSH7" s="84"/>
      <c r="JSI7" s="84"/>
      <c r="JSJ7" s="84"/>
      <c r="JSK7" s="84"/>
      <c r="JSL7" s="84"/>
      <c r="JSM7" s="84"/>
      <c r="JSN7" s="84"/>
      <c r="JSO7" s="84"/>
      <c r="JSP7" s="84"/>
      <c r="JSQ7" s="84"/>
      <c r="JSR7" s="84"/>
      <c r="JSS7" s="84"/>
      <c r="JST7" s="84"/>
      <c r="JSU7" s="84"/>
      <c r="JSV7" s="84"/>
      <c r="JSW7" s="84"/>
      <c r="JSX7" s="84"/>
      <c r="JSY7" s="84"/>
      <c r="JSZ7" s="84"/>
      <c r="JTA7" s="84"/>
      <c r="JTB7" s="84"/>
      <c r="JTC7" s="84"/>
      <c r="JTD7" s="84"/>
      <c r="JTE7" s="84"/>
      <c r="JTF7" s="84"/>
      <c r="JTG7" s="84"/>
      <c r="JTH7" s="84"/>
      <c r="JTI7" s="84"/>
      <c r="JTJ7" s="84"/>
      <c r="JTK7" s="84"/>
      <c r="JTL7" s="84"/>
      <c r="JTM7" s="84"/>
      <c r="JTN7" s="84"/>
      <c r="JTO7" s="84"/>
      <c r="JTP7" s="84"/>
      <c r="JTQ7" s="84"/>
      <c r="JTR7" s="84"/>
      <c r="JTS7" s="84"/>
      <c r="JTT7" s="84"/>
      <c r="JTU7" s="84"/>
      <c r="JTV7" s="84"/>
      <c r="JTW7" s="84"/>
      <c r="JTX7" s="84"/>
      <c r="JTY7" s="84"/>
      <c r="JTZ7" s="84"/>
      <c r="JUA7" s="84"/>
      <c r="JUB7" s="84"/>
      <c r="JUC7" s="84"/>
      <c r="JUD7" s="84"/>
      <c r="JUE7" s="84"/>
      <c r="JUF7" s="84"/>
      <c r="JUG7" s="84"/>
      <c r="JUH7" s="84"/>
      <c r="JUI7" s="84"/>
      <c r="JUJ7" s="84"/>
      <c r="JUK7" s="84"/>
      <c r="JUL7" s="84"/>
      <c r="JUM7" s="84"/>
      <c r="JUN7" s="84"/>
      <c r="JUO7" s="84"/>
      <c r="JUP7" s="84"/>
      <c r="JUQ7" s="84"/>
      <c r="JUR7" s="84"/>
      <c r="JUS7" s="84"/>
      <c r="JUT7" s="84"/>
      <c r="JUU7" s="84"/>
      <c r="JUV7" s="84"/>
      <c r="JUW7" s="84"/>
      <c r="JUX7" s="84"/>
      <c r="JUY7" s="84"/>
      <c r="JUZ7" s="84"/>
      <c r="JVA7" s="84"/>
      <c r="JVB7" s="84"/>
      <c r="JVC7" s="84"/>
      <c r="JVD7" s="84"/>
      <c r="JVE7" s="84"/>
      <c r="JVF7" s="84"/>
      <c r="JVG7" s="84"/>
      <c r="JVH7" s="84"/>
      <c r="JVI7" s="84"/>
      <c r="JVJ7" s="84"/>
      <c r="JVK7" s="84"/>
      <c r="JVL7" s="84"/>
      <c r="JVM7" s="84"/>
      <c r="JVN7" s="84"/>
      <c r="JVO7" s="84"/>
      <c r="JVP7" s="84"/>
      <c r="JVQ7" s="84"/>
      <c r="JVR7" s="84"/>
      <c r="JVS7" s="84"/>
      <c r="JVT7" s="84"/>
      <c r="JVU7" s="84"/>
      <c r="JVV7" s="84"/>
      <c r="JVW7" s="84"/>
      <c r="JVX7" s="84"/>
      <c r="JVY7" s="84"/>
      <c r="JVZ7" s="84"/>
      <c r="JWA7" s="84"/>
      <c r="JWB7" s="84"/>
      <c r="JWC7" s="84"/>
      <c r="JWD7" s="84"/>
      <c r="JWE7" s="84"/>
      <c r="JWF7" s="84"/>
      <c r="JWG7" s="84"/>
      <c r="JWH7" s="84"/>
      <c r="JWI7" s="84"/>
      <c r="JWJ7" s="84"/>
      <c r="JWK7" s="84"/>
      <c r="JWL7" s="84"/>
      <c r="JWM7" s="84"/>
      <c r="JWN7" s="84"/>
      <c r="JWO7" s="84"/>
      <c r="JWP7" s="84"/>
      <c r="JWQ7" s="84"/>
      <c r="JWR7" s="84"/>
      <c r="JWS7" s="84"/>
      <c r="JWT7" s="84"/>
      <c r="JWU7" s="84"/>
      <c r="JWV7" s="84"/>
      <c r="JWW7" s="84"/>
      <c r="JWX7" s="84"/>
      <c r="JWY7" s="84"/>
      <c r="JWZ7" s="84"/>
      <c r="JXA7" s="84"/>
      <c r="JXB7" s="84"/>
      <c r="JXC7" s="84"/>
      <c r="JXD7" s="84"/>
      <c r="JXE7" s="84"/>
      <c r="JXF7" s="84"/>
      <c r="JXG7" s="84"/>
      <c r="JXH7" s="84"/>
      <c r="JXI7" s="84"/>
      <c r="JXJ7" s="84"/>
      <c r="JXK7" s="84"/>
      <c r="JXL7" s="84"/>
      <c r="JXM7" s="84"/>
      <c r="JXN7" s="84"/>
      <c r="JXO7" s="84"/>
      <c r="JXP7" s="84"/>
      <c r="JXQ7" s="84"/>
      <c r="JXR7" s="84"/>
      <c r="JXS7" s="84"/>
      <c r="JXT7" s="84"/>
      <c r="JXU7" s="84"/>
      <c r="JXV7" s="84"/>
      <c r="JXW7" s="84"/>
      <c r="JXX7" s="84"/>
      <c r="JXY7" s="84"/>
      <c r="JXZ7" s="84"/>
      <c r="JYA7" s="84"/>
      <c r="JYB7" s="84"/>
      <c r="JYC7" s="84"/>
      <c r="JYD7" s="84"/>
      <c r="JYE7" s="84"/>
      <c r="JYF7" s="84"/>
      <c r="JYG7" s="84"/>
      <c r="JYH7" s="84"/>
      <c r="JYI7" s="84"/>
      <c r="JYJ7" s="84"/>
      <c r="JYK7" s="84"/>
      <c r="JYL7" s="84"/>
      <c r="JYM7" s="84"/>
      <c r="JYN7" s="84"/>
      <c r="JYO7" s="84"/>
      <c r="JYP7" s="84"/>
      <c r="JYQ7" s="84"/>
      <c r="JYR7" s="84"/>
      <c r="JYS7" s="84"/>
      <c r="JYT7" s="84"/>
      <c r="JYU7" s="84"/>
      <c r="JYV7" s="84"/>
      <c r="JYW7" s="84"/>
      <c r="JYX7" s="84"/>
      <c r="JYY7" s="84"/>
      <c r="JYZ7" s="84"/>
      <c r="JZA7" s="84"/>
      <c r="JZB7" s="84"/>
      <c r="JZC7" s="84"/>
      <c r="JZD7" s="84"/>
      <c r="JZE7" s="84"/>
      <c r="JZF7" s="84"/>
      <c r="JZG7" s="84"/>
      <c r="JZH7" s="84"/>
      <c r="JZI7" s="84"/>
      <c r="JZJ7" s="84"/>
      <c r="JZK7" s="84"/>
      <c r="JZL7" s="84"/>
      <c r="JZM7" s="84"/>
      <c r="JZN7" s="84"/>
      <c r="JZO7" s="84"/>
      <c r="JZP7" s="84"/>
      <c r="JZQ7" s="84"/>
      <c r="JZR7" s="84"/>
      <c r="JZS7" s="84"/>
      <c r="JZT7" s="84"/>
      <c r="JZU7" s="84"/>
      <c r="JZV7" s="84"/>
      <c r="JZW7" s="84"/>
      <c r="JZX7" s="84"/>
      <c r="JZY7" s="84"/>
      <c r="JZZ7" s="84"/>
      <c r="KAA7" s="84"/>
      <c r="KAB7" s="84"/>
      <c r="KAC7" s="84"/>
      <c r="KAD7" s="84"/>
      <c r="KAE7" s="84"/>
      <c r="KAF7" s="84"/>
      <c r="KAG7" s="84"/>
      <c r="KAH7" s="84"/>
      <c r="KAI7" s="84"/>
      <c r="KAJ7" s="84"/>
      <c r="KAK7" s="84"/>
      <c r="KAL7" s="84"/>
      <c r="KAM7" s="84"/>
      <c r="KAN7" s="84"/>
      <c r="KAO7" s="84"/>
      <c r="KAP7" s="84"/>
      <c r="KAQ7" s="84"/>
      <c r="KAR7" s="84"/>
      <c r="KAS7" s="84"/>
      <c r="KAT7" s="84"/>
      <c r="KAU7" s="84"/>
      <c r="KAV7" s="84"/>
      <c r="KAW7" s="84"/>
      <c r="KAX7" s="84"/>
      <c r="KAY7" s="84"/>
      <c r="KAZ7" s="84"/>
      <c r="KBA7" s="84"/>
      <c r="KBB7" s="84"/>
      <c r="KBC7" s="84"/>
      <c r="KBD7" s="84"/>
      <c r="KBE7" s="84"/>
      <c r="KBF7" s="84"/>
      <c r="KBG7" s="84"/>
      <c r="KBH7" s="84"/>
      <c r="KBI7" s="84"/>
      <c r="KBJ7" s="84"/>
      <c r="KBK7" s="84"/>
      <c r="KBL7" s="84"/>
      <c r="KBM7" s="84"/>
      <c r="KBN7" s="84"/>
      <c r="KBO7" s="84"/>
      <c r="KBP7" s="84"/>
      <c r="KBQ7" s="84"/>
      <c r="KBR7" s="84"/>
      <c r="KBS7" s="84"/>
      <c r="KBT7" s="84"/>
      <c r="KBU7" s="84"/>
      <c r="KBV7" s="84"/>
      <c r="KBW7" s="84"/>
      <c r="KBX7" s="84"/>
      <c r="KBY7" s="84"/>
      <c r="KBZ7" s="84"/>
      <c r="KCA7" s="84"/>
      <c r="KCB7" s="84"/>
      <c r="KCC7" s="84"/>
      <c r="KCD7" s="84"/>
      <c r="KCE7" s="84"/>
      <c r="KCF7" s="84"/>
      <c r="KCG7" s="84"/>
      <c r="KCH7" s="84"/>
      <c r="KCI7" s="84"/>
      <c r="KCJ7" s="84"/>
      <c r="KCK7" s="84"/>
      <c r="KCL7" s="84"/>
      <c r="KCM7" s="84"/>
      <c r="KCN7" s="84"/>
      <c r="KCO7" s="84"/>
      <c r="KCP7" s="84"/>
      <c r="KCQ7" s="84"/>
      <c r="KCR7" s="84"/>
      <c r="KCS7" s="84"/>
      <c r="KCT7" s="84"/>
      <c r="KCU7" s="84"/>
      <c r="KCV7" s="84"/>
      <c r="KCW7" s="84"/>
      <c r="KCX7" s="84"/>
      <c r="KCY7" s="84"/>
      <c r="KCZ7" s="84"/>
      <c r="KDA7" s="84"/>
      <c r="KDB7" s="84"/>
      <c r="KDC7" s="84"/>
      <c r="KDD7" s="84"/>
      <c r="KDE7" s="84"/>
      <c r="KDF7" s="84"/>
      <c r="KDG7" s="84"/>
      <c r="KDH7" s="84"/>
      <c r="KDI7" s="84"/>
      <c r="KDJ7" s="84"/>
      <c r="KDK7" s="84"/>
      <c r="KDL7" s="84"/>
      <c r="KDM7" s="84"/>
      <c r="KDN7" s="84"/>
      <c r="KDO7" s="84"/>
      <c r="KDP7" s="84"/>
      <c r="KDQ7" s="84"/>
      <c r="KDR7" s="84"/>
      <c r="KDS7" s="84"/>
      <c r="KDT7" s="84"/>
      <c r="KDU7" s="84"/>
      <c r="KDV7" s="84"/>
      <c r="KDW7" s="84"/>
      <c r="KDX7" s="84"/>
      <c r="KDY7" s="84"/>
      <c r="KDZ7" s="84"/>
      <c r="KEA7" s="84"/>
      <c r="KEB7" s="84"/>
      <c r="KEC7" s="84"/>
      <c r="KED7" s="84"/>
      <c r="KEE7" s="84"/>
      <c r="KEF7" s="84"/>
      <c r="KEG7" s="84"/>
      <c r="KEH7" s="84"/>
      <c r="KEI7" s="84"/>
      <c r="KEJ7" s="84"/>
      <c r="KEK7" s="84"/>
      <c r="KEL7" s="84"/>
      <c r="KEM7" s="84"/>
      <c r="KEN7" s="84"/>
      <c r="KEO7" s="84"/>
      <c r="KEP7" s="84"/>
      <c r="KEQ7" s="84"/>
      <c r="KER7" s="84"/>
      <c r="KES7" s="84"/>
      <c r="KET7" s="84"/>
      <c r="KEU7" s="84"/>
      <c r="KEV7" s="84"/>
      <c r="KEW7" s="84"/>
      <c r="KEX7" s="84"/>
      <c r="KEY7" s="84"/>
      <c r="KEZ7" s="84"/>
      <c r="KFA7" s="84"/>
      <c r="KFB7" s="84"/>
      <c r="KFC7" s="84"/>
      <c r="KFD7" s="84"/>
      <c r="KFE7" s="84"/>
      <c r="KFF7" s="84"/>
      <c r="KFG7" s="84"/>
      <c r="KFH7" s="84"/>
      <c r="KFI7" s="84"/>
      <c r="KFJ7" s="84"/>
      <c r="KFK7" s="84"/>
      <c r="KFL7" s="84"/>
      <c r="KFM7" s="84"/>
      <c r="KFN7" s="84"/>
      <c r="KFO7" s="84"/>
      <c r="KFP7" s="84"/>
      <c r="KFQ7" s="84"/>
      <c r="KFR7" s="84"/>
      <c r="KFS7" s="84"/>
      <c r="KFT7" s="84"/>
      <c r="KFU7" s="84"/>
      <c r="KFV7" s="84"/>
      <c r="KFW7" s="84"/>
      <c r="KFX7" s="84"/>
      <c r="KFY7" s="84"/>
      <c r="KFZ7" s="84"/>
      <c r="KGA7" s="84"/>
      <c r="KGB7" s="84"/>
      <c r="KGC7" s="84"/>
      <c r="KGD7" s="84"/>
      <c r="KGE7" s="84"/>
      <c r="KGF7" s="84"/>
      <c r="KGG7" s="84"/>
      <c r="KGH7" s="84"/>
      <c r="KGI7" s="84"/>
      <c r="KGJ7" s="84"/>
      <c r="KGK7" s="84"/>
      <c r="KGL7" s="84"/>
      <c r="KGM7" s="84"/>
      <c r="KGN7" s="84"/>
      <c r="KGO7" s="84"/>
      <c r="KGP7" s="84"/>
      <c r="KGQ7" s="84"/>
      <c r="KGR7" s="84"/>
      <c r="KGS7" s="84"/>
      <c r="KGT7" s="84"/>
      <c r="KGU7" s="84"/>
      <c r="KGV7" s="84"/>
      <c r="KGW7" s="84"/>
      <c r="KGX7" s="84"/>
      <c r="KGY7" s="84"/>
      <c r="KGZ7" s="84"/>
      <c r="KHA7" s="84"/>
      <c r="KHB7" s="84"/>
      <c r="KHC7" s="84"/>
      <c r="KHD7" s="84"/>
      <c r="KHE7" s="84"/>
      <c r="KHF7" s="84"/>
      <c r="KHG7" s="84"/>
      <c r="KHH7" s="84"/>
      <c r="KHI7" s="84"/>
      <c r="KHJ7" s="84"/>
      <c r="KHK7" s="84"/>
      <c r="KHL7" s="84"/>
      <c r="KHM7" s="84"/>
      <c r="KHN7" s="84"/>
      <c r="KHO7" s="84"/>
      <c r="KHP7" s="84"/>
      <c r="KHQ7" s="84"/>
      <c r="KHR7" s="84"/>
      <c r="KHS7" s="84"/>
      <c r="KHT7" s="84"/>
      <c r="KHU7" s="84"/>
      <c r="KHV7" s="84"/>
      <c r="KHW7" s="84"/>
      <c r="KHX7" s="84"/>
      <c r="KHY7" s="84"/>
      <c r="KHZ7" s="84"/>
      <c r="KIA7" s="84"/>
      <c r="KIB7" s="84"/>
      <c r="KIC7" s="84"/>
      <c r="KID7" s="84"/>
      <c r="KIE7" s="84"/>
      <c r="KIF7" s="84"/>
      <c r="KIG7" s="84"/>
      <c r="KIH7" s="84"/>
      <c r="KII7" s="84"/>
      <c r="KIJ7" s="84"/>
      <c r="KIK7" s="84"/>
      <c r="KIL7" s="84"/>
      <c r="KIM7" s="84"/>
      <c r="KIN7" s="84"/>
      <c r="KIO7" s="84"/>
      <c r="KIP7" s="84"/>
      <c r="KIQ7" s="84"/>
      <c r="KIR7" s="84"/>
      <c r="KIS7" s="84"/>
      <c r="KIT7" s="84"/>
      <c r="KIU7" s="84"/>
      <c r="KIV7" s="84"/>
      <c r="KIW7" s="84"/>
      <c r="KIX7" s="84"/>
      <c r="KIY7" s="84"/>
      <c r="KIZ7" s="84"/>
      <c r="KJA7" s="84"/>
      <c r="KJB7" s="84"/>
      <c r="KJC7" s="84"/>
      <c r="KJD7" s="84"/>
      <c r="KJE7" s="84"/>
      <c r="KJF7" s="84"/>
      <c r="KJG7" s="84"/>
      <c r="KJH7" s="84"/>
      <c r="KJI7" s="84"/>
      <c r="KJJ7" s="84"/>
      <c r="KJK7" s="84"/>
      <c r="KJL7" s="84"/>
      <c r="KJM7" s="84"/>
      <c r="KJN7" s="84"/>
      <c r="KJO7" s="84"/>
      <c r="KJP7" s="84"/>
      <c r="KJQ7" s="84"/>
      <c r="KJR7" s="84"/>
      <c r="KJS7" s="84"/>
      <c r="KJT7" s="84"/>
      <c r="KJU7" s="84"/>
      <c r="KJV7" s="84"/>
      <c r="KJW7" s="84"/>
      <c r="KJX7" s="84"/>
      <c r="KJY7" s="84"/>
      <c r="KJZ7" s="84"/>
      <c r="KKA7" s="84"/>
      <c r="KKB7" s="84"/>
      <c r="KKC7" s="84"/>
      <c r="KKD7" s="84"/>
      <c r="KKE7" s="84"/>
      <c r="KKF7" s="84"/>
      <c r="KKG7" s="84"/>
      <c r="KKH7" s="84"/>
      <c r="KKI7" s="84"/>
      <c r="KKJ7" s="84"/>
      <c r="KKK7" s="84"/>
      <c r="KKL7" s="84"/>
      <c r="KKM7" s="84"/>
      <c r="KKN7" s="84"/>
      <c r="KKO7" s="84"/>
      <c r="KKP7" s="84"/>
      <c r="KKQ7" s="84"/>
      <c r="KKR7" s="84"/>
      <c r="KKS7" s="84"/>
      <c r="KKT7" s="84"/>
      <c r="KKU7" s="84"/>
      <c r="KKV7" s="84"/>
      <c r="KKW7" s="84"/>
      <c r="KKX7" s="84"/>
      <c r="KKY7" s="84"/>
      <c r="KKZ7" s="84"/>
      <c r="KLA7" s="84"/>
      <c r="KLB7" s="84"/>
      <c r="KLC7" s="84"/>
      <c r="KLD7" s="84"/>
      <c r="KLE7" s="84"/>
      <c r="KLF7" s="84"/>
      <c r="KLG7" s="84"/>
      <c r="KLH7" s="84"/>
      <c r="KLI7" s="84"/>
      <c r="KLJ7" s="84"/>
      <c r="KLK7" s="84"/>
      <c r="KLL7" s="84"/>
      <c r="KLM7" s="84"/>
      <c r="KLN7" s="84"/>
      <c r="KLO7" s="84"/>
      <c r="KLP7" s="84"/>
      <c r="KLQ7" s="84"/>
      <c r="KLR7" s="84"/>
      <c r="KLS7" s="84"/>
      <c r="KLT7" s="84"/>
      <c r="KLU7" s="84"/>
      <c r="KLV7" s="84"/>
      <c r="KLW7" s="84"/>
      <c r="KLX7" s="84"/>
      <c r="KLY7" s="84"/>
      <c r="KLZ7" s="84"/>
      <c r="KMA7" s="84"/>
      <c r="KMB7" s="84"/>
      <c r="KMC7" s="84"/>
      <c r="KMD7" s="84"/>
      <c r="KME7" s="84"/>
      <c r="KMF7" s="84"/>
      <c r="KMG7" s="84"/>
      <c r="KMH7" s="84"/>
      <c r="KMI7" s="84"/>
      <c r="KMJ7" s="84"/>
      <c r="KMK7" s="84"/>
      <c r="KML7" s="84"/>
      <c r="KMM7" s="84"/>
      <c r="KMN7" s="84"/>
      <c r="KMO7" s="84"/>
      <c r="KMP7" s="84"/>
      <c r="KMQ7" s="84"/>
      <c r="KMR7" s="84"/>
      <c r="KMS7" s="84"/>
      <c r="KMT7" s="84"/>
      <c r="KMU7" s="84"/>
      <c r="KMV7" s="84"/>
      <c r="KMW7" s="84"/>
      <c r="KMX7" s="84"/>
      <c r="KMY7" s="84"/>
      <c r="KMZ7" s="84"/>
      <c r="KNA7" s="84"/>
      <c r="KNB7" s="84"/>
      <c r="KNC7" s="84"/>
      <c r="KND7" s="84"/>
      <c r="KNE7" s="84"/>
      <c r="KNF7" s="84"/>
      <c r="KNG7" s="84"/>
      <c r="KNH7" s="84"/>
      <c r="KNI7" s="84"/>
      <c r="KNJ7" s="84"/>
      <c r="KNK7" s="84"/>
      <c r="KNL7" s="84"/>
      <c r="KNM7" s="84"/>
      <c r="KNN7" s="84"/>
      <c r="KNO7" s="84"/>
      <c r="KNP7" s="84"/>
      <c r="KNQ7" s="84"/>
      <c r="KNR7" s="84"/>
      <c r="KNS7" s="84"/>
      <c r="KNT7" s="84"/>
      <c r="KNU7" s="84"/>
      <c r="KNV7" s="84"/>
      <c r="KNW7" s="84"/>
      <c r="KNX7" s="84"/>
      <c r="KNY7" s="84"/>
      <c r="KNZ7" s="84"/>
      <c r="KOA7" s="84"/>
      <c r="KOB7" s="84"/>
      <c r="KOC7" s="84"/>
      <c r="KOD7" s="84"/>
      <c r="KOE7" s="84"/>
      <c r="KOF7" s="84"/>
      <c r="KOG7" s="84"/>
      <c r="KOH7" s="84"/>
      <c r="KOI7" s="84"/>
      <c r="KOJ7" s="84"/>
      <c r="KOK7" s="84"/>
      <c r="KOL7" s="84"/>
      <c r="KOM7" s="84"/>
      <c r="KON7" s="84"/>
      <c r="KOO7" s="84"/>
      <c r="KOP7" s="84"/>
      <c r="KOQ7" s="84"/>
      <c r="KOR7" s="84"/>
      <c r="KOS7" s="84"/>
      <c r="KOT7" s="84"/>
      <c r="KOU7" s="84"/>
      <c r="KOV7" s="84"/>
      <c r="KOW7" s="84"/>
      <c r="KOX7" s="84"/>
      <c r="KOY7" s="84"/>
      <c r="KOZ7" s="84"/>
      <c r="KPA7" s="84"/>
      <c r="KPB7" s="84"/>
      <c r="KPC7" s="84"/>
      <c r="KPD7" s="84"/>
      <c r="KPE7" s="84"/>
      <c r="KPF7" s="84"/>
      <c r="KPG7" s="84"/>
      <c r="KPH7" s="84"/>
      <c r="KPI7" s="84"/>
      <c r="KPJ7" s="84"/>
      <c r="KPK7" s="84"/>
      <c r="KPL7" s="84"/>
      <c r="KPM7" s="84"/>
      <c r="KPN7" s="84"/>
      <c r="KPO7" s="84"/>
      <c r="KPP7" s="84"/>
      <c r="KPQ7" s="84"/>
      <c r="KPR7" s="84"/>
      <c r="KPS7" s="84"/>
      <c r="KPT7" s="84"/>
      <c r="KPU7" s="84"/>
      <c r="KPV7" s="84"/>
      <c r="KPW7" s="84"/>
      <c r="KPX7" s="84"/>
      <c r="KPY7" s="84"/>
      <c r="KPZ7" s="84"/>
      <c r="KQA7" s="84"/>
      <c r="KQB7" s="84"/>
      <c r="KQC7" s="84"/>
      <c r="KQD7" s="84"/>
      <c r="KQE7" s="84"/>
      <c r="KQF7" s="84"/>
      <c r="KQG7" s="84"/>
      <c r="KQH7" s="84"/>
      <c r="KQI7" s="84"/>
      <c r="KQJ7" s="84"/>
      <c r="KQK7" s="84"/>
      <c r="KQL7" s="84"/>
      <c r="KQM7" s="84"/>
      <c r="KQN7" s="84"/>
      <c r="KQO7" s="84"/>
      <c r="KQP7" s="84"/>
      <c r="KQQ7" s="84"/>
      <c r="KQR7" s="84"/>
      <c r="KQS7" s="84"/>
      <c r="KQT7" s="84"/>
      <c r="KQU7" s="84"/>
      <c r="KQV7" s="84"/>
      <c r="KQW7" s="84"/>
      <c r="KQX7" s="84"/>
      <c r="KQY7" s="84"/>
      <c r="KQZ7" s="84"/>
      <c r="KRA7" s="84"/>
      <c r="KRB7" s="84"/>
      <c r="KRC7" s="84"/>
      <c r="KRD7" s="84"/>
      <c r="KRE7" s="84"/>
      <c r="KRF7" s="84"/>
      <c r="KRG7" s="84"/>
      <c r="KRH7" s="84"/>
      <c r="KRI7" s="84"/>
      <c r="KRJ7" s="84"/>
      <c r="KRK7" s="84"/>
      <c r="KRL7" s="84"/>
      <c r="KRM7" s="84"/>
      <c r="KRN7" s="84"/>
      <c r="KRO7" s="84"/>
      <c r="KRP7" s="84"/>
      <c r="KRQ7" s="84"/>
      <c r="KRR7" s="84"/>
      <c r="KRS7" s="84"/>
      <c r="KRT7" s="84"/>
      <c r="KRU7" s="84"/>
      <c r="KRV7" s="84"/>
      <c r="KRW7" s="84"/>
      <c r="KRX7" s="84"/>
      <c r="KRY7" s="84"/>
      <c r="KRZ7" s="84"/>
      <c r="KSA7" s="84"/>
      <c r="KSB7" s="84"/>
      <c r="KSC7" s="84"/>
      <c r="KSD7" s="84"/>
      <c r="KSE7" s="84"/>
      <c r="KSF7" s="84"/>
      <c r="KSG7" s="84"/>
      <c r="KSH7" s="84"/>
      <c r="KSI7" s="84"/>
      <c r="KSJ7" s="84"/>
      <c r="KSK7" s="84"/>
      <c r="KSL7" s="84"/>
      <c r="KSM7" s="84"/>
      <c r="KSN7" s="84"/>
      <c r="KSO7" s="84"/>
      <c r="KSP7" s="84"/>
      <c r="KSQ7" s="84"/>
      <c r="KSR7" s="84"/>
      <c r="KSS7" s="84"/>
      <c r="KST7" s="84"/>
      <c r="KSU7" s="84"/>
      <c r="KSV7" s="84"/>
      <c r="KSW7" s="84"/>
      <c r="KSX7" s="84"/>
      <c r="KSY7" s="84"/>
      <c r="KSZ7" s="84"/>
      <c r="KTA7" s="84"/>
      <c r="KTB7" s="84"/>
      <c r="KTC7" s="84"/>
      <c r="KTD7" s="84"/>
      <c r="KTE7" s="84"/>
      <c r="KTF7" s="84"/>
      <c r="KTG7" s="84"/>
      <c r="KTH7" s="84"/>
      <c r="KTI7" s="84"/>
      <c r="KTJ7" s="84"/>
      <c r="KTK7" s="84"/>
      <c r="KTL7" s="84"/>
      <c r="KTM7" s="84"/>
      <c r="KTN7" s="84"/>
      <c r="KTO7" s="84"/>
      <c r="KTP7" s="84"/>
      <c r="KTQ7" s="84"/>
      <c r="KTR7" s="84"/>
      <c r="KTS7" s="84"/>
      <c r="KTT7" s="84"/>
      <c r="KTU7" s="84"/>
      <c r="KTV7" s="84"/>
      <c r="KTW7" s="84"/>
      <c r="KTX7" s="84"/>
      <c r="KTY7" s="84"/>
      <c r="KTZ7" s="84"/>
      <c r="KUA7" s="84"/>
      <c r="KUB7" s="84"/>
      <c r="KUC7" s="84"/>
      <c r="KUD7" s="84"/>
      <c r="KUE7" s="84"/>
      <c r="KUF7" s="84"/>
      <c r="KUG7" s="84"/>
      <c r="KUH7" s="84"/>
      <c r="KUI7" s="84"/>
      <c r="KUJ7" s="84"/>
      <c r="KUK7" s="84"/>
      <c r="KUL7" s="84"/>
      <c r="KUM7" s="84"/>
      <c r="KUN7" s="84"/>
      <c r="KUO7" s="84"/>
      <c r="KUP7" s="84"/>
      <c r="KUQ7" s="84"/>
      <c r="KUR7" s="84"/>
      <c r="KUS7" s="84"/>
      <c r="KUT7" s="84"/>
      <c r="KUU7" s="84"/>
      <c r="KUV7" s="84"/>
      <c r="KUW7" s="84"/>
      <c r="KUX7" s="84"/>
      <c r="KUY7" s="84"/>
      <c r="KUZ7" s="84"/>
      <c r="KVA7" s="84"/>
      <c r="KVB7" s="84"/>
      <c r="KVC7" s="84"/>
      <c r="KVD7" s="84"/>
      <c r="KVE7" s="84"/>
      <c r="KVF7" s="84"/>
      <c r="KVG7" s="84"/>
      <c r="KVH7" s="84"/>
      <c r="KVI7" s="84"/>
      <c r="KVJ7" s="84"/>
      <c r="KVK7" s="84"/>
      <c r="KVL7" s="84"/>
      <c r="KVM7" s="84"/>
      <c r="KVN7" s="84"/>
      <c r="KVO7" s="84"/>
      <c r="KVP7" s="84"/>
      <c r="KVQ7" s="84"/>
      <c r="KVR7" s="84"/>
      <c r="KVS7" s="84"/>
      <c r="KVT7" s="84"/>
      <c r="KVU7" s="84"/>
      <c r="KVV7" s="84"/>
      <c r="KVW7" s="84"/>
      <c r="KVX7" s="84"/>
      <c r="KVY7" s="84"/>
      <c r="KVZ7" s="84"/>
      <c r="KWA7" s="84"/>
      <c r="KWB7" s="84"/>
      <c r="KWC7" s="84"/>
      <c r="KWD7" s="84"/>
      <c r="KWE7" s="84"/>
      <c r="KWF7" s="84"/>
      <c r="KWG7" s="84"/>
      <c r="KWH7" s="84"/>
      <c r="KWI7" s="84"/>
      <c r="KWJ7" s="84"/>
      <c r="KWK7" s="84"/>
      <c r="KWL7" s="84"/>
      <c r="KWM7" s="84"/>
      <c r="KWN7" s="84"/>
      <c r="KWO7" s="84"/>
      <c r="KWP7" s="84"/>
      <c r="KWQ7" s="84"/>
      <c r="KWR7" s="84"/>
      <c r="KWS7" s="84"/>
      <c r="KWT7" s="84"/>
      <c r="KWU7" s="84"/>
      <c r="KWV7" s="84"/>
      <c r="KWW7" s="84"/>
      <c r="KWX7" s="84"/>
      <c r="KWY7" s="84"/>
      <c r="KWZ7" s="84"/>
      <c r="KXA7" s="84"/>
      <c r="KXB7" s="84"/>
      <c r="KXC7" s="84"/>
      <c r="KXD7" s="84"/>
      <c r="KXE7" s="84"/>
      <c r="KXF7" s="84"/>
      <c r="KXG7" s="84"/>
      <c r="KXH7" s="84"/>
      <c r="KXI7" s="84"/>
      <c r="KXJ7" s="84"/>
      <c r="KXK7" s="84"/>
      <c r="KXL7" s="84"/>
      <c r="KXM7" s="84"/>
      <c r="KXN7" s="84"/>
      <c r="KXO7" s="84"/>
      <c r="KXP7" s="84"/>
      <c r="KXQ7" s="84"/>
      <c r="KXR7" s="84"/>
      <c r="KXS7" s="84"/>
      <c r="KXT7" s="84"/>
      <c r="KXU7" s="84"/>
      <c r="KXV7" s="84"/>
      <c r="KXW7" s="84"/>
      <c r="KXX7" s="84"/>
      <c r="KXY7" s="84"/>
      <c r="KXZ7" s="84"/>
      <c r="KYA7" s="84"/>
      <c r="KYB7" s="84"/>
      <c r="KYC7" s="84"/>
      <c r="KYD7" s="84"/>
      <c r="KYE7" s="84"/>
      <c r="KYF7" s="84"/>
      <c r="KYG7" s="84"/>
      <c r="KYH7" s="84"/>
      <c r="KYI7" s="84"/>
      <c r="KYJ7" s="84"/>
      <c r="KYK7" s="84"/>
      <c r="KYL7" s="84"/>
      <c r="KYM7" s="84"/>
      <c r="KYN7" s="84"/>
      <c r="KYO7" s="84"/>
      <c r="KYP7" s="84"/>
      <c r="KYQ7" s="84"/>
      <c r="KYR7" s="84"/>
      <c r="KYS7" s="84"/>
      <c r="KYT7" s="84"/>
      <c r="KYU7" s="84"/>
      <c r="KYV7" s="84"/>
      <c r="KYW7" s="84"/>
      <c r="KYX7" s="84"/>
      <c r="KYY7" s="84"/>
      <c r="KYZ7" s="84"/>
      <c r="KZA7" s="84"/>
      <c r="KZB7" s="84"/>
      <c r="KZC7" s="84"/>
      <c r="KZD7" s="84"/>
      <c r="KZE7" s="84"/>
      <c r="KZF7" s="84"/>
      <c r="KZG7" s="84"/>
      <c r="KZH7" s="84"/>
      <c r="KZI7" s="84"/>
      <c r="KZJ7" s="84"/>
      <c r="KZK7" s="84"/>
      <c r="KZL7" s="84"/>
      <c r="KZM7" s="84"/>
      <c r="KZN7" s="84"/>
      <c r="KZO7" s="84"/>
      <c r="KZP7" s="84"/>
      <c r="KZQ7" s="84"/>
      <c r="KZR7" s="84"/>
      <c r="KZS7" s="84"/>
      <c r="KZT7" s="84"/>
      <c r="KZU7" s="84"/>
      <c r="KZV7" s="84"/>
      <c r="KZW7" s="84"/>
      <c r="KZX7" s="84"/>
      <c r="KZY7" s="84"/>
      <c r="KZZ7" s="84"/>
      <c r="LAA7" s="84"/>
      <c r="LAB7" s="84"/>
      <c r="LAC7" s="84"/>
      <c r="LAD7" s="84"/>
      <c r="LAE7" s="84"/>
      <c r="LAF7" s="84"/>
      <c r="LAG7" s="84"/>
      <c r="LAH7" s="84"/>
      <c r="LAI7" s="84"/>
      <c r="LAJ7" s="84"/>
      <c r="LAK7" s="84"/>
      <c r="LAL7" s="84"/>
      <c r="LAM7" s="84"/>
      <c r="LAN7" s="84"/>
      <c r="LAO7" s="84"/>
      <c r="LAP7" s="84"/>
      <c r="LAQ7" s="84"/>
      <c r="LAR7" s="84"/>
      <c r="LAS7" s="84"/>
      <c r="LAT7" s="84"/>
      <c r="LAU7" s="84"/>
      <c r="LAV7" s="84"/>
      <c r="LAW7" s="84"/>
      <c r="LAX7" s="84"/>
      <c r="LAY7" s="84"/>
      <c r="LAZ7" s="84"/>
      <c r="LBA7" s="84"/>
      <c r="LBB7" s="84"/>
      <c r="LBC7" s="84"/>
      <c r="LBD7" s="84"/>
      <c r="LBE7" s="84"/>
      <c r="LBF7" s="84"/>
      <c r="LBG7" s="84"/>
      <c r="LBH7" s="84"/>
      <c r="LBI7" s="84"/>
      <c r="LBJ7" s="84"/>
      <c r="LBK7" s="84"/>
      <c r="LBL7" s="84"/>
      <c r="LBM7" s="84"/>
      <c r="LBN7" s="84"/>
      <c r="LBO7" s="84"/>
      <c r="LBP7" s="84"/>
      <c r="LBQ7" s="84"/>
      <c r="LBR7" s="84"/>
      <c r="LBS7" s="84"/>
      <c r="LBT7" s="84"/>
      <c r="LBU7" s="84"/>
      <c r="LBV7" s="84"/>
      <c r="LBW7" s="84"/>
      <c r="LBX7" s="84"/>
      <c r="LBY7" s="84"/>
      <c r="LBZ7" s="84"/>
      <c r="LCA7" s="84"/>
      <c r="LCB7" s="84"/>
      <c r="LCC7" s="84"/>
      <c r="LCD7" s="84"/>
      <c r="LCE7" s="84"/>
      <c r="LCF7" s="84"/>
      <c r="LCG7" s="84"/>
      <c r="LCH7" s="84"/>
      <c r="LCI7" s="84"/>
      <c r="LCJ7" s="84"/>
      <c r="LCK7" s="84"/>
      <c r="LCL7" s="84"/>
      <c r="LCM7" s="84"/>
      <c r="LCN7" s="84"/>
      <c r="LCO7" s="84"/>
      <c r="LCP7" s="84"/>
      <c r="LCQ7" s="84"/>
      <c r="LCR7" s="84"/>
      <c r="LCS7" s="84"/>
      <c r="LCT7" s="84"/>
      <c r="LCU7" s="84"/>
      <c r="LCV7" s="84"/>
      <c r="LCW7" s="84"/>
      <c r="LCX7" s="84"/>
      <c r="LCY7" s="84"/>
      <c r="LCZ7" s="84"/>
      <c r="LDA7" s="84"/>
      <c r="LDB7" s="84"/>
      <c r="LDC7" s="84"/>
      <c r="LDD7" s="84"/>
      <c r="LDE7" s="84"/>
      <c r="LDF7" s="84"/>
      <c r="LDG7" s="84"/>
      <c r="LDH7" s="84"/>
      <c r="LDI7" s="84"/>
      <c r="LDJ7" s="84"/>
      <c r="LDK7" s="84"/>
      <c r="LDL7" s="84"/>
      <c r="LDM7" s="84"/>
      <c r="LDN7" s="84"/>
      <c r="LDO7" s="84"/>
      <c r="LDP7" s="84"/>
      <c r="LDQ7" s="84"/>
      <c r="LDR7" s="84"/>
      <c r="LDS7" s="84"/>
      <c r="LDT7" s="84"/>
      <c r="LDU7" s="84"/>
      <c r="LDV7" s="84"/>
      <c r="LDW7" s="84"/>
      <c r="LDX7" s="84"/>
      <c r="LDY7" s="84"/>
      <c r="LDZ7" s="84"/>
      <c r="LEA7" s="84"/>
      <c r="LEB7" s="84"/>
      <c r="LEC7" s="84"/>
      <c r="LED7" s="84"/>
      <c r="LEE7" s="84"/>
      <c r="LEF7" s="84"/>
      <c r="LEG7" s="84"/>
      <c r="LEH7" s="84"/>
      <c r="LEI7" s="84"/>
      <c r="LEJ7" s="84"/>
      <c r="LEK7" s="84"/>
      <c r="LEL7" s="84"/>
      <c r="LEM7" s="84"/>
      <c r="LEN7" s="84"/>
      <c r="LEO7" s="84"/>
      <c r="LEP7" s="84"/>
      <c r="LEQ7" s="84"/>
      <c r="LER7" s="84"/>
      <c r="LES7" s="84"/>
      <c r="LET7" s="84"/>
      <c r="LEU7" s="84"/>
      <c r="LEV7" s="84"/>
      <c r="LEW7" s="84"/>
      <c r="LEX7" s="84"/>
      <c r="LEY7" s="84"/>
      <c r="LEZ7" s="84"/>
      <c r="LFA7" s="84"/>
      <c r="LFB7" s="84"/>
      <c r="LFC7" s="84"/>
      <c r="LFD7" s="84"/>
      <c r="LFE7" s="84"/>
      <c r="LFF7" s="84"/>
      <c r="LFG7" s="84"/>
      <c r="LFH7" s="84"/>
      <c r="LFI7" s="84"/>
      <c r="LFJ7" s="84"/>
      <c r="LFK7" s="84"/>
      <c r="LFL7" s="84"/>
      <c r="LFM7" s="84"/>
      <c r="LFN7" s="84"/>
      <c r="LFO7" s="84"/>
      <c r="LFP7" s="84"/>
      <c r="LFQ7" s="84"/>
      <c r="LFR7" s="84"/>
      <c r="LFS7" s="84"/>
      <c r="LFT7" s="84"/>
      <c r="LFU7" s="84"/>
      <c r="LFV7" s="84"/>
      <c r="LFW7" s="84"/>
      <c r="LFX7" s="84"/>
      <c r="LFY7" s="84"/>
      <c r="LFZ7" s="84"/>
      <c r="LGA7" s="84"/>
      <c r="LGB7" s="84"/>
      <c r="LGC7" s="84"/>
      <c r="LGD7" s="84"/>
      <c r="LGE7" s="84"/>
      <c r="LGF7" s="84"/>
      <c r="LGG7" s="84"/>
      <c r="LGH7" s="84"/>
      <c r="LGI7" s="84"/>
      <c r="LGJ7" s="84"/>
      <c r="LGK7" s="84"/>
      <c r="LGL7" s="84"/>
      <c r="LGM7" s="84"/>
      <c r="LGN7" s="84"/>
      <c r="LGO7" s="84"/>
      <c r="LGP7" s="84"/>
      <c r="LGQ7" s="84"/>
      <c r="LGR7" s="84"/>
      <c r="LGS7" s="84"/>
      <c r="LGT7" s="84"/>
      <c r="LGU7" s="84"/>
      <c r="LGV7" s="84"/>
      <c r="LGW7" s="84"/>
      <c r="LGX7" s="84"/>
      <c r="LGY7" s="84"/>
      <c r="LGZ7" s="84"/>
      <c r="LHA7" s="84"/>
      <c r="LHB7" s="84"/>
      <c r="LHC7" s="84"/>
      <c r="LHD7" s="84"/>
      <c r="LHE7" s="84"/>
      <c r="LHF7" s="84"/>
      <c r="LHG7" s="84"/>
      <c r="LHH7" s="84"/>
      <c r="LHI7" s="84"/>
      <c r="LHJ7" s="84"/>
      <c r="LHK7" s="84"/>
      <c r="LHL7" s="84"/>
      <c r="LHM7" s="84"/>
      <c r="LHN7" s="84"/>
      <c r="LHO7" s="84"/>
      <c r="LHP7" s="84"/>
      <c r="LHQ7" s="84"/>
      <c r="LHR7" s="84"/>
      <c r="LHS7" s="84"/>
      <c r="LHT7" s="84"/>
      <c r="LHU7" s="84"/>
      <c r="LHV7" s="84"/>
      <c r="LHW7" s="84"/>
      <c r="LHX7" s="84"/>
      <c r="LHY7" s="84"/>
      <c r="LHZ7" s="84"/>
      <c r="LIA7" s="84"/>
      <c r="LIB7" s="84"/>
      <c r="LIC7" s="84"/>
      <c r="LID7" s="84"/>
      <c r="LIE7" s="84"/>
      <c r="LIF7" s="84"/>
      <c r="LIG7" s="84"/>
      <c r="LIH7" s="84"/>
      <c r="LII7" s="84"/>
      <c r="LIJ7" s="84"/>
      <c r="LIK7" s="84"/>
      <c r="LIL7" s="84"/>
      <c r="LIM7" s="84"/>
      <c r="LIN7" s="84"/>
      <c r="LIO7" s="84"/>
      <c r="LIP7" s="84"/>
      <c r="LIQ7" s="84"/>
      <c r="LIR7" s="84"/>
      <c r="LIS7" s="84"/>
      <c r="LIT7" s="84"/>
      <c r="LIU7" s="84"/>
      <c r="LIV7" s="84"/>
      <c r="LIW7" s="84"/>
      <c r="LIX7" s="84"/>
      <c r="LIY7" s="84"/>
      <c r="LIZ7" s="84"/>
      <c r="LJA7" s="84"/>
      <c r="LJB7" s="84"/>
      <c r="LJC7" s="84"/>
      <c r="LJD7" s="84"/>
      <c r="LJE7" s="84"/>
      <c r="LJF7" s="84"/>
      <c r="LJG7" s="84"/>
      <c r="LJH7" s="84"/>
      <c r="LJI7" s="84"/>
      <c r="LJJ7" s="84"/>
      <c r="LJK7" s="84"/>
      <c r="LJL7" s="84"/>
      <c r="LJM7" s="84"/>
      <c r="LJN7" s="84"/>
      <c r="LJO7" s="84"/>
      <c r="LJP7" s="84"/>
      <c r="LJQ7" s="84"/>
      <c r="LJR7" s="84"/>
      <c r="LJS7" s="84"/>
      <c r="LJT7" s="84"/>
      <c r="LJU7" s="84"/>
      <c r="LJV7" s="84"/>
      <c r="LJW7" s="84"/>
      <c r="LJX7" s="84"/>
      <c r="LJY7" s="84"/>
      <c r="LJZ7" s="84"/>
      <c r="LKA7" s="84"/>
      <c r="LKB7" s="84"/>
      <c r="LKC7" s="84"/>
      <c r="LKD7" s="84"/>
      <c r="LKE7" s="84"/>
      <c r="LKF7" s="84"/>
      <c r="LKG7" s="84"/>
      <c r="LKH7" s="84"/>
      <c r="LKI7" s="84"/>
      <c r="LKJ7" s="84"/>
      <c r="LKK7" s="84"/>
      <c r="LKL7" s="84"/>
      <c r="LKM7" s="84"/>
      <c r="LKN7" s="84"/>
      <c r="LKO7" s="84"/>
      <c r="LKP7" s="84"/>
      <c r="LKQ7" s="84"/>
      <c r="LKR7" s="84"/>
      <c r="LKS7" s="84"/>
      <c r="LKT7" s="84"/>
      <c r="LKU7" s="84"/>
      <c r="LKV7" s="84"/>
      <c r="LKW7" s="84"/>
      <c r="LKX7" s="84"/>
      <c r="LKY7" s="84"/>
      <c r="LKZ7" s="84"/>
      <c r="LLA7" s="84"/>
      <c r="LLB7" s="84"/>
      <c r="LLC7" s="84"/>
      <c r="LLD7" s="84"/>
      <c r="LLE7" s="84"/>
      <c r="LLF7" s="84"/>
      <c r="LLG7" s="84"/>
      <c r="LLH7" s="84"/>
      <c r="LLI7" s="84"/>
      <c r="LLJ7" s="84"/>
      <c r="LLK7" s="84"/>
      <c r="LLL7" s="84"/>
      <c r="LLM7" s="84"/>
      <c r="LLN7" s="84"/>
      <c r="LLO7" s="84"/>
      <c r="LLP7" s="84"/>
      <c r="LLQ7" s="84"/>
      <c r="LLR7" s="84"/>
      <c r="LLS7" s="84"/>
      <c r="LLT7" s="84"/>
      <c r="LLU7" s="84"/>
      <c r="LLV7" s="84"/>
      <c r="LLW7" s="84"/>
      <c r="LLX7" s="84"/>
      <c r="LLY7" s="84"/>
      <c r="LLZ7" s="84"/>
      <c r="LMA7" s="84"/>
      <c r="LMB7" s="84"/>
      <c r="LMC7" s="84"/>
      <c r="LMD7" s="84"/>
      <c r="LME7" s="84"/>
      <c r="LMF7" s="84"/>
      <c r="LMG7" s="84"/>
      <c r="LMH7" s="84"/>
      <c r="LMI7" s="84"/>
      <c r="LMJ7" s="84"/>
      <c r="LMK7" s="84"/>
      <c r="LML7" s="84"/>
      <c r="LMM7" s="84"/>
      <c r="LMN7" s="84"/>
      <c r="LMO7" s="84"/>
      <c r="LMP7" s="84"/>
      <c r="LMQ7" s="84"/>
      <c r="LMR7" s="84"/>
      <c r="LMS7" s="84"/>
      <c r="LMT7" s="84"/>
      <c r="LMU7" s="84"/>
      <c r="LMV7" s="84"/>
      <c r="LMW7" s="84"/>
      <c r="LMX7" s="84"/>
      <c r="LMY7" s="84"/>
      <c r="LMZ7" s="84"/>
      <c r="LNA7" s="84"/>
      <c r="LNB7" s="84"/>
      <c r="LNC7" s="84"/>
      <c r="LND7" s="84"/>
      <c r="LNE7" s="84"/>
      <c r="LNF7" s="84"/>
      <c r="LNG7" s="84"/>
      <c r="LNH7" s="84"/>
      <c r="LNI7" s="84"/>
      <c r="LNJ7" s="84"/>
      <c r="LNK7" s="84"/>
      <c r="LNL7" s="84"/>
      <c r="LNM7" s="84"/>
      <c r="LNN7" s="84"/>
      <c r="LNO7" s="84"/>
      <c r="LNP7" s="84"/>
      <c r="LNQ7" s="84"/>
      <c r="LNR7" s="84"/>
      <c r="LNS7" s="84"/>
      <c r="LNT7" s="84"/>
      <c r="LNU7" s="84"/>
      <c r="LNV7" s="84"/>
      <c r="LNW7" s="84"/>
      <c r="LNX7" s="84"/>
      <c r="LNY7" s="84"/>
      <c r="LNZ7" s="84"/>
      <c r="LOA7" s="84"/>
      <c r="LOB7" s="84"/>
      <c r="LOC7" s="84"/>
      <c r="LOD7" s="84"/>
      <c r="LOE7" s="84"/>
      <c r="LOF7" s="84"/>
      <c r="LOG7" s="84"/>
      <c r="LOH7" s="84"/>
      <c r="LOI7" s="84"/>
      <c r="LOJ7" s="84"/>
      <c r="LOK7" s="84"/>
      <c r="LOL7" s="84"/>
      <c r="LOM7" s="84"/>
      <c r="LON7" s="84"/>
      <c r="LOO7" s="84"/>
      <c r="LOP7" s="84"/>
      <c r="LOQ7" s="84"/>
      <c r="LOR7" s="84"/>
      <c r="LOS7" s="84"/>
      <c r="LOT7" s="84"/>
      <c r="LOU7" s="84"/>
      <c r="LOV7" s="84"/>
      <c r="LOW7" s="84"/>
      <c r="LOX7" s="84"/>
      <c r="LOY7" s="84"/>
      <c r="LOZ7" s="84"/>
      <c r="LPA7" s="84"/>
      <c r="LPB7" s="84"/>
      <c r="LPC7" s="84"/>
      <c r="LPD7" s="84"/>
      <c r="LPE7" s="84"/>
      <c r="LPF7" s="84"/>
      <c r="LPG7" s="84"/>
      <c r="LPH7" s="84"/>
      <c r="LPI7" s="84"/>
      <c r="LPJ7" s="84"/>
      <c r="LPK7" s="84"/>
      <c r="LPL7" s="84"/>
      <c r="LPM7" s="84"/>
      <c r="LPN7" s="84"/>
      <c r="LPO7" s="84"/>
      <c r="LPP7" s="84"/>
      <c r="LPQ7" s="84"/>
      <c r="LPR7" s="84"/>
      <c r="LPS7" s="84"/>
      <c r="LPT7" s="84"/>
      <c r="LPU7" s="84"/>
      <c r="LPV7" s="84"/>
      <c r="LPW7" s="84"/>
      <c r="LPX7" s="84"/>
      <c r="LPY7" s="84"/>
      <c r="LPZ7" s="84"/>
      <c r="LQA7" s="84"/>
      <c r="LQB7" s="84"/>
      <c r="LQC7" s="84"/>
      <c r="LQD7" s="84"/>
      <c r="LQE7" s="84"/>
      <c r="LQF7" s="84"/>
      <c r="LQG7" s="84"/>
      <c r="LQH7" s="84"/>
      <c r="LQI7" s="84"/>
      <c r="LQJ7" s="84"/>
      <c r="LQK7" s="84"/>
      <c r="LQL7" s="84"/>
      <c r="LQM7" s="84"/>
      <c r="LQN7" s="84"/>
      <c r="LQO7" s="84"/>
      <c r="LQP7" s="84"/>
      <c r="LQQ7" s="84"/>
      <c r="LQR7" s="84"/>
      <c r="LQS7" s="84"/>
      <c r="LQT7" s="84"/>
      <c r="LQU7" s="84"/>
      <c r="LQV7" s="84"/>
      <c r="LQW7" s="84"/>
      <c r="LQX7" s="84"/>
      <c r="LQY7" s="84"/>
      <c r="LQZ7" s="84"/>
      <c r="LRA7" s="84"/>
      <c r="LRB7" s="84"/>
      <c r="LRC7" s="84"/>
      <c r="LRD7" s="84"/>
      <c r="LRE7" s="84"/>
      <c r="LRF7" s="84"/>
      <c r="LRG7" s="84"/>
      <c r="LRH7" s="84"/>
      <c r="LRI7" s="84"/>
      <c r="LRJ7" s="84"/>
      <c r="LRK7" s="84"/>
      <c r="LRL7" s="84"/>
      <c r="LRM7" s="84"/>
      <c r="LRN7" s="84"/>
      <c r="LRO7" s="84"/>
      <c r="LRP7" s="84"/>
      <c r="LRQ7" s="84"/>
      <c r="LRR7" s="84"/>
      <c r="LRS7" s="84"/>
      <c r="LRT7" s="84"/>
      <c r="LRU7" s="84"/>
      <c r="LRV7" s="84"/>
      <c r="LRW7" s="84"/>
      <c r="LRX7" s="84"/>
      <c r="LRY7" s="84"/>
      <c r="LRZ7" s="84"/>
      <c r="LSA7" s="84"/>
      <c r="LSB7" s="84"/>
      <c r="LSC7" s="84"/>
      <c r="LSD7" s="84"/>
      <c r="LSE7" s="84"/>
      <c r="LSF7" s="84"/>
      <c r="LSG7" s="84"/>
      <c r="LSH7" s="84"/>
      <c r="LSI7" s="84"/>
      <c r="LSJ7" s="84"/>
      <c r="LSK7" s="84"/>
      <c r="LSL7" s="84"/>
      <c r="LSM7" s="84"/>
      <c r="LSN7" s="84"/>
      <c r="LSO7" s="84"/>
      <c r="LSP7" s="84"/>
      <c r="LSQ7" s="84"/>
      <c r="LSR7" s="84"/>
      <c r="LSS7" s="84"/>
      <c r="LST7" s="84"/>
      <c r="LSU7" s="84"/>
      <c r="LSV7" s="84"/>
      <c r="LSW7" s="84"/>
      <c r="LSX7" s="84"/>
      <c r="LSY7" s="84"/>
      <c r="LSZ7" s="84"/>
      <c r="LTA7" s="84"/>
      <c r="LTB7" s="84"/>
      <c r="LTC7" s="84"/>
      <c r="LTD7" s="84"/>
      <c r="LTE7" s="84"/>
      <c r="LTF7" s="84"/>
      <c r="LTG7" s="84"/>
      <c r="LTH7" s="84"/>
      <c r="LTI7" s="84"/>
      <c r="LTJ7" s="84"/>
      <c r="LTK7" s="84"/>
      <c r="LTL7" s="84"/>
      <c r="LTM7" s="84"/>
      <c r="LTN7" s="84"/>
      <c r="LTO7" s="84"/>
      <c r="LTP7" s="84"/>
      <c r="LTQ7" s="84"/>
      <c r="LTR7" s="84"/>
      <c r="LTS7" s="84"/>
      <c r="LTT7" s="84"/>
      <c r="LTU7" s="84"/>
      <c r="LTV7" s="84"/>
      <c r="LTW7" s="84"/>
      <c r="LTX7" s="84"/>
      <c r="LTY7" s="84"/>
      <c r="LTZ7" s="84"/>
      <c r="LUA7" s="84"/>
      <c r="LUB7" s="84"/>
      <c r="LUC7" s="84"/>
      <c r="LUD7" s="84"/>
      <c r="LUE7" s="84"/>
      <c r="LUF7" s="84"/>
      <c r="LUG7" s="84"/>
      <c r="LUH7" s="84"/>
      <c r="LUI7" s="84"/>
      <c r="LUJ7" s="84"/>
      <c r="LUK7" s="84"/>
      <c r="LUL7" s="84"/>
      <c r="LUM7" s="84"/>
      <c r="LUN7" s="84"/>
      <c r="LUO7" s="84"/>
      <c r="LUP7" s="84"/>
      <c r="LUQ7" s="84"/>
      <c r="LUR7" s="84"/>
      <c r="LUS7" s="84"/>
      <c r="LUT7" s="84"/>
      <c r="LUU7" s="84"/>
      <c r="LUV7" s="84"/>
      <c r="LUW7" s="84"/>
      <c r="LUX7" s="84"/>
      <c r="LUY7" s="84"/>
      <c r="LUZ7" s="84"/>
      <c r="LVA7" s="84"/>
      <c r="LVB7" s="84"/>
      <c r="LVC7" s="84"/>
      <c r="LVD7" s="84"/>
      <c r="LVE7" s="84"/>
      <c r="LVF7" s="84"/>
      <c r="LVG7" s="84"/>
      <c r="LVH7" s="84"/>
      <c r="LVI7" s="84"/>
      <c r="LVJ7" s="84"/>
      <c r="LVK7" s="84"/>
      <c r="LVL7" s="84"/>
      <c r="LVM7" s="84"/>
      <c r="LVN7" s="84"/>
      <c r="LVO7" s="84"/>
      <c r="LVP7" s="84"/>
      <c r="LVQ7" s="84"/>
      <c r="LVR7" s="84"/>
      <c r="LVS7" s="84"/>
      <c r="LVT7" s="84"/>
      <c r="LVU7" s="84"/>
      <c r="LVV7" s="84"/>
      <c r="LVW7" s="84"/>
      <c r="LVX7" s="84"/>
      <c r="LVY7" s="84"/>
      <c r="LVZ7" s="84"/>
      <c r="LWA7" s="84"/>
      <c r="LWB7" s="84"/>
      <c r="LWC7" s="84"/>
      <c r="LWD7" s="84"/>
      <c r="LWE7" s="84"/>
      <c r="LWF7" s="84"/>
      <c r="LWG7" s="84"/>
      <c r="LWH7" s="84"/>
      <c r="LWI7" s="84"/>
      <c r="LWJ7" s="84"/>
      <c r="LWK7" s="84"/>
      <c r="LWL7" s="84"/>
      <c r="LWM7" s="84"/>
      <c r="LWN7" s="84"/>
      <c r="LWO7" s="84"/>
      <c r="LWP7" s="84"/>
      <c r="LWQ7" s="84"/>
      <c r="LWR7" s="84"/>
      <c r="LWS7" s="84"/>
      <c r="LWT7" s="84"/>
      <c r="LWU7" s="84"/>
      <c r="LWV7" s="84"/>
      <c r="LWW7" s="84"/>
      <c r="LWX7" s="84"/>
      <c r="LWY7" s="84"/>
      <c r="LWZ7" s="84"/>
      <c r="LXA7" s="84"/>
      <c r="LXB7" s="84"/>
      <c r="LXC7" s="84"/>
      <c r="LXD7" s="84"/>
      <c r="LXE7" s="84"/>
      <c r="LXF7" s="84"/>
      <c r="LXG7" s="84"/>
      <c r="LXH7" s="84"/>
      <c r="LXI7" s="84"/>
      <c r="LXJ7" s="84"/>
      <c r="LXK7" s="84"/>
      <c r="LXL7" s="84"/>
      <c r="LXM7" s="84"/>
      <c r="LXN7" s="84"/>
      <c r="LXO7" s="84"/>
      <c r="LXP7" s="84"/>
      <c r="LXQ7" s="84"/>
      <c r="LXR7" s="84"/>
      <c r="LXS7" s="84"/>
      <c r="LXT7" s="84"/>
      <c r="LXU7" s="84"/>
      <c r="LXV7" s="84"/>
      <c r="LXW7" s="84"/>
      <c r="LXX7" s="84"/>
      <c r="LXY7" s="84"/>
      <c r="LXZ7" s="84"/>
      <c r="LYA7" s="84"/>
      <c r="LYB7" s="84"/>
      <c r="LYC7" s="84"/>
      <c r="LYD7" s="84"/>
      <c r="LYE7" s="84"/>
      <c r="LYF7" s="84"/>
      <c r="LYG7" s="84"/>
      <c r="LYH7" s="84"/>
      <c r="LYI7" s="84"/>
      <c r="LYJ7" s="84"/>
      <c r="LYK7" s="84"/>
      <c r="LYL7" s="84"/>
      <c r="LYM7" s="84"/>
      <c r="LYN7" s="84"/>
      <c r="LYO7" s="84"/>
      <c r="LYP7" s="84"/>
      <c r="LYQ7" s="84"/>
      <c r="LYR7" s="84"/>
      <c r="LYS7" s="84"/>
      <c r="LYT7" s="84"/>
      <c r="LYU7" s="84"/>
      <c r="LYV7" s="84"/>
      <c r="LYW7" s="84"/>
      <c r="LYX7" s="84"/>
      <c r="LYY7" s="84"/>
      <c r="LYZ7" s="84"/>
      <c r="LZA7" s="84"/>
      <c r="LZB7" s="84"/>
      <c r="LZC7" s="84"/>
      <c r="LZD7" s="84"/>
      <c r="LZE7" s="84"/>
      <c r="LZF7" s="84"/>
      <c r="LZG7" s="84"/>
      <c r="LZH7" s="84"/>
      <c r="LZI7" s="84"/>
      <c r="LZJ7" s="84"/>
      <c r="LZK7" s="84"/>
      <c r="LZL7" s="84"/>
      <c r="LZM7" s="84"/>
      <c r="LZN7" s="84"/>
      <c r="LZO7" s="84"/>
      <c r="LZP7" s="84"/>
      <c r="LZQ7" s="84"/>
      <c r="LZR7" s="84"/>
      <c r="LZS7" s="84"/>
      <c r="LZT7" s="84"/>
      <c r="LZU7" s="84"/>
      <c r="LZV7" s="84"/>
      <c r="LZW7" s="84"/>
      <c r="LZX7" s="84"/>
      <c r="LZY7" s="84"/>
      <c r="LZZ7" s="84"/>
      <c r="MAA7" s="84"/>
      <c r="MAB7" s="84"/>
      <c r="MAC7" s="84"/>
      <c r="MAD7" s="84"/>
      <c r="MAE7" s="84"/>
      <c r="MAF7" s="84"/>
      <c r="MAG7" s="84"/>
      <c r="MAH7" s="84"/>
      <c r="MAI7" s="84"/>
      <c r="MAJ7" s="84"/>
      <c r="MAK7" s="84"/>
      <c r="MAL7" s="84"/>
      <c r="MAM7" s="84"/>
      <c r="MAN7" s="84"/>
      <c r="MAO7" s="84"/>
      <c r="MAP7" s="84"/>
      <c r="MAQ7" s="84"/>
      <c r="MAR7" s="84"/>
      <c r="MAS7" s="84"/>
      <c r="MAT7" s="84"/>
      <c r="MAU7" s="84"/>
      <c r="MAV7" s="84"/>
      <c r="MAW7" s="84"/>
      <c r="MAX7" s="84"/>
      <c r="MAY7" s="84"/>
      <c r="MAZ7" s="84"/>
      <c r="MBA7" s="84"/>
      <c r="MBB7" s="84"/>
      <c r="MBC7" s="84"/>
      <c r="MBD7" s="84"/>
      <c r="MBE7" s="84"/>
      <c r="MBF7" s="84"/>
      <c r="MBG7" s="84"/>
      <c r="MBH7" s="84"/>
      <c r="MBI7" s="84"/>
      <c r="MBJ7" s="84"/>
      <c r="MBK7" s="84"/>
      <c r="MBL7" s="84"/>
      <c r="MBM7" s="84"/>
      <c r="MBN7" s="84"/>
      <c r="MBO7" s="84"/>
      <c r="MBP7" s="84"/>
      <c r="MBQ7" s="84"/>
      <c r="MBR7" s="84"/>
      <c r="MBS7" s="84"/>
      <c r="MBT7" s="84"/>
      <c r="MBU7" s="84"/>
      <c r="MBV7" s="84"/>
      <c r="MBW7" s="84"/>
      <c r="MBX7" s="84"/>
      <c r="MBY7" s="84"/>
      <c r="MBZ7" s="84"/>
      <c r="MCA7" s="84"/>
      <c r="MCB7" s="84"/>
      <c r="MCC7" s="84"/>
      <c r="MCD7" s="84"/>
      <c r="MCE7" s="84"/>
      <c r="MCF7" s="84"/>
      <c r="MCG7" s="84"/>
      <c r="MCH7" s="84"/>
      <c r="MCI7" s="84"/>
      <c r="MCJ7" s="84"/>
      <c r="MCK7" s="84"/>
      <c r="MCL7" s="84"/>
      <c r="MCM7" s="84"/>
      <c r="MCN7" s="84"/>
      <c r="MCO7" s="84"/>
      <c r="MCP7" s="84"/>
      <c r="MCQ7" s="84"/>
      <c r="MCR7" s="84"/>
      <c r="MCS7" s="84"/>
      <c r="MCT7" s="84"/>
      <c r="MCU7" s="84"/>
      <c r="MCV7" s="84"/>
      <c r="MCW7" s="84"/>
      <c r="MCX7" s="84"/>
      <c r="MCY7" s="84"/>
      <c r="MCZ7" s="84"/>
      <c r="MDA7" s="84"/>
      <c r="MDB7" s="84"/>
      <c r="MDC7" s="84"/>
      <c r="MDD7" s="84"/>
      <c r="MDE7" s="84"/>
      <c r="MDF7" s="84"/>
      <c r="MDG7" s="84"/>
      <c r="MDH7" s="84"/>
      <c r="MDI7" s="84"/>
      <c r="MDJ7" s="84"/>
      <c r="MDK7" s="84"/>
      <c r="MDL7" s="84"/>
      <c r="MDM7" s="84"/>
      <c r="MDN7" s="84"/>
      <c r="MDO7" s="84"/>
      <c r="MDP7" s="84"/>
      <c r="MDQ7" s="84"/>
      <c r="MDR7" s="84"/>
      <c r="MDS7" s="84"/>
      <c r="MDT7" s="84"/>
      <c r="MDU7" s="84"/>
      <c r="MDV7" s="84"/>
      <c r="MDW7" s="84"/>
      <c r="MDX7" s="84"/>
      <c r="MDY7" s="84"/>
      <c r="MDZ7" s="84"/>
      <c r="MEA7" s="84"/>
      <c r="MEB7" s="84"/>
      <c r="MEC7" s="84"/>
      <c r="MED7" s="84"/>
      <c r="MEE7" s="84"/>
      <c r="MEF7" s="84"/>
      <c r="MEG7" s="84"/>
      <c r="MEH7" s="84"/>
      <c r="MEI7" s="84"/>
      <c r="MEJ7" s="84"/>
      <c r="MEK7" s="84"/>
      <c r="MEL7" s="84"/>
      <c r="MEM7" s="84"/>
      <c r="MEN7" s="84"/>
      <c r="MEO7" s="84"/>
      <c r="MEP7" s="84"/>
      <c r="MEQ7" s="84"/>
      <c r="MER7" s="84"/>
      <c r="MES7" s="84"/>
      <c r="MET7" s="84"/>
      <c r="MEU7" s="84"/>
      <c r="MEV7" s="84"/>
      <c r="MEW7" s="84"/>
      <c r="MEX7" s="84"/>
      <c r="MEY7" s="84"/>
      <c r="MEZ7" s="84"/>
      <c r="MFA7" s="84"/>
      <c r="MFB7" s="84"/>
      <c r="MFC7" s="84"/>
      <c r="MFD7" s="84"/>
      <c r="MFE7" s="84"/>
      <c r="MFF7" s="84"/>
      <c r="MFG7" s="84"/>
      <c r="MFH7" s="84"/>
      <c r="MFI7" s="84"/>
      <c r="MFJ7" s="84"/>
      <c r="MFK7" s="84"/>
      <c r="MFL7" s="84"/>
      <c r="MFM7" s="84"/>
      <c r="MFN7" s="84"/>
      <c r="MFO7" s="84"/>
      <c r="MFP7" s="84"/>
      <c r="MFQ7" s="84"/>
      <c r="MFR7" s="84"/>
      <c r="MFS7" s="84"/>
      <c r="MFT7" s="84"/>
      <c r="MFU7" s="84"/>
      <c r="MFV7" s="84"/>
      <c r="MFW7" s="84"/>
      <c r="MFX7" s="84"/>
      <c r="MFY7" s="84"/>
      <c r="MFZ7" s="84"/>
      <c r="MGA7" s="84"/>
      <c r="MGB7" s="84"/>
      <c r="MGC7" s="84"/>
      <c r="MGD7" s="84"/>
      <c r="MGE7" s="84"/>
      <c r="MGF7" s="84"/>
      <c r="MGG7" s="84"/>
      <c r="MGH7" s="84"/>
      <c r="MGI7" s="84"/>
      <c r="MGJ7" s="84"/>
      <c r="MGK7" s="84"/>
      <c r="MGL7" s="84"/>
      <c r="MGM7" s="84"/>
      <c r="MGN7" s="84"/>
      <c r="MGO7" s="84"/>
      <c r="MGP7" s="84"/>
      <c r="MGQ7" s="84"/>
      <c r="MGR7" s="84"/>
      <c r="MGS7" s="84"/>
      <c r="MGT7" s="84"/>
      <c r="MGU7" s="84"/>
      <c r="MGV7" s="84"/>
      <c r="MGW7" s="84"/>
      <c r="MGX7" s="84"/>
      <c r="MGY7" s="84"/>
      <c r="MGZ7" s="84"/>
      <c r="MHA7" s="84"/>
      <c r="MHB7" s="84"/>
      <c r="MHC7" s="84"/>
      <c r="MHD7" s="84"/>
      <c r="MHE7" s="84"/>
      <c r="MHF7" s="84"/>
      <c r="MHG7" s="84"/>
      <c r="MHH7" s="84"/>
      <c r="MHI7" s="84"/>
      <c r="MHJ7" s="84"/>
      <c r="MHK7" s="84"/>
      <c r="MHL7" s="84"/>
      <c r="MHM7" s="84"/>
      <c r="MHN7" s="84"/>
      <c r="MHO7" s="84"/>
      <c r="MHP7" s="84"/>
      <c r="MHQ7" s="84"/>
      <c r="MHR7" s="84"/>
      <c r="MHS7" s="84"/>
      <c r="MHT7" s="84"/>
      <c r="MHU7" s="84"/>
      <c r="MHV7" s="84"/>
      <c r="MHW7" s="84"/>
      <c r="MHX7" s="84"/>
      <c r="MHY7" s="84"/>
      <c r="MHZ7" s="84"/>
      <c r="MIA7" s="84"/>
      <c r="MIB7" s="84"/>
      <c r="MIC7" s="84"/>
      <c r="MID7" s="84"/>
      <c r="MIE7" s="84"/>
      <c r="MIF7" s="84"/>
      <c r="MIG7" s="84"/>
      <c r="MIH7" s="84"/>
      <c r="MII7" s="84"/>
      <c r="MIJ7" s="84"/>
      <c r="MIK7" s="84"/>
      <c r="MIL7" s="84"/>
      <c r="MIM7" s="84"/>
      <c r="MIN7" s="84"/>
      <c r="MIO7" s="84"/>
      <c r="MIP7" s="84"/>
      <c r="MIQ7" s="84"/>
      <c r="MIR7" s="84"/>
      <c r="MIS7" s="84"/>
      <c r="MIT7" s="84"/>
      <c r="MIU7" s="84"/>
      <c r="MIV7" s="84"/>
      <c r="MIW7" s="84"/>
      <c r="MIX7" s="84"/>
      <c r="MIY7" s="84"/>
      <c r="MIZ7" s="84"/>
      <c r="MJA7" s="84"/>
      <c r="MJB7" s="84"/>
      <c r="MJC7" s="84"/>
      <c r="MJD7" s="84"/>
      <c r="MJE7" s="84"/>
      <c r="MJF7" s="84"/>
      <c r="MJG7" s="84"/>
      <c r="MJH7" s="84"/>
      <c r="MJI7" s="84"/>
      <c r="MJJ7" s="84"/>
      <c r="MJK7" s="84"/>
      <c r="MJL7" s="84"/>
      <c r="MJM7" s="84"/>
      <c r="MJN7" s="84"/>
      <c r="MJO7" s="84"/>
      <c r="MJP7" s="84"/>
      <c r="MJQ7" s="84"/>
      <c r="MJR7" s="84"/>
      <c r="MJS7" s="84"/>
      <c r="MJT7" s="84"/>
      <c r="MJU7" s="84"/>
      <c r="MJV7" s="84"/>
      <c r="MJW7" s="84"/>
      <c r="MJX7" s="84"/>
      <c r="MJY7" s="84"/>
      <c r="MJZ7" s="84"/>
      <c r="MKA7" s="84"/>
      <c r="MKB7" s="84"/>
      <c r="MKC7" s="84"/>
      <c r="MKD7" s="84"/>
      <c r="MKE7" s="84"/>
      <c r="MKF7" s="84"/>
      <c r="MKG7" s="84"/>
      <c r="MKH7" s="84"/>
      <c r="MKI7" s="84"/>
      <c r="MKJ7" s="84"/>
      <c r="MKK7" s="84"/>
      <c r="MKL7" s="84"/>
      <c r="MKM7" s="84"/>
      <c r="MKN7" s="84"/>
      <c r="MKO7" s="84"/>
      <c r="MKP7" s="84"/>
      <c r="MKQ7" s="84"/>
      <c r="MKR7" s="84"/>
      <c r="MKS7" s="84"/>
      <c r="MKT7" s="84"/>
      <c r="MKU7" s="84"/>
      <c r="MKV7" s="84"/>
      <c r="MKW7" s="84"/>
      <c r="MKX7" s="84"/>
      <c r="MKY7" s="84"/>
      <c r="MKZ7" s="84"/>
      <c r="MLA7" s="84"/>
      <c r="MLB7" s="84"/>
      <c r="MLC7" s="84"/>
      <c r="MLD7" s="84"/>
      <c r="MLE7" s="84"/>
      <c r="MLF7" s="84"/>
      <c r="MLG7" s="84"/>
      <c r="MLH7" s="84"/>
      <c r="MLI7" s="84"/>
      <c r="MLJ7" s="84"/>
      <c r="MLK7" s="84"/>
      <c r="MLL7" s="84"/>
      <c r="MLM7" s="84"/>
      <c r="MLN7" s="84"/>
      <c r="MLO7" s="84"/>
      <c r="MLP7" s="84"/>
      <c r="MLQ7" s="84"/>
      <c r="MLR7" s="84"/>
      <c r="MLS7" s="84"/>
      <c r="MLT7" s="84"/>
      <c r="MLU7" s="84"/>
      <c r="MLV7" s="84"/>
      <c r="MLW7" s="84"/>
      <c r="MLX7" s="84"/>
      <c r="MLY7" s="84"/>
      <c r="MLZ7" s="84"/>
      <c r="MMA7" s="84"/>
      <c r="MMB7" s="84"/>
      <c r="MMC7" s="84"/>
      <c r="MMD7" s="84"/>
      <c r="MME7" s="84"/>
      <c r="MMF7" s="84"/>
      <c r="MMG7" s="84"/>
      <c r="MMH7" s="84"/>
      <c r="MMI7" s="84"/>
      <c r="MMJ7" s="84"/>
      <c r="MMK7" s="84"/>
      <c r="MML7" s="84"/>
      <c r="MMM7" s="84"/>
      <c r="MMN7" s="84"/>
      <c r="MMO7" s="84"/>
      <c r="MMP7" s="84"/>
      <c r="MMQ7" s="84"/>
      <c r="MMR7" s="84"/>
      <c r="MMS7" s="84"/>
      <c r="MMT7" s="84"/>
      <c r="MMU7" s="84"/>
      <c r="MMV7" s="84"/>
      <c r="MMW7" s="84"/>
      <c r="MMX7" s="84"/>
      <c r="MMY7" s="84"/>
      <c r="MMZ7" s="84"/>
      <c r="MNA7" s="84"/>
      <c r="MNB7" s="84"/>
      <c r="MNC7" s="84"/>
      <c r="MND7" s="84"/>
      <c r="MNE7" s="84"/>
      <c r="MNF7" s="84"/>
      <c r="MNG7" s="84"/>
      <c r="MNH7" s="84"/>
      <c r="MNI7" s="84"/>
      <c r="MNJ7" s="84"/>
      <c r="MNK7" s="84"/>
      <c r="MNL7" s="84"/>
      <c r="MNM7" s="84"/>
      <c r="MNN7" s="84"/>
      <c r="MNO7" s="84"/>
      <c r="MNP7" s="84"/>
      <c r="MNQ7" s="84"/>
      <c r="MNR7" s="84"/>
      <c r="MNS7" s="84"/>
      <c r="MNT7" s="84"/>
      <c r="MNU7" s="84"/>
      <c r="MNV7" s="84"/>
      <c r="MNW7" s="84"/>
      <c r="MNX7" s="84"/>
      <c r="MNY7" s="84"/>
      <c r="MNZ7" s="84"/>
      <c r="MOA7" s="84"/>
      <c r="MOB7" s="84"/>
      <c r="MOC7" s="84"/>
      <c r="MOD7" s="84"/>
      <c r="MOE7" s="84"/>
      <c r="MOF7" s="84"/>
      <c r="MOG7" s="84"/>
      <c r="MOH7" s="84"/>
      <c r="MOI7" s="84"/>
      <c r="MOJ7" s="84"/>
      <c r="MOK7" s="84"/>
      <c r="MOL7" s="84"/>
      <c r="MOM7" s="84"/>
      <c r="MON7" s="84"/>
      <c r="MOO7" s="84"/>
      <c r="MOP7" s="84"/>
      <c r="MOQ7" s="84"/>
      <c r="MOR7" s="84"/>
      <c r="MOS7" s="84"/>
      <c r="MOT7" s="84"/>
      <c r="MOU7" s="84"/>
      <c r="MOV7" s="84"/>
      <c r="MOW7" s="84"/>
      <c r="MOX7" s="84"/>
      <c r="MOY7" s="84"/>
      <c r="MOZ7" s="84"/>
      <c r="MPA7" s="84"/>
      <c r="MPB7" s="84"/>
      <c r="MPC7" s="84"/>
      <c r="MPD7" s="84"/>
      <c r="MPE7" s="84"/>
      <c r="MPF7" s="84"/>
      <c r="MPG7" s="84"/>
      <c r="MPH7" s="84"/>
      <c r="MPI7" s="84"/>
      <c r="MPJ7" s="84"/>
      <c r="MPK7" s="84"/>
      <c r="MPL7" s="84"/>
      <c r="MPM7" s="84"/>
      <c r="MPN7" s="84"/>
      <c r="MPO7" s="84"/>
      <c r="MPP7" s="84"/>
      <c r="MPQ7" s="84"/>
      <c r="MPR7" s="84"/>
      <c r="MPS7" s="84"/>
      <c r="MPT7" s="84"/>
      <c r="MPU7" s="84"/>
      <c r="MPV7" s="84"/>
      <c r="MPW7" s="84"/>
      <c r="MPX7" s="84"/>
      <c r="MPY7" s="84"/>
      <c r="MPZ7" s="84"/>
      <c r="MQA7" s="84"/>
      <c r="MQB7" s="84"/>
      <c r="MQC7" s="84"/>
      <c r="MQD7" s="84"/>
      <c r="MQE7" s="84"/>
      <c r="MQF7" s="84"/>
      <c r="MQG7" s="84"/>
      <c r="MQH7" s="84"/>
      <c r="MQI7" s="84"/>
      <c r="MQJ7" s="84"/>
      <c r="MQK7" s="84"/>
      <c r="MQL7" s="84"/>
      <c r="MQM7" s="84"/>
      <c r="MQN7" s="84"/>
      <c r="MQO7" s="84"/>
      <c r="MQP7" s="84"/>
      <c r="MQQ7" s="84"/>
      <c r="MQR7" s="84"/>
      <c r="MQS7" s="84"/>
      <c r="MQT7" s="84"/>
      <c r="MQU7" s="84"/>
      <c r="MQV7" s="84"/>
      <c r="MQW7" s="84"/>
      <c r="MQX7" s="84"/>
      <c r="MQY7" s="84"/>
      <c r="MQZ7" s="84"/>
      <c r="MRA7" s="84"/>
      <c r="MRB7" s="84"/>
      <c r="MRC7" s="84"/>
      <c r="MRD7" s="84"/>
      <c r="MRE7" s="84"/>
      <c r="MRF7" s="84"/>
      <c r="MRG7" s="84"/>
      <c r="MRH7" s="84"/>
      <c r="MRI7" s="84"/>
      <c r="MRJ7" s="84"/>
      <c r="MRK7" s="84"/>
      <c r="MRL7" s="84"/>
      <c r="MRM7" s="84"/>
      <c r="MRN7" s="84"/>
      <c r="MRO7" s="84"/>
      <c r="MRP7" s="84"/>
      <c r="MRQ7" s="84"/>
      <c r="MRR7" s="84"/>
      <c r="MRS7" s="84"/>
      <c r="MRT7" s="84"/>
      <c r="MRU7" s="84"/>
      <c r="MRV7" s="84"/>
      <c r="MRW7" s="84"/>
      <c r="MRX7" s="84"/>
      <c r="MRY7" s="84"/>
      <c r="MRZ7" s="84"/>
      <c r="MSA7" s="84"/>
      <c r="MSB7" s="84"/>
      <c r="MSC7" s="84"/>
      <c r="MSD7" s="84"/>
      <c r="MSE7" s="84"/>
      <c r="MSF7" s="84"/>
      <c r="MSG7" s="84"/>
      <c r="MSH7" s="84"/>
      <c r="MSI7" s="84"/>
      <c r="MSJ7" s="84"/>
      <c r="MSK7" s="84"/>
      <c r="MSL7" s="84"/>
      <c r="MSM7" s="84"/>
      <c r="MSN7" s="84"/>
      <c r="MSO7" s="84"/>
      <c r="MSP7" s="84"/>
      <c r="MSQ7" s="84"/>
      <c r="MSR7" s="84"/>
      <c r="MSS7" s="84"/>
      <c r="MST7" s="84"/>
      <c r="MSU7" s="84"/>
      <c r="MSV7" s="84"/>
      <c r="MSW7" s="84"/>
      <c r="MSX7" s="84"/>
      <c r="MSY7" s="84"/>
      <c r="MSZ7" s="84"/>
      <c r="MTA7" s="84"/>
      <c r="MTB7" s="84"/>
      <c r="MTC7" s="84"/>
      <c r="MTD7" s="84"/>
      <c r="MTE7" s="84"/>
      <c r="MTF7" s="84"/>
      <c r="MTG7" s="84"/>
      <c r="MTH7" s="84"/>
      <c r="MTI7" s="84"/>
      <c r="MTJ7" s="84"/>
      <c r="MTK7" s="84"/>
      <c r="MTL7" s="84"/>
      <c r="MTM7" s="84"/>
      <c r="MTN7" s="84"/>
      <c r="MTO7" s="84"/>
      <c r="MTP7" s="84"/>
      <c r="MTQ7" s="84"/>
      <c r="MTR7" s="84"/>
      <c r="MTS7" s="84"/>
      <c r="MTT7" s="84"/>
      <c r="MTU7" s="84"/>
      <c r="MTV7" s="84"/>
      <c r="MTW7" s="84"/>
      <c r="MTX7" s="84"/>
      <c r="MTY7" s="84"/>
      <c r="MTZ7" s="84"/>
      <c r="MUA7" s="84"/>
      <c r="MUB7" s="84"/>
      <c r="MUC7" s="84"/>
      <c r="MUD7" s="84"/>
      <c r="MUE7" s="84"/>
      <c r="MUF7" s="84"/>
      <c r="MUG7" s="84"/>
      <c r="MUH7" s="84"/>
      <c r="MUI7" s="84"/>
      <c r="MUJ7" s="84"/>
      <c r="MUK7" s="84"/>
      <c r="MUL7" s="84"/>
      <c r="MUM7" s="84"/>
      <c r="MUN7" s="84"/>
      <c r="MUO7" s="84"/>
      <c r="MUP7" s="84"/>
      <c r="MUQ7" s="84"/>
      <c r="MUR7" s="84"/>
      <c r="MUS7" s="84"/>
      <c r="MUT7" s="84"/>
      <c r="MUU7" s="84"/>
      <c r="MUV7" s="84"/>
      <c r="MUW7" s="84"/>
      <c r="MUX7" s="84"/>
      <c r="MUY7" s="84"/>
      <c r="MUZ7" s="84"/>
      <c r="MVA7" s="84"/>
      <c r="MVB7" s="84"/>
      <c r="MVC7" s="84"/>
      <c r="MVD7" s="84"/>
      <c r="MVE7" s="84"/>
      <c r="MVF7" s="84"/>
      <c r="MVG7" s="84"/>
      <c r="MVH7" s="84"/>
      <c r="MVI7" s="84"/>
      <c r="MVJ7" s="84"/>
      <c r="MVK7" s="84"/>
      <c r="MVL7" s="84"/>
      <c r="MVM7" s="84"/>
      <c r="MVN7" s="84"/>
      <c r="MVO7" s="84"/>
      <c r="MVP7" s="84"/>
      <c r="MVQ7" s="84"/>
      <c r="MVR7" s="84"/>
      <c r="MVS7" s="84"/>
      <c r="MVT7" s="84"/>
      <c r="MVU7" s="84"/>
      <c r="MVV7" s="84"/>
      <c r="MVW7" s="84"/>
      <c r="MVX7" s="84"/>
      <c r="MVY7" s="84"/>
      <c r="MVZ7" s="84"/>
      <c r="MWA7" s="84"/>
      <c r="MWB7" s="84"/>
      <c r="MWC7" s="84"/>
      <c r="MWD7" s="84"/>
      <c r="MWE7" s="84"/>
      <c r="MWF7" s="84"/>
      <c r="MWG7" s="84"/>
      <c r="MWH7" s="84"/>
      <c r="MWI7" s="84"/>
      <c r="MWJ7" s="84"/>
      <c r="MWK7" s="84"/>
      <c r="MWL7" s="84"/>
      <c r="MWM7" s="84"/>
      <c r="MWN7" s="84"/>
      <c r="MWO7" s="84"/>
      <c r="MWP7" s="84"/>
      <c r="MWQ7" s="84"/>
      <c r="MWR7" s="84"/>
      <c r="MWS7" s="84"/>
      <c r="MWT7" s="84"/>
      <c r="MWU7" s="84"/>
      <c r="MWV7" s="84"/>
      <c r="MWW7" s="84"/>
      <c r="MWX7" s="84"/>
      <c r="MWY7" s="84"/>
      <c r="MWZ7" s="84"/>
      <c r="MXA7" s="84"/>
      <c r="MXB7" s="84"/>
      <c r="MXC7" s="84"/>
      <c r="MXD7" s="84"/>
      <c r="MXE7" s="84"/>
      <c r="MXF7" s="84"/>
      <c r="MXG7" s="84"/>
      <c r="MXH7" s="84"/>
      <c r="MXI7" s="84"/>
      <c r="MXJ7" s="84"/>
      <c r="MXK7" s="84"/>
      <c r="MXL7" s="84"/>
      <c r="MXM7" s="84"/>
      <c r="MXN7" s="84"/>
      <c r="MXO7" s="84"/>
      <c r="MXP7" s="84"/>
      <c r="MXQ7" s="84"/>
      <c r="MXR7" s="84"/>
      <c r="MXS7" s="84"/>
      <c r="MXT7" s="84"/>
      <c r="MXU7" s="84"/>
      <c r="MXV7" s="84"/>
      <c r="MXW7" s="84"/>
      <c r="MXX7" s="84"/>
      <c r="MXY7" s="84"/>
      <c r="MXZ7" s="84"/>
      <c r="MYA7" s="84"/>
      <c r="MYB7" s="84"/>
      <c r="MYC7" s="84"/>
      <c r="MYD7" s="84"/>
      <c r="MYE7" s="84"/>
      <c r="MYF7" s="84"/>
      <c r="MYG7" s="84"/>
      <c r="MYH7" s="84"/>
      <c r="MYI7" s="84"/>
      <c r="MYJ7" s="84"/>
      <c r="MYK7" s="84"/>
      <c r="MYL7" s="84"/>
      <c r="MYM7" s="84"/>
      <c r="MYN7" s="84"/>
      <c r="MYO7" s="84"/>
      <c r="MYP7" s="84"/>
      <c r="MYQ7" s="84"/>
      <c r="MYR7" s="84"/>
      <c r="MYS7" s="84"/>
      <c r="MYT7" s="84"/>
      <c r="MYU7" s="84"/>
      <c r="MYV7" s="84"/>
      <c r="MYW7" s="84"/>
      <c r="MYX7" s="84"/>
      <c r="MYY7" s="84"/>
      <c r="MYZ7" s="84"/>
      <c r="MZA7" s="84"/>
      <c r="MZB7" s="84"/>
      <c r="MZC7" s="84"/>
      <c r="MZD7" s="84"/>
      <c r="MZE7" s="84"/>
      <c r="MZF7" s="84"/>
      <c r="MZG7" s="84"/>
      <c r="MZH7" s="84"/>
      <c r="MZI7" s="84"/>
      <c r="MZJ7" s="84"/>
      <c r="MZK7" s="84"/>
      <c r="MZL7" s="84"/>
      <c r="MZM7" s="84"/>
      <c r="MZN7" s="84"/>
      <c r="MZO7" s="84"/>
      <c r="MZP7" s="84"/>
      <c r="MZQ7" s="84"/>
      <c r="MZR7" s="84"/>
      <c r="MZS7" s="84"/>
      <c r="MZT7" s="84"/>
      <c r="MZU7" s="84"/>
      <c r="MZV7" s="84"/>
      <c r="MZW7" s="84"/>
      <c r="MZX7" s="84"/>
      <c r="MZY7" s="84"/>
      <c r="MZZ7" s="84"/>
      <c r="NAA7" s="84"/>
      <c r="NAB7" s="84"/>
      <c r="NAC7" s="84"/>
      <c r="NAD7" s="84"/>
      <c r="NAE7" s="84"/>
      <c r="NAF7" s="84"/>
      <c r="NAG7" s="84"/>
      <c r="NAH7" s="84"/>
      <c r="NAI7" s="84"/>
      <c r="NAJ7" s="84"/>
      <c r="NAK7" s="84"/>
      <c r="NAL7" s="84"/>
      <c r="NAM7" s="84"/>
      <c r="NAN7" s="84"/>
      <c r="NAO7" s="84"/>
      <c r="NAP7" s="84"/>
      <c r="NAQ7" s="84"/>
      <c r="NAR7" s="84"/>
      <c r="NAS7" s="84"/>
      <c r="NAT7" s="84"/>
      <c r="NAU7" s="84"/>
      <c r="NAV7" s="84"/>
      <c r="NAW7" s="84"/>
      <c r="NAX7" s="84"/>
      <c r="NAY7" s="84"/>
      <c r="NAZ7" s="84"/>
      <c r="NBA7" s="84"/>
      <c r="NBB7" s="84"/>
      <c r="NBC7" s="84"/>
      <c r="NBD7" s="84"/>
      <c r="NBE7" s="84"/>
      <c r="NBF7" s="84"/>
      <c r="NBG7" s="84"/>
      <c r="NBH7" s="84"/>
      <c r="NBI7" s="84"/>
      <c r="NBJ7" s="84"/>
      <c r="NBK7" s="84"/>
      <c r="NBL7" s="84"/>
      <c r="NBM7" s="84"/>
      <c r="NBN7" s="84"/>
      <c r="NBO7" s="84"/>
      <c r="NBP7" s="84"/>
      <c r="NBQ7" s="84"/>
      <c r="NBR7" s="84"/>
      <c r="NBS7" s="84"/>
      <c r="NBT7" s="84"/>
      <c r="NBU7" s="84"/>
      <c r="NBV7" s="84"/>
      <c r="NBW7" s="84"/>
      <c r="NBX7" s="84"/>
      <c r="NBY7" s="84"/>
      <c r="NBZ7" s="84"/>
      <c r="NCA7" s="84"/>
      <c r="NCB7" s="84"/>
      <c r="NCC7" s="84"/>
      <c r="NCD7" s="84"/>
      <c r="NCE7" s="84"/>
      <c r="NCF7" s="84"/>
      <c r="NCG7" s="84"/>
      <c r="NCH7" s="84"/>
      <c r="NCI7" s="84"/>
      <c r="NCJ7" s="84"/>
      <c r="NCK7" s="84"/>
      <c r="NCL7" s="84"/>
      <c r="NCM7" s="84"/>
      <c r="NCN7" s="84"/>
      <c r="NCO7" s="84"/>
      <c r="NCP7" s="84"/>
      <c r="NCQ7" s="84"/>
      <c r="NCR7" s="84"/>
      <c r="NCS7" s="84"/>
      <c r="NCT7" s="84"/>
      <c r="NCU7" s="84"/>
      <c r="NCV7" s="84"/>
      <c r="NCW7" s="84"/>
      <c r="NCX7" s="84"/>
      <c r="NCY7" s="84"/>
      <c r="NCZ7" s="84"/>
      <c r="NDA7" s="84"/>
      <c r="NDB7" s="84"/>
      <c r="NDC7" s="84"/>
      <c r="NDD7" s="84"/>
      <c r="NDE7" s="84"/>
      <c r="NDF7" s="84"/>
      <c r="NDG7" s="84"/>
      <c r="NDH7" s="84"/>
      <c r="NDI7" s="84"/>
      <c r="NDJ7" s="84"/>
      <c r="NDK7" s="84"/>
      <c r="NDL7" s="84"/>
      <c r="NDM7" s="84"/>
      <c r="NDN7" s="84"/>
      <c r="NDO7" s="84"/>
      <c r="NDP7" s="84"/>
      <c r="NDQ7" s="84"/>
      <c r="NDR7" s="84"/>
      <c r="NDS7" s="84"/>
      <c r="NDT7" s="84"/>
      <c r="NDU7" s="84"/>
      <c r="NDV7" s="84"/>
      <c r="NDW7" s="84"/>
      <c r="NDX7" s="84"/>
      <c r="NDY7" s="84"/>
      <c r="NDZ7" s="84"/>
      <c r="NEA7" s="84"/>
      <c r="NEB7" s="84"/>
      <c r="NEC7" s="84"/>
      <c r="NED7" s="84"/>
      <c r="NEE7" s="84"/>
      <c r="NEF7" s="84"/>
      <c r="NEG7" s="84"/>
      <c r="NEH7" s="84"/>
      <c r="NEI7" s="84"/>
      <c r="NEJ7" s="84"/>
      <c r="NEK7" s="84"/>
      <c r="NEL7" s="84"/>
      <c r="NEM7" s="84"/>
      <c r="NEN7" s="84"/>
      <c r="NEO7" s="84"/>
      <c r="NEP7" s="84"/>
      <c r="NEQ7" s="84"/>
      <c r="NER7" s="84"/>
      <c r="NES7" s="84"/>
      <c r="NET7" s="84"/>
      <c r="NEU7" s="84"/>
      <c r="NEV7" s="84"/>
      <c r="NEW7" s="84"/>
      <c r="NEX7" s="84"/>
      <c r="NEY7" s="84"/>
      <c r="NEZ7" s="84"/>
      <c r="NFA7" s="84"/>
      <c r="NFB7" s="84"/>
      <c r="NFC7" s="84"/>
      <c r="NFD7" s="84"/>
      <c r="NFE7" s="84"/>
      <c r="NFF7" s="84"/>
      <c r="NFG7" s="84"/>
      <c r="NFH7" s="84"/>
      <c r="NFI7" s="84"/>
      <c r="NFJ7" s="84"/>
      <c r="NFK7" s="84"/>
      <c r="NFL7" s="84"/>
      <c r="NFM7" s="84"/>
      <c r="NFN7" s="84"/>
      <c r="NFO7" s="84"/>
      <c r="NFP7" s="84"/>
      <c r="NFQ7" s="84"/>
      <c r="NFR7" s="84"/>
      <c r="NFS7" s="84"/>
      <c r="NFT7" s="84"/>
      <c r="NFU7" s="84"/>
      <c r="NFV7" s="84"/>
      <c r="NFW7" s="84"/>
      <c r="NFX7" s="84"/>
      <c r="NFY7" s="84"/>
      <c r="NFZ7" s="84"/>
      <c r="NGA7" s="84"/>
      <c r="NGB7" s="84"/>
      <c r="NGC7" s="84"/>
      <c r="NGD7" s="84"/>
      <c r="NGE7" s="84"/>
      <c r="NGF7" s="84"/>
      <c r="NGG7" s="84"/>
      <c r="NGH7" s="84"/>
      <c r="NGI7" s="84"/>
      <c r="NGJ7" s="84"/>
      <c r="NGK7" s="84"/>
      <c r="NGL7" s="84"/>
      <c r="NGM7" s="84"/>
      <c r="NGN7" s="84"/>
      <c r="NGO7" s="84"/>
      <c r="NGP7" s="84"/>
      <c r="NGQ7" s="84"/>
      <c r="NGR7" s="84"/>
      <c r="NGS7" s="84"/>
      <c r="NGT7" s="84"/>
      <c r="NGU7" s="84"/>
      <c r="NGV7" s="84"/>
      <c r="NGW7" s="84"/>
      <c r="NGX7" s="84"/>
      <c r="NGY7" s="84"/>
      <c r="NGZ7" s="84"/>
      <c r="NHA7" s="84"/>
      <c r="NHB7" s="84"/>
      <c r="NHC7" s="84"/>
      <c r="NHD7" s="84"/>
      <c r="NHE7" s="84"/>
      <c r="NHF7" s="84"/>
      <c r="NHG7" s="84"/>
      <c r="NHH7" s="84"/>
      <c r="NHI7" s="84"/>
      <c r="NHJ7" s="84"/>
      <c r="NHK7" s="84"/>
      <c r="NHL7" s="84"/>
      <c r="NHM7" s="84"/>
      <c r="NHN7" s="84"/>
      <c r="NHO7" s="84"/>
      <c r="NHP7" s="84"/>
      <c r="NHQ7" s="84"/>
      <c r="NHR7" s="84"/>
      <c r="NHS7" s="84"/>
      <c r="NHT7" s="84"/>
      <c r="NHU7" s="84"/>
      <c r="NHV7" s="84"/>
      <c r="NHW7" s="84"/>
      <c r="NHX7" s="84"/>
      <c r="NHY7" s="84"/>
      <c r="NHZ7" s="84"/>
      <c r="NIA7" s="84"/>
      <c r="NIB7" s="84"/>
      <c r="NIC7" s="84"/>
      <c r="NID7" s="84"/>
      <c r="NIE7" s="84"/>
      <c r="NIF7" s="84"/>
      <c r="NIG7" s="84"/>
      <c r="NIH7" s="84"/>
      <c r="NII7" s="84"/>
      <c r="NIJ7" s="84"/>
      <c r="NIK7" s="84"/>
      <c r="NIL7" s="84"/>
      <c r="NIM7" s="84"/>
      <c r="NIN7" s="84"/>
      <c r="NIO7" s="84"/>
      <c r="NIP7" s="84"/>
      <c r="NIQ7" s="84"/>
      <c r="NIR7" s="84"/>
      <c r="NIS7" s="84"/>
      <c r="NIT7" s="84"/>
      <c r="NIU7" s="84"/>
      <c r="NIV7" s="84"/>
      <c r="NIW7" s="84"/>
      <c r="NIX7" s="84"/>
      <c r="NIY7" s="84"/>
      <c r="NIZ7" s="84"/>
      <c r="NJA7" s="84"/>
      <c r="NJB7" s="84"/>
      <c r="NJC7" s="84"/>
      <c r="NJD7" s="84"/>
      <c r="NJE7" s="84"/>
      <c r="NJF7" s="84"/>
      <c r="NJG7" s="84"/>
      <c r="NJH7" s="84"/>
      <c r="NJI7" s="84"/>
      <c r="NJJ7" s="84"/>
      <c r="NJK7" s="84"/>
      <c r="NJL7" s="84"/>
      <c r="NJM7" s="84"/>
      <c r="NJN7" s="84"/>
      <c r="NJO7" s="84"/>
      <c r="NJP7" s="84"/>
      <c r="NJQ7" s="84"/>
      <c r="NJR7" s="84"/>
      <c r="NJS7" s="84"/>
      <c r="NJT7" s="84"/>
      <c r="NJU7" s="84"/>
      <c r="NJV7" s="84"/>
      <c r="NJW7" s="84"/>
      <c r="NJX7" s="84"/>
      <c r="NJY7" s="84"/>
      <c r="NJZ7" s="84"/>
      <c r="NKA7" s="84"/>
      <c r="NKB7" s="84"/>
      <c r="NKC7" s="84"/>
      <c r="NKD7" s="84"/>
      <c r="NKE7" s="84"/>
      <c r="NKF7" s="84"/>
      <c r="NKG7" s="84"/>
      <c r="NKH7" s="84"/>
      <c r="NKI7" s="84"/>
      <c r="NKJ7" s="84"/>
      <c r="NKK7" s="84"/>
      <c r="NKL7" s="84"/>
      <c r="NKM7" s="84"/>
      <c r="NKN7" s="84"/>
      <c r="NKO7" s="84"/>
      <c r="NKP7" s="84"/>
      <c r="NKQ7" s="84"/>
      <c r="NKR7" s="84"/>
      <c r="NKS7" s="84"/>
      <c r="NKT7" s="84"/>
      <c r="NKU7" s="84"/>
      <c r="NKV7" s="84"/>
      <c r="NKW7" s="84"/>
      <c r="NKX7" s="84"/>
      <c r="NKY7" s="84"/>
      <c r="NKZ7" s="84"/>
      <c r="NLA7" s="84"/>
      <c r="NLB7" s="84"/>
      <c r="NLC7" s="84"/>
      <c r="NLD7" s="84"/>
      <c r="NLE7" s="84"/>
      <c r="NLF7" s="84"/>
      <c r="NLG7" s="84"/>
      <c r="NLH7" s="84"/>
      <c r="NLI7" s="84"/>
      <c r="NLJ7" s="84"/>
      <c r="NLK7" s="84"/>
      <c r="NLL7" s="84"/>
      <c r="NLM7" s="84"/>
      <c r="NLN7" s="84"/>
      <c r="NLO7" s="84"/>
      <c r="NLP7" s="84"/>
      <c r="NLQ7" s="84"/>
      <c r="NLR7" s="84"/>
      <c r="NLS7" s="84"/>
      <c r="NLT7" s="84"/>
      <c r="NLU7" s="84"/>
      <c r="NLV7" s="84"/>
      <c r="NLW7" s="84"/>
      <c r="NLX7" s="84"/>
      <c r="NLY7" s="84"/>
      <c r="NLZ7" s="84"/>
      <c r="NMA7" s="84"/>
      <c r="NMB7" s="84"/>
      <c r="NMC7" s="84"/>
      <c r="NMD7" s="84"/>
      <c r="NME7" s="84"/>
      <c r="NMF7" s="84"/>
      <c r="NMG7" s="84"/>
      <c r="NMH7" s="84"/>
      <c r="NMI7" s="84"/>
      <c r="NMJ7" s="84"/>
      <c r="NMK7" s="84"/>
      <c r="NML7" s="84"/>
      <c r="NMM7" s="84"/>
      <c r="NMN7" s="84"/>
      <c r="NMO7" s="84"/>
      <c r="NMP7" s="84"/>
      <c r="NMQ7" s="84"/>
      <c r="NMR7" s="84"/>
      <c r="NMS7" s="84"/>
      <c r="NMT7" s="84"/>
      <c r="NMU7" s="84"/>
      <c r="NMV7" s="84"/>
      <c r="NMW7" s="84"/>
      <c r="NMX7" s="84"/>
      <c r="NMY7" s="84"/>
      <c r="NMZ7" s="84"/>
      <c r="NNA7" s="84"/>
      <c r="NNB7" s="84"/>
      <c r="NNC7" s="84"/>
      <c r="NND7" s="84"/>
      <c r="NNE7" s="84"/>
      <c r="NNF7" s="84"/>
      <c r="NNG7" s="84"/>
      <c r="NNH7" s="84"/>
      <c r="NNI7" s="84"/>
      <c r="NNJ7" s="84"/>
      <c r="NNK7" s="84"/>
      <c r="NNL7" s="84"/>
      <c r="NNM7" s="84"/>
      <c r="NNN7" s="84"/>
      <c r="NNO7" s="84"/>
      <c r="NNP7" s="84"/>
      <c r="NNQ7" s="84"/>
      <c r="NNR7" s="84"/>
      <c r="NNS7" s="84"/>
      <c r="NNT7" s="84"/>
      <c r="NNU7" s="84"/>
      <c r="NNV7" s="84"/>
      <c r="NNW7" s="84"/>
      <c r="NNX7" s="84"/>
      <c r="NNY7" s="84"/>
      <c r="NNZ7" s="84"/>
      <c r="NOA7" s="84"/>
      <c r="NOB7" s="84"/>
      <c r="NOC7" s="84"/>
      <c r="NOD7" s="84"/>
      <c r="NOE7" s="84"/>
      <c r="NOF7" s="84"/>
      <c r="NOG7" s="84"/>
      <c r="NOH7" s="84"/>
      <c r="NOI7" s="84"/>
      <c r="NOJ7" s="84"/>
      <c r="NOK7" s="84"/>
      <c r="NOL7" s="84"/>
      <c r="NOM7" s="84"/>
      <c r="NON7" s="84"/>
      <c r="NOO7" s="84"/>
      <c r="NOP7" s="84"/>
      <c r="NOQ7" s="84"/>
      <c r="NOR7" s="84"/>
      <c r="NOS7" s="84"/>
      <c r="NOT7" s="84"/>
      <c r="NOU7" s="84"/>
      <c r="NOV7" s="84"/>
      <c r="NOW7" s="84"/>
      <c r="NOX7" s="84"/>
      <c r="NOY7" s="84"/>
      <c r="NOZ7" s="84"/>
      <c r="NPA7" s="84"/>
      <c r="NPB7" s="84"/>
      <c r="NPC7" s="84"/>
      <c r="NPD7" s="84"/>
      <c r="NPE7" s="84"/>
      <c r="NPF7" s="84"/>
      <c r="NPG7" s="84"/>
      <c r="NPH7" s="84"/>
      <c r="NPI7" s="84"/>
      <c r="NPJ7" s="84"/>
      <c r="NPK7" s="84"/>
      <c r="NPL7" s="84"/>
      <c r="NPM7" s="84"/>
      <c r="NPN7" s="84"/>
      <c r="NPO7" s="84"/>
      <c r="NPP7" s="84"/>
      <c r="NPQ7" s="84"/>
      <c r="NPR7" s="84"/>
      <c r="NPS7" s="84"/>
      <c r="NPT7" s="84"/>
      <c r="NPU7" s="84"/>
      <c r="NPV7" s="84"/>
      <c r="NPW7" s="84"/>
      <c r="NPX7" s="84"/>
      <c r="NPY7" s="84"/>
      <c r="NPZ7" s="84"/>
      <c r="NQA7" s="84"/>
      <c r="NQB7" s="84"/>
      <c r="NQC7" s="84"/>
      <c r="NQD7" s="84"/>
      <c r="NQE7" s="84"/>
      <c r="NQF7" s="84"/>
      <c r="NQG7" s="84"/>
      <c r="NQH7" s="84"/>
      <c r="NQI7" s="84"/>
      <c r="NQJ7" s="84"/>
      <c r="NQK7" s="84"/>
      <c r="NQL7" s="84"/>
      <c r="NQM7" s="84"/>
      <c r="NQN7" s="84"/>
      <c r="NQO7" s="84"/>
      <c r="NQP7" s="84"/>
      <c r="NQQ7" s="84"/>
      <c r="NQR7" s="84"/>
      <c r="NQS7" s="84"/>
      <c r="NQT7" s="84"/>
      <c r="NQU7" s="84"/>
      <c r="NQV7" s="84"/>
      <c r="NQW7" s="84"/>
      <c r="NQX7" s="84"/>
      <c r="NQY7" s="84"/>
      <c r="NQZ7" s="84"/>
      <c r="NRA7" s="84"/>
      <c r="NRB7" s="84"/>
      <c r="NRC7" s="84"/>
      <c r="NRD7" s="84"/>
      <c r="NRE7" s="84"/>
      <c r="NRF7" s="84"/>
      <c r="NRG7" s="84"/>
      <c r="NRH7" s="84"/>
      <c r="NRI7" s="84"/>
      <c r="NRJ7" s="84"/>
      <c r="NRK7" s="84"/>
      <c r="NRL7" s="84"/>
      <c r="NRM7" s="84"/>
      <c r="NRN7" s="84"/>
      <c r="NRO7" s="84"/>
      <c r="NRP7" s="84"/>
      <c r="NRQ7" s="84"/>
      <c r="NRR7" s="84"/>
      <c r="NRS7" s="84"/>
      <c r="NRT7" s="84"/>
      <c r="NRU7" s="84"/>
      <c r="NRV7" s="84"/>
      <c r="NRW7" s="84"/>
      <c r="NRX7" s="84"/>
      <c r="NRY7" s="84"/>
      <c r="NRZ7" s="84"/>
      <c r="NSA7" s="84"/>
      <c r="NSB7" s="84"/>
      <c r="NSC7" s="84"/>
      <c r="NSD7" s="84"/>
      <c r="NSE7" s="84"/>
      <c r="NSF7" s="84"/>
      <c r="NSG7" s="84"/>
      <c r="NSH7" s="84"/>
      <c r="NSI7" s="84"/>
      <c r="NSJ7" s="84"/>
      <c r="NSK7" s="84"/>
      <c r="NSL7" s="84"/>
      <c r="NSM7" s="84"/>
      <c r="NSN7" s="84"/>
      <c r="NSO7" s="84"/>
      <c r="NSP7" s="84"/>
      <c r="NSQ7" s="84"/>
      <c r="NSR7" s="84"/>
      <c r="NSS7" s="84"/>
      <c r="NST7" s="84"/>
      <c r="NSU7" s="84"/>
      <c r="NSV7" s="84"/>
      <c r="NSW7" s="84"/>
      <c r="NSX7" s="84"/>
      <c r="NSY7" s="84"/>
      <c r="NSZ7" s="84"/>
      <c r="NTA7" s="84"/>
      <c r="NTB7" s="84"/>
      <c r="NTC7" s="84"/>
      <c r="NTD7" s="84"/>
      <c r="NTE7" s="84"/>
      <c r="NTF7" s="84"/>
      <c r="NTG7" s="84"/>
      <c r="NTH7" s="84"/>
      <c r="NTI7" s="84"/>
      <c r="NTJ7" s="84"/>
      <c r="NTK7" s="84"/>
      <c r="NTL7" s="84"/>
      <c r="NTM7" s="84"/>
      <c r="NTN7" s="84"/>
      <c r="NTO7" s="84"/>
      <c r="NTP7" s="84"/>
      <c r="NTQ7" s="84"/>
      <c r="NTR7" s="84"/>
      <c r="NTS7" s="84"/>
      <c r="NTT7" s="84"/>
      <c r="NTU7" s="84"/>
      <c r="NTV7" s="84"/>
      <c r="NTW7" s="84"/>
      <c r="NTX7" s="84"/>
      <c r="NTY7" s="84"/>
      <c r="NTZ7" s="84"/>
      <c r="NUA7" s="84"/>
      <c r="NUB7" s="84"/>
      <c r="NUC7" s="84"/>
      <c r="NUD7" s="84"/>
      <c r="NUE7" s="84"/>
      <c r="NUF7" s="84"/>
      <c r="NUG7" s="84"/>
      <c r="NUH7" s="84"/>
      <c r="NUI7" s="84"/>
      <c r="NUJ7" s="84"/>
      <c r="NUK7" s="84"/>
      <c r="NUL7" s="84"/>
      <c r="NUM7" s="84"/>
      <c r="NUN7" s="84"/>
      <c r="NUO7" s="84"/>
      <c r="NUP7" s="84"/>
      <c r="NUQ7" s="84"/>
      <c r="NUR7" s="84"/>
      <c r="NUS7" s="84"/>
      <c r="NUT7" s="84"/>
      <c r="NUU7" s="84"/>
      <c r="NUV7" s="84"/>
      <c r="NUW7" s="84"/>
      <c r="NUX7" s="84"/>
      <c r="NUY7" s="84"/>
      <c r="NUZ7" s="84"/>
      <c r="NVA7" s="84"/>
      <c r="NVB7" s="84"/>
      <c r="NVC7" s="84"/>
      <c r="NVD7" s="84"/>
      <c r="NVE7" s="84"/>
      <c r="NVF7" s="84"/>
      <c r="NVG7" s="84"/>
      <c r="NVH7" s="84"/>
      <c r="NVI7" s="84"/>
      <c r="NVJ7" s="84"/>
      <c r="NVK7" s="84"/>
      <c r="NVL7" s="84"/>
      <c r="NVM7" s="84"/>
      <c r="NVN7" s="84"/>
      <c r="NVO7" s="84"/>
      <c r="NVP7" s="84"/>
      <c r="NVQ7" s="84"/>
      <c r="NVR7" s="84"/>
      <c r="NVS7" s="84"/>
      <c r="NVT7" s="84"/>
      <c r="NVU7" s="84"/>
      <c r="NVV7" s="84"/>
      <c r="NVW7" s="84"/>
      <c r="NVX7" s="84"/>
      <c r="NVY7" s="84"/>
      <c r="NVZ7" s="84"/>
      <c r="NWA7" s="84"/>
      <c r="NWB7" s="84"/>
      <c r="NWC7" s="84"/>
      <c r="NWD7" s="84"/>
      <c r="NWE7" s="84"/>
      <c r="NWF7" s="84"/>
      <c r="NWG7" s="84"/>
      <c r="NWH7" s="84"/>
      <c r="NWI7" s="84"/>
      <c r="NWJ7" s="84"/>
      <c r="NWK7" s="84"/>
      <c r="NWL7" s="84"/>
      <c r="NWM7" s="84"/>
      <c r="NWN7" s="84"/>
      <c r="NWO7" s="84"/>
      <c r="NWP7" s="84"/>
      <c r="NWQ7" s="84"/>
      <c r="NWR7" s="84"/>
      <c r="NWS7" s="84"/>
      <c r="NWT7" s="84"/>
      <c r="NWU7" s="84"/>
      <c r="NWV7" s="84"/>
      <c r="NWW7" s="84"/>
      <c r="NWX7" s="84"/>
      <c r="NWY7" s="84"/>
      <c r="NWZ7" s="84"/>
      <c r="NXA7" s="84"/>
      <c r="NXB7" s="84"/>
      <c r="NXC7" s="84"/>
      <c r="NXD7" s="84"/>
      <c r="NXE7" s="84"/>
      <c r="NXF7" s="84"/>
      <c r="NXG7" s="84"/>
      <c r="NXH7" s="84"/>
      <c r="NXI7" s="84"/>
      <c r="NXJ7" s="84"/>
      <c r="NXK7" s="84"/>
      <c r="NXL7" s="84"/>
      <c r="NXM7" s="84"/>
      <c r="NXN7" s="84"/>
      <c r="NXO7" s="84"/>
      <c r="NXP7" s="84"/>
      <c r="NXQ7" s="84"/>
      <c r="NXR7" s="84"/>
      <c r="NXS7" s="84"/>
      <c r="NXT7" s="84"/>
      <c r="NXU7" s="84"/>
      <c r="NXV7" s="84"/>
      <c r="NXW7" s="84"/>
      <c r="NXX7" s="84"/>
      <c r="NXY7" s="84"/>
      <c r="NXZ7" s="84"/>
      <c r="NYA7" s="84"/>
      <c r="NYB7" s="84"/>
      <c r="NYC7" s="84"/>
      <c r="NYD7" s="84"/>
      <c r="NYE7" s="84"/>
      <c r="NYF7" s="84"/>
      <c r="NYG7" s="84"/>
      <c r="NYH7" s="84"/>
      <c r="NYI7" s="84"/>
      <c r="NYJ7" s="84"/>
      <c r="NYK7" s="84"/>
      <c r="NYL7" s="84"/>
      <c r="NYM7" s="84"/>
      <c r="NYN7" s="84"/>
      <c r="NYO7" s="84"/>
      <c r="NYP7" s="84"/>
      <c r="NYQ7" s="84"/>
      <c r="NYR7" s="84"/>
      <c r="NYS7" s="84"/>
      <c r="NYT7" s="84"/>
      <c r="NYU7" s="84"/>
      <c r="NYV7" s="84"/>
      <c r="NYW7" s="84"/>
      <c r="NYX7" s="84"/>
      <c r="NYY7" s="84"/>
      <c r="NYZ7" s="84"/>
      <c r="NZA7" s="84"/>
      <c r="NZB7" s="84"/>
      <c r="NZC7" s="84"/>
      <c r="NZD7" s="84"/>
      <c r="NZE7" s="84"/>
      <c r="NZF7" s="84"/>
      <c r="NZG7" s="84"/>
      <c r="NZH7" s="84"/>
      <c r="NZI7" s="84"/>
      <c r="NZJ7" s="84"/>
      <c r="NZK7" s="84"/>
      <c r="NZL7" s="84"/>
      <c r="NZM7" s="84"/>
      <c r="NZN7" s="84"/>
      <c r="NZO7" s="84"/>
      <c r="NZP7" s="84"/>
      <c r="NZQ7" s="84"/>
      <c r="NZR7" s="84"/>
      <c r="NZS7" s="84"/>
      <c r="NZT7" s="84"/>
      <c r="NZU7" s="84"/>
      <c r="NZV7" s="84"/>
      <c r="NZW7" s="84"/>
      <c r="NZX7" s="84"/>
      <c r="NZY7" s="84"/>
      <c r="NZZ7" s="84"/>
      <c r="OAA7" s="84"/>
      <c r="OAB7" s="84"/>
      <c r="OAC7" s="84"/>
      <c r="OAD7" s="84"/>
      <c r="OAE7" s="84"/>
      <c r="OAF7" s="84"/>
      <c r="OAG7" s="84"/>
      <c r="OAH7" s="84"/>
      <c r="OAI7" s="84"/>
      <c r="OAJ7" s="84"/>
      <c r="OAK7" s="84"/>
      <c r="OAL7" s="84"/>
      <c r="OAM7" s="84"/>
      <c r="OAN7" s="84"/>
      <c r="OAO7" s="84"/>
      <c r="OAP7" s="84"/>
      <c r="OAQ7" s="84"/>
      <c r="OAR7" s="84"/>
      <c r="OAS7" s="84"/>
      <c r="OAT7" s="84"/>
      <c r="OAU7" s="84"/>
      <c r="OAV7" s="84"/>
      <c r="OAW7" s="84"/>
      <c r="OAX7" s="84"/>
      <c r="OAY7" s="84"/>
      <c r="OAZ7" s="84"/>
      <c r="OBA7" s="84"/>
      <c r="OBB7" s="84"/>
      <c r="OBC7" s="84"/>
      <c r="OBD7" s="84"/>
      <c r="OBE7" s="84"/>
      <c r="OBF7" s="84"/>
      <c r="OBG7" s="84"/>
      <c r="OBH7" s="84"/>
      <c r="OBI7" s="84"/>
      <c r="OBJ7" s="84"/>
      <c r="OBK7" s="84"/>
      <c r="OBL7" s="84"/>
      <c r="OBM7" s="84"/>
      <c r="OBN7" s="84"/>
      <c r="OBO7" s="84"/>
      <c r="OBP7" s="84"/>
      <c r="OBQ7" s="84"/>
      <c r="OBR7" s="84"/>
      <c r="OBS7" s="84"/>
      <c r="OBT7" s="84"/>
      <c r="OBU7" s="84"/>
      <c r="OBV7" s="84"/>
      <c r="OBW7" s="84"/>
      <c r="OBX7" s="84"/>
      <c r="OBY7" s="84"/>
      <c r="OBZ7" s="84"/>
      <c r="OCA7" s="84"/>
      <c r="OCB7" s="84"/>
      <c r="OCC7" s="84"/>
      <c r="OCD7" s="84"/>
      <c r="OCE7" s="84"/>
      <c r="OCF7" s="84"/>
      <c r="OCG7" s="84"/>
      <c r="OCH7" s="84"/>
      <c r="OCI7" s="84"/>
      <c r="OCJ7" s="84"/>
      <c r="OCK7" s="84"/>
      <c r="OCL7" s="84"/>
      <c r="OCM7" s="84"/>
      <c r="OCN7" s="84"/>
      <c r="OCO7" s="84"/>
      <c r="OCP7" s="84"/>
      <c r="OCQ7" s="84"/>
      <c r="OCR7" s="84"/>
      <c r="OCS7" s="84"/>
      <c r="OCT7" s="84"/>
      <c r="OCU7" s="84"/>
      <c r="OCV7" s="84"/>
      <c r="OCW7" s="84"/>
      <c r="OCX7" s="84"/>
      <c r="OCY7" s="84"/>
      <c r="OCZ7" s="84"/>
      <c r="ODA7" s="84"/>
      <c r="ODB7" s="84"/>
      <c r="ODC7" s="84"/>
      <c r="ODD7" s="84"/>
      <c r="ODE7" s="84"/>
      <c r="ODF7" s="84"/>
      <c r="ODG7" s="84"/>
      <c r="ODH7" s="84"/>
      <c r="ODI7" s="84"/>
      <c r="ODJ7" s="84"/>
      <c r="ODK7" s="84"/>
      <c r="ODL7" s="84"/>
      <c r="ODM7" s="84"/>
      <c r="ODN7" s="84"/>
      <c r="ODO7" s="84"/>
      <c r="ODP7" s="84"/>
      <c r="ODQ7" s="84"/>
      <c r="ODR7" s="84"/>
      <c r="ODS7" s="84"/>
      <c r="ODT7" s="84"/>
      <c r="ODU7" s="84"/>
      <c r="ODV7" s="84"/>
      <c r="ODW7" s="84"/>
      <c r="ODX7" s="84"/>
      <c r="ODY7" s="84"/>
      <c r="ODZ7" s="84"/>
      <c r="OEA7" s="84"/>
      <c r="OEB7" s="84"/>
      <c r="OEC7" s="84"/>
      <c r="OED7" s="84"/>
      <c r="OEE7" s="84"/>
      <c r="OEF7" s="84"/>
      <c r="OEG7" s="84"/>
      <c r="OEH7" s="84"/>
      <c r="OEI7" s="84"/>
      <c r="OEJ7" s="84"/>
      <c r="OEK7" s="84"/>
      <c r="OEL7" s="84"/>
      <c r="OEM7" s="84"/>
      <c r="OEN7" s="84"/>
      <c r="OEO7" s="84"/>
      <c r="OEP7" s="84"/>
      <c r="OEQ7" s="84"/>
      <c r="OER7" s="84"/>
      <c r="OES7" s="84"/>
      <c r="OET7" s="84"/>
      <c r="OEU7" s="84"/>
      <c r="OEV7" s="84"/>
      <c r="OEW7" s="84"/>
      <c r="OEX7" s="84"/>
      <c r="OEY7" s="84"/>
      <c r="OEZ7" s="84"/>
      <c r="OFA7" s="84"/>
      <c r="OFB7" s="84"/>
      <c r="OFC7" s="84"/>
      <c r="OFD7" s="84"/>
      <c r="OFE7" s="84"/>
      <c r="OFF7" s="84"/>
      <c r="OFG7" s="84"/>
      <c r="OFH7" s="84"/>
      <c r="OFI7" s="84"/>
      <c r="OFJ7" s="84"/>
      <c r="OFK7" s="84"/>
      <c r="OFL7" s="84"/>
      <c r="OFM7" s="84"/>
      <c r="OFN7" s="84"/>
      <c r="OFO7" s="84"/>
      <c r="OFP7" s="84"/>
      <c r="OFQ7" s="84"/>
      <c r="OFR7" s="84"/>
      <c r="OFS7" s="84"/>
      <c r="OFT7" s="84"/>
      <c r="OFU7" s="84"/>
      <c r="OFV7" s="84"/>
      <c r="OFW7" s="84"/>
      <c r="OFX7" s="84"/>
      <c r="OFY7" s="84"/>
      <c r="OFZ7" s="84"/>
      <c r="OGA7" s="84"/>
      <c r="OGB7" s="84"/>
      <c r="OGC7" s="84"/>
      <c r="OGD7" s="84"/>
      <c r="OGE7" s="84"/>
      <c r="OGF7" s="84"/>
      <c r="OGG7" s="84"/>
      <c r="OGH7" s="84"/>
      <c r="OGI7" s="84"/>
      <c r="OGJ7" s="84"/>
      <c r="OGK7" s="84"/>
      <c r="OGL7" s="84"/>
      <c r="OGM7" s="84"/>
      <c r="OGN7" s="84"/>
      <c r="OGO7" s="84"/>
      <c r="OGP7" s="84"/>
      <c r="OGQ7" s="84"/>
      <c r="OGR7" s="84"/>
      <c r="OGS7" s="84"/>
      <c r="OGT7" s="84"/>
      <c r="OGU7" s="84"/>
      <c r="OGV7" s="84"/>
      <c r="OGW7" s="84"/>
      <c r="OGX7" s="84"/>
      <c r="OGY7" s="84"/>
      <c r="OGZ7" s="84"/>
      <c r="OHA7" s="84"/>
      <c r="OHB7" s="84"/>
      <c r="OHC7" s="84"/>
      <c r="OHD7" s="84"/>
      <c r="OHE7" s="84"/>
      <c r="OHF7" s="84"/>
      <c r="OHG7" s="84"/>
      <c r="OHH7" s="84"/>
      <c r="OHI7" s="84"/>
      <c r="OHJ7" s="84"/>
      <c r="OHK7" s="84"/>
      <c r="OHL7" s="84"/>
      <c r="OHM7" s="84"/>
      <c r="OHN7" s="84"/>
      <c r="OHO7" s="84"/>
      <c r="OHP7" s="84"/>
      <c r="OHQ7" s="84"/>
      <c r="OHR7" s="84"/>
      <c r="OHS7" s="84"/>
      <c r="OHT7" s="84"/>
      <c r="OHU7" s="84"/>
      <c r="OHV7" s="84"/>
      <c r="OHW7" s="84"/>
      <c r="OHX7" s="84"/>
      <c r="OHY7" s="84"/>
      <c r="OHZ7" s="84"/>
      <c r="OIA7" s="84"/>
      <c r="OIB7" s="84"/>
      <c r="OIC7" s="84"/>
      <c r="OID7" s="84"/>
      <c r="OIE7" s="84"/>
      <c r="OIF7" s="84"/>
      <c r="OIG7" s="84"/>
      <c r="OIH7" s="84"/>
      <c r="OII7" s="84"/>
      <c r="OIJ7" s="84"/>
      <c r="OIK7" s="84"/>
      <c r="OIL7" s="84"/>
      <c r="OIM7" s="84"/>
      <c r="OIN7" s="84"/>
      <c r="OIO7" s="84"/>
      <c r="OIP7" s="84"/>
      <c r="OIQ7" s="84"/>
      <c r="OIR7" s="84"/>
      <c r="OIS7" s="84"/>
      <c r="OIT7" s="84"/>
      <c r="OIU7" s="84"/>
      <c r="OIV7" s="84"/>
      <c r="OIW7" s="84"/>
      <c r="OIX7" s="84"/>
      <c r="OIY7" s="84"/>
      <c r="OIZ7" s="84"/>
      <c r="OJA7" s="84"/>
      <c r="OJB7" s="84"/>
      <c r="OJC7" s="84"/>
      <c r="OJD7" s="84"/>
      <c r="OJE7" s="84"/>
      <c r="OJF7" s="84"/>
      <c r="OJG7" s="84"/>
      <c r="OJH7" s="84"/>
      <c r="OJI7" s="84"/>
      <c r="OJJ7" s="84"/>
      <c r="OJK7" s="84"/>
      <c r="OJL7" s="84"/>
      <c r="OJM7" s="84"/>
      <c r="OJN7" s="84"/>
      <c r="OJO7" s="84"/>
      <c r="OJP7" s="84"/>
      <c r="OJQ7" s="84"/>
      <c r="OJR7" s="84"/>
      <c r="OJS7" s="84"/>
      <c r="OJT7" s="84"/>
      <c r="OJU7" s="84"/>
      <c r="OJV7" s="84"/>
      <c r="OJW7" s="84"/>
      <c r="OJX7" s="84"/>
      <c r="OJY7" s="84"/>
      <c r="OJZ7" s="84"/>
      <c r="OKA7" s="84"/>
      <c r="OKB7" s="84"/>
      <c r="OKC7" s="84"/>
      <c r="OKD7" s="84"/>
      <c r="OKE7" s="84"/>
      <c r="OKF7" s="84"/>
      <c r="OKG7" s="84"/>
      <c r="OKH7" s="84"/>
      <c r="OKI7" s="84"/>
      <c r="OKJ7" s="84"/>
      <c r="OKK7" s="84"/>
      <c r="OKL7" s="84"/>
      <c r="OKM7" s="84"/>
      <c r="OKN7" s="84"/>
      <c r="OKO7" s="84"/>
      <c r="OKP7" s="84"/>
      <c r="OKQ7" s="84"/>
      <c r="OKR7" s="84"/>
      <c r="OKS7" s="84"/>
      <c r="OKT7" s="84"/>
      <c r="OKU7" s="84"/>
      <c r="OKV7" s="84"/>
      <c r="OKW7" s="84"/>
      <c r="OKX7" s="84"/>
      <c r="OKY7" s="84"/>
      <c r="OKZ7" s="84"/>
      <c r="OLA7" s="84"/>
      <c r="OLB7" s="84"/>
      <c r="OLC7" s="84"/>
      <c r="OLD7" s="84"/>
      <c r="OLE7" s="84"/>
      <c r="OLF7" s="84"/>
      <c r="OLG7" s="84"/>
      <c r="OLH7" s="84"/>
      <c r="OLI7" s="84"/>
      <c r="OLJ7" s="84"/>
      <c r="OLK7" s="84"/>
      <c r="OLL7" s="84"/>
      <c r="OLM7" s="84"/>
      <c r="OLN7" s="84"/>
      <c r="OLO7" s="84"/>
      <c r="OLP7" s="84"/>
      <c r="OLQ7" s="84"/>
      <c r="OLR7" s="84"/>
      <c r="OLS7" s="84"/>
      <c r="OLT7" s="84"/>
      <c r="OLU7" s="84"/>
      <c r="OLV7" s="84"/>
      <c r="OLW7" s="84"/>
      <c r="OLX7" s="84"/>
      <c r="OLY7" s="84"/>
      <c r="OLZ7" s="84"/>
      <c r="OMA7" s="84"/>
      <c r="OMB7" s="84"/>
      <c r="OMC7" s="84"/>
      <c r="OMD7" s="84"/>
      <c r="OME7" s="84"/>
      <c r="OMF7" s="84"/>
      <c r="OMG7" s="84"/>
      <c r="OMH7" s="84"/>
      <c r="OMI7" s="84"/>
      <c r="OMJ7" s="84"/>
      <c r="OMK7" s="84"/>
      <c r="OML7" s="84"/>
      <c r="OMM7" s="84"/>
      <c r="OMN7" s="84"/>
      <c r="OMO7" s="84"/>
      <c r="OMP7" s="84"/>
      <c r="OMQ7" s="84"/>
      <c r="OMR7" s="84"/>
      <c r="OMS7" s="84"/>
      <c r="OMT7" s="84"/>
      <c r="OMU7" s="84"/>
      <c r="OMV7" s="84"/>
      <c r="OMW7" s="84"/>
      <c r="OMX7" s="84"/>
      <c r="OMY7" s="84"/>
      <c r="OMZ7" s="84"/>
      <c r="ONA7" s="84"/>
      <c r="ONB7" s="84"/>
      <c r="ONC7" s="84"/>
      <c r="OND7" s="84"/>
      <c r="ONE7" s="84"/>
      <c r="ONF7" s="84"/>
      <c r="ONG7" s="84"/>
      <c r="ONH7" s="84"/>
      <c r="ONI7" s="84"/>
      <c r="ONJ7" s="84"/>
      <c r="ONK7" s="84"/>
      <c r="ONL7" s="84"/>
      <c r="ONM7" s="84"/>
      <c r="ONN7" s="84"/>
      <c r="ONO7" s="84"/>
      <c r="ONP7" s="84"/>
      <c r="ONQ7" s="84"/>
      <c r="ONR7" s="84"/>
      <c r="ONS7" s="84"/>
      <c r="ONT7" s="84"/>
      <c r="ONU7" s="84"/>
      <c r="ONV7" s="84"/>
      <c r="ONW7" s="84"/>
      <c r="ONX7" s="84"/>
      <c r="ONY7" s="84"/>
      <c r="ONZ7" s="84"/>
      <c r="OOA7" s="84"/>
      <c r="OOB7" s="84"/>
      <c r="OOC7" s="84"/>
      <c r="OOD7" s="84"/>
      <c r="OOE7" s="84"/>
      <c r="OOF7" s="84"/>
      <c r="OOG7" s="84"/>
      <c r="OOH7" s="84"/>
      <c r="OOI7" s="84"/>
      <c r="OOJ7" s="84"/>
      <c r="OOK7" s="84"/>
      <c r="OOL7" s="84"/>
      <c r="OOM7" s="84"/>
      <c r="OON7" s="84"/>
      <c r="OOO7" s="84"/>
      <c r="OOP7" s="84"/>
      <c r="OOQ7" s="84"/>
      <c r="OOR7" s="84"/>
      <c r="OOS7" s="84"/>
      <c r="OOT7" s="84"/>
      <c r="OOU7" s="84"/>
      <c r="OOV7" s="84"/>
      <c r="OOW7" s="84"/>
      <c r="OOX7" s="84"/>
      <c r="OOY7" s="84"/>
      <c r="OOZ7" s="84"/>
      <c r="OPA7" s="84"/>
      <c r="OPB7" s="84"/>
      <c r="OPC7" s="84"/>
      <c r="OPD7" s="84"/>
      <c r="OPE7" s="84"/>
      <c r="OPF7" s="84"/>
      <c r="OPG7" s="84"/>
      <c r="OPH7" s="84"/>
      <c r="OPI7" s="84"/>
      <c r="OPJ7" s="84"/>
      <c r="OPK7" s="84"/>
      <c r="OPL7" s="84"/>
      <c r="OPM7" s="84"/>
      <c r="OPN7" s="84"/>
      <c r="OPO7" s="84"/>
      <c r="OPP7" s="84"/>
      <c r="OPQ7" s="84"/>
      <c r="OPR7" s="84"/>
      <c r="OPS7" s="84"/>
      <c r="OPT7" s="84"/>
      <c r="OPU7" s="84"/>
      <c r="OPV7" s="84"/>
      <c r="OPW7" s="84"/>
      <c r="OPX7" s="84"/>
      <c r="OPY7" s="84"/>
      <c r="OPZ7" s="84"/>
      <c r="OQA7" s="84"/>
      <c r="OQB7" s="84"/>
      <c r="OQC7" s="84"/>
      <c r="OQD7" s="84"/>
      <c r="OQE7" s="84"/>
      <c r="OQF7" s="84"/>
      <c r="OQG7" s="84"/>
      <c r="OQH7" s="84"/>
      <c r="OQI7" s="84"/>
      <c r="OQJ7" s="84"/>
      <c r="OQK7" s="84"/>
      <c r="OQL7" s="84"/>
      <c r="OQM7" s="84"/>
      <c r="OQN7" s="84"/>
      <c r="OQO7" s="84"/>
      <c r="OQP7" s="84"/>
      <c r="OQQ7" s="84"/>
      <c r="OQR7" s="84"/>
      <c r="OQS7" s="84"/>
      <c r="OQT7" s="84"/>
      <c r="OQU7" s="84"/>
      <c r="OQV7" s="84"/>
      <c r="OQW7" s="84"/>
      <c r="OQX7" s="84"/>
      <c r="OQY7" s="84"/>
      <c r="OQZ7" s="84"/>
      <c r="ORA7" s="84"/>
      <c r="ORB7" s="84"/>
      <c r="ORC7" s="84"/>
      <c r="ORD7" s="84"/>
      <c r="ORE7" s="84"/>
      <c r="ORF7" s="84"/>
      <c r="ORG7" s="84"/>
      <c r="ORH7" s="84"/>
      <c r="ORI7" s="84"/>
      <c r="ORJ7" s="84"/>
      <c r="ORK7" s="84"/>
      <c r="ORL7" s="84"/>
      <c r="ORM7" s="84"/>
      <c r="ORN7" s="84"/>
      <c r="ORO7" s="84"/>
      <c r="ORP7" s="84"/>
      <c r="ORQ7" s="84"/>
      <c r="ORR7" s="84"/>
      <c r="ORS7" s="84"/>
      <c r="ORT7" s="84"/>
      <c r="ORU7" s="84"/>
      <c r="ORV7" s="84"/>
      <c r="ORW7" s="84"/>
      <c r="ORX7" s="84"/>
      <c r="ORY7" s="84"/>
      <c r="ORZ7" s="84"/>
      <c r="OSA7" s="84"/>
      <c r="OSB7" s="84"/>
      <c r="OSC7" s="84"/>
      <c r="OSD7" s="84"/>
      <c r="OSE7" s="84"/>
      <c r="OSF7" s="84"/>
      <c r="OSG7" s="84"/>
      <c r="OSH7" s="84"/>
      <c r="OSI7" s="84"/>
      <c r="OSJ7" s="84"/>
      <c r="OSK7" s="84"/>
      <c r="OSL7" s="84"/>
      <c r="OSM7" s="84"/>
      <c r="OSN7" s="84"/>
      <c r="OSO7" s="84"/>
      <c r="OSP7" s="84"/>
      <c r="OSQ7" s="84"/>
      <c r="OSR7" s="84"/>
      <c r="OSS7" s="84"/>
      <c r="OST7" s="84"/>
      <c r="OSU7" s="84"/>
      <c r="OSV7" s="84"/>
      <c r="OSW7" s="84"/>
      <c r="OSX7" s="84"/>
      <c r="OSY7" s="84"/>
      <c r="OSZ7" s="84"/>
      <c r="OTA7" s="84"/>
      <c r="OTB7" s="84"/>
      <c r="OTC7" s="84"/>
      <c r="OTD7" s="84"/>
      <c r="OTE7" s="84"/>
      <c r="OTF7" s="84"/>
      <c r="OTG7" s="84"/>
      <c r="OTH7" s="84"/>
      <c r="OTI7" s="84"/>
      <c r="OTJ7" s="84"/>
      <c r="OTK7" s="84"/>
      <c r="OTL7" s="84"/>
      <c r="OTM7" s="84"/>
      <c r="OTN7" s="84"/>
      <c r="OTO7" s="84"/>
      <c r="OTP7" s="84"/>
      <c r="OTQ7" s="84"/>
      <c r="OTR7" s="84"/>
      <c r="OTS7" s="84"/>
      <c r="OTT7" s="84"/>
      <c r="OTU7" s="84"/>
      <c r="OTV7" s="84"/>
      <c r="OTW7" s="84"/>
      <c r="OTX7" s="84"/>
      <c r="OTY7" s="84"/>
      <c r="OTZ7" s="84"/>
      <c r="OUA7" s="84"/>
      <c r="OUB7" s="84"/>
      <c r="OUC7" s="84"/>
      <c r="OUD7" s="84"/>
      <c r="OUE7" s="84"/>
      <c r="OUF7" s="84"/>
      <c r="OUG7" s="84"/>
      <c r="OUH7" s="84"/>
      <c r="OUI7" s="84"/>
      <c r="OUJ7" s="84"/>
      <c r="OUK7" s="84"/>
      <c r="OUL7" s="84"/>
      <c r="OUM7" s="84"/>
      <c r="OUN7" s="84"/>
      <c r="OUO7" s="84"/>
      <c r="OUP7" s="84"/>
      <c r="OUQ7" s="84"/>
      <c r="OUR7" s="84"/>
      <c r="OUS7" s="84"/>
      <c r="OUT7" s="84"/>
      <c r="OUU7" s="84"/>
      <c r="OUV7" s="84"/>
      <c r="OUW7" s="84"/>
      <c r="OUX7" s="84"/>
      <c r="OUY7" s="84"/>
      <c r="OUZ7" s="84"/>
      <c r="OVA7" s="84"/>
      <c r="OVB7" s="84"/>
      <c r="OVC7" s="84"/>
      <c r="OVD7" s="84"/>
      <c r="OVE7" s="84"/>
      <c r="OVF7" s="84"/>
      <c r="OVG7" s="84"/>
      <c r="OVH7" s="84"/>
      <c r="OVI7" s="84"/>
      <c r="OVJ7" s="84"/>
      <c r="OVK7" s="84"/>
      <c r="OVL7" s="84"/>
      <c r="OVM7" s="84"/>
      <c r="OVN7" s="84"/>
      <c r="OVO7" s="84"/>
      <c r="OVP7" s="84"/>
      <c r="OVQ7" s="84"/>
      <c r="OVR7" s="84"/>
      <c r="OVS7" s="84"/>
      <c r="OVT7" s="84"/>
      <c r="OVU7" s="84"/>
      <c r="OVV7" s="84"/>
      <c r="OVW7" s="84"/>
      <c r="OVX7" s="84"/>
      <c r="OVY7" s="84"/>
      <c r="OVZ7" s="84"/>
      <c r="OWA7" s="84"/>
      <c r="OWB7" s="84"/>
      <c r="OWC7" s="84"/>
      <c r="OWD7" s="84"/>
      <c r="OWE7" s="84"/>
      <c r="OWF7" s="84"/>
      <c r="OWG7" s="84"/>
      <c r="OWH7" s="84"/>
      <c r="OWI7" s="84"/>
      <c r="OWJ7" s="84"/>
      <c r="OWK7" s="84"/>
      <c r="OWL7" s="84"/>
      <c r="OWM7" s="84"/>
      <c r="OWN7" s="84"/>
      <c r="OWO7" s="84"/>
      <c r="OWP7" s="84"/>
      <c r="OWQ7" s="84"/>
      <c r="OWR7" s="84"/>
      <c r="OWS7" s="84"/>
      <c r="OWT7" s="84"/>
      <c r="OWU7" s="84"/>
      <c r="OWV7" s="84"/>
      <c r="OWW7" s="84"/>
      <c r="OWX7" s="84"/>
      <c r="OWY7" s="84"/>
      <c r="OWZ7" s="84"/>
      <c r="OXA7" s="84"/>
      <c r="OXB7" s="84"/>
      <c r="OXC7" s="84"/>
      <c r="OXD7" s="84"/>
      <c r="OXE7" s="84"/>
      <c r="OXF7" s="84"/>
      <c r="OXG7" s="84"/>
      <c r="OXH7" s="84"/>
      <c r="OXI7" s="84"/>
      <c r="OXJ7" s="84"/>
      <c r="OXK7" s="84"/>
      <c r="OXL7" s="84"/>
      <c r="OXM7" s="84"/>
      <c r="OXN7" s="84"/>
      <c r="OXO7" s="84"/>
      <c r="OXP7" s="84"/>
      <c r="OXQ7" s="84"/>
      <c r="OXR7" s="84"/>
      <c r="OXS7" s="84"/>
      <c r="OXT7" s="84"/>
      <c r="OXU7" s="84"/>
      <c r="OXV7" s="84"/>
      <c r="OXW7" s="84"/>
      <c r="OXX7" s="84"/>
      <c r="OXY7" s="84"/>
      <c r="OXZ7" s="84"/>
      <c r="OYA7" s="84"/>
      <c r="OYB7" s="84"/>
      <c r="OYC7" s="84"/>
      <c r="OYD7" s="84"/>
      <c r="OYE7" s="84"/>
      <c r="OYF7" s="84"/>
      <c r="OYG7" s="84"/>
      <c r="OYH7" s="84"/>
      <c r="OYI7" s="84"/>
      <c r="OYJ7" s="84"/>
      <c r="OYK7" s="84"/>
      <c r="OYL7" s="84"/>
      <c r="OYM7" s="84"/>
      <c r="OYN7" s="84"/>
      <c r="OYO7" s="84"/>
      <c r="OYP7" s="84"/>
      <c r="OYQ7" s="84"/>
      <c r="OYR7" s="84"/>
      <c r="OYS7" s="84"/>
      <c r="OYT7" s="84"/>
      <c r="OYU7" s="84"/>
      <c r="OYV7" s="84"/>
      <c r="OYW7" s="84"/>
      <c r="OYX7" s="84"/>
      <c r="OYY7" s="84"/>
      <c r="OYZ7" s="84"/>
      <c r="OZA7" s="84"/>
      <c r="OZB7" s="84"/>
      <c r="OZC7" s="84"/>
      <c r="OZD7" s="84"/>
      <c r="OZE7" s="84"/>
      <c r="OZF7" s="84"/>
      <c r="OZG7" s="84"/>
      <c r="OZH7" s="84"/>
      <c r="OZI7" s="84"/>
      <c r="OZJ7" s="84"/>
      <c r="OZK7" s="84"/>
      <c r="OZL7" s="84"/>
      <c r="OZM7" s="84"/>
      <c r="OZN7" s="84"/>
      <c r="OZO7" s="84"/>
      <c r="OZP7" s="84"/>
      <c r="OZQ7" s="84"/>
      <c r="OZR7" s="84"/>
      <c r="OZS7" s="84"/>
      <c r="OZT7" s="84"/>
      <c r="OZU7" s="84"/>
      <c r="OZV7" s="84"/>
      <c r="OZW7" s="84"/>
      <c r="OZX7" s="84"/>
      <c r="OZY7" s="84"/>
      <c r="OZZ7" s="84"/>
      <c r="PAA7" s="84"/>
      <c r="PAB7" s="84"/>
      <c r="PAC7" s="84"/>
      <c r="PAD7" s="84"/>
      <c r="PAE7" s="84"/>
      <c r="PAF7" s="84"/>
      <c r="PAG7" s="84"/>
      <c r="PAH7" s="84"/>
      <c r="PAI7" s="84"/>
      <c r="PAJ7" s="84"/>
      <c r="PAK7" s="84"/>
      <c r="PAL7" s="84"/>
      <c r="PAM7" s="84"/>
      <c r="PAN7" s="84"/>
      <c r="PAO7" s="84"/>
      <c r="PAP7" s="84"/>
      <c r="PAQ7" s="84"/>
      <c r="PAR7" s="84"/>
      <c r="PAS7" s="84"/>
      <c r="PAT7" s="84"/>
      <c r="PAU7" s="84"/>
      <c r="PAV7" s="84"/>
      <c r="PAW7" s="84"/>
      <c r="PAX7" s="84"/>
      <c r="PAY7" s="84"/>
      <c r="PAZ7" s="84"/>
      <c r="PBA7" s="84"/>
      <c r="PBB7" s="84"/>
      <c r="PBC7" s="84"/>
      <c r="PBD7" s="84"/>
      <c r="PBE7" s="84"/>
      <c r="PBF7" s="84"/>
      <c r="PBG7" s="84"/>
      <c r="PBH7" s="84"/>
      <c r="PBI7" s="84"/>
      <c r="PBJ7" s="84"/>
      <c r="PBK7" s="84"/>
      <c r="PBL7" s="84"/>
      <c r="PBM7" s="84"/>
      <c r="PBN7" s="84"/>
      <c r="PBO7" s="84"/>
      <c r="PBP7" s="84"/>
      <c r="PBQ7" s="84"/>
      <c r="PBR7" s="84"/>
      <c r="PBS7" s="84"/>
      <c r="PBT7" s="84"/>
      <c r="PBU7" s="84"/>
      <c r="PBV7" s="84"/>
      <c r="PBW7" s="84"/>
      <c r="PBX7" s="84"/>
      <c r="PBY7" s="84"/>
      <c r="PBZ7" s="84"/>
      <c r="PCA7" s="84"/>
      <c r="PCB7" s="84"/>
      <c r="PCC7" s="84"/>
      <c r="PCD7" s="84"/>
      <c r="PCE7" s="84"/>
      <c r="PCF7" s="84"/>
      <c r="PCG7" s="84"/>
      <c r="PCH7" s="84"/>
      <c r="PCI7" s="84"/>
      <c r="PCJ7" s="84"/>
      <c r="PCK7" s="84"/>
      <c r="PCL7" s="84"/>
      <c r="PCM7" s="84"/>
      <c r="PCN7" s="84"/>
      <c r="PCO7" s="84"/>
      <c r="PCP7" s="84"/>
      <c r="PCQ7" s="84"/>
      <c r="PCR7" s="84"/>
      <c r="PCS7" s="84"/>
      <c r="PCT7" s="84"/>
      <c r="PCU7" s="84"/>
      <c r="PCV7" s="84"/>
      <c r="PCW7" s="84"/>
      <c r="PCX7" s="84"/>
      <c r="PCY7" s="84"/>
      <c r="PCZ7" s="84"/>
      <c r="PDA7" s="84"/>
      <c r="PDB7" s="84"/>
      <c r="PDC7" s="84"/>
      <c r="PDD7" s="84"/>
      <c r="PDE7" s="84"/>
      <c r="PDF7" s="84"/>
      <c r="PDG7" s="84"/>
      <c r="PDH7" s="84"/>
      <c r="PDI7" s="84"/>
      <c r="PDJ7" s="84"/>
      <c r="PDK7" s="84"/>
      <c r="PDL7" s="84"/>
      <c r="PDM7" s="84"/>
      <c r="PDN7" s="84"/>
      <c r="PDO7" s="84"/>
      <c r="PDP7" s="84"/>
      <c r="PDQ7" s="84"/>
      <c r="PDR7" s="84"/>
      <c r="PDS7" s="84"/>
      <c r="PDT7" s="84"/>
      <c r="PDU7" s="84"/>
      <c r="PDV7" s="84"/>
      <c r="PDW7" s="84"/>
      <c r="PDX7" s="84"/>
      <c r="PDY7" s="84"/>
      <c r="PDZ7" s="84"/>
      <c r="PEA7" s="84"/>
      <c r="PEB7" s="84"/>
      <c r="PEC7" s="84"/>
      <c r="PED7" s="84"/>
      <c r="PEE7" s="84"/>
      <c r="PEF7" s="84"/>
      <c r="PEG7" s="84"/>
      <c r="PEH7" s="84"/>
      <c r="PEI7" s="84"/>
      <c r="PEJ7" s="84"/>
      <c r="PEK7" s="84"/>
      <c r="PEL7" s="84"/>
      <c r="PEM7" s="84"/>
      <c r="PEN7" s="84"/>
      <c r="PEO7" s="84"/>
      <c r="PEP7" s="84"/>
      <c r="PEQ7" s="84"/>
      <c r="PER7" s="84"/>
      <c r="PES7" s="84"/>
      <c r="PET7" s="84"/>
      <c r="PEU7" s="84"/>
      <c r="PEV7" s="84"/>
      <c r="PEW7" s="84"/>
      <c r="PEX7" s="84"/>
      <c r="PEY7" s="84"/>
      <c r="PEZ7" s="84"/>
      <c r="PFA7" s="84"/>
      <c r="PFB7" s="84"/>
      <c r="PFC7" s="84"/>
      <c r="PFD7" s="84"/>
      <c r="PFE7" s="84"/>
      <c r="PFF7" s="84"/>
      <c r="PFG7" s="84"/>
      <c r="PFH7" s="84"/>
      <c r="PFI7" s="84"/>
      <c r="PFJ7" s="84"/>
      <c r="PFK7" s="84"/>
      <c r="PFL7" s="84"/>
      <c r="PFM7" s="84"/>
      <c r="PFN7" s="84"/>
      <c r="PFO7" s="84"/>
      <c r="PFP7" s="84"/>
      <c r="PFQ7" s="84"/>
      <c r="PFR7" s="84"/>
      <c r="PFS7" s="84"/>
      <c r="PFT7" s="84"/>
      <c r="PFU7" s="84"/>
      <c r="PFV7" s="84"/>
      <c r="PFW7" s="84"/>
      <c r="PFX7" s="84"/>
      <c r="PFY7" s="84"/>
      <c r="PFZ7" s="84"/>
      <c r="PGA7" s="84"/>
      <c r="PGB7" s="84"/>
      <c r="PGC7" s="84"/>
      <c r="PGD7" s="84"/>
      <c r="PGE7" s="84"/>
      <c r="PGF7" s="84"/>
      <c r="PGG7" s="84"/>
      <c r="PGH7" s="84"/>
      <c r="PGI7" s="84"/>
      <c r="PGJ7" s="84"/>
      <c r="PGK7" s="84"/>
      <c r="PGL7" s="84"/>
      <c r="PGM7" s="84"/>
      <c r="PGN7" s="84"/>
      <c r="PGO7" s="84"/>
      <c r="PGP7" s="84"/>
      <c r="PGQ7" s="84"/>
      <c r="PGR7" s="84"/>
      <c r="PGS7" s="84"/>
      <c r="PGT7" s="84"/>
      <c r="PGU7" s="84"/>
      <c r="PGV7" s="84"/>
      <c r="PGW7" s="84"/>
      <c r="PGX7" s="84"/>
      <c r="PGY7" s="84"/>
      <c r="PGZ7" s="84"/>
      <c r="PHA7" s="84"/>
      <c r="PHB7" s="84"/>
      <c r="PHC7" s="84"/>
      <c r="PHD7" s="84"/>
      <c r="PHE7" s="84"/>
      <c r="PHF7" s="84"/>
      <c r="PHG7" s="84"/>
      <c r="PHH7" s="84"/>
      <c r="PHI7" s="84"/>
      <c r="PHJ7" s="84"/>
      <c r="PHK7" s="84"/>
      <c r="PHL7" s="84"/>
      <c r="PHM7" s="84"/>
      <c r="PHN7" s="84"/>
      <c r="PHO7" s="84"/>
      <c r="PHP7" s="84"/>
      <c r="PHQ7" s="84"/>
      <c r="PHR7" s="84"/>
      <c r="PHS7" s="84"/>
      <c r="PHT7" s="84"/>
      <c r="PHU7" s="84"/>
      <c r="PHV7" s="84"/>
      <c r="PHW7" s="84"/>
      <c r="PHX7" s="84"/>
      <c r="PHY7" s="84"/>
      <c r="PHZ7" s="84"/>
      <c r="PIA7" s="84"/>
      <c r="PIB7" s="84"/>
      <c r="PIC7" s="84"/>
      <c r="PID7" s="84"/>
      <c r="PIE7" s="84"/>
      <c r="PIF7" s="84"/>
      <c r="PIG7" s="84"/>
      <c r="PIH7" s="84"/>
      <c r="PII7" s="84"/>
      <c r="PIJ7" s="84"/>
      <c r="PIK7" s="84"/>
      <c r="PIL7" s="84"/>
      <c r="PIM7" s="84"/>
      <c r="PIN7" s="84"/>
      <c r="PIO7" s="84"/>
      <c r="PIP7" s="84"/>
      <c r="PIQ7" s="84"/>
      <c r="PIR7" s="84"/>
      <c r="PIS7" s="84"/>
      <c r="PIT7" s="84"/>
      <c r="PIU7" s="84"/>
      <c r="PIV7" s="84"/>
      <c r="PIW7" s="84"/>
      <c r="PIX7" s="84"/>
      <c r="PIY7" s="84"/>
      <c r="PIZ7" s="84"/>
      <c r="PJA7" s="84"/>
      <c r="PJB7" s="84"/>
      <c r="PJC7" s="84"/>
      <c r="PJD7" s="84"/>
      <c r="PJE7" s="84"/>
      <c r="PJF7" s="84"/>
      <c r="PJG7" s="84"/>
      <c r="PJH7" s="84"/>
      <c r="PJI7" s="84"/>
      <c r="PJJ7" s="84"/>
      <c r="PJK7" s="84"/>
      <c r="PJL7" s="84"/>
      <c r="PJM7" s="84"/>
      <c r="PJN7" s="84"/>
      <c r="PJO7" s="84"/>
      <c r="PJP7" s="84"/>
      <c r="PJQ7" s="84"/>
      <c r="PJR7" s="84"/>
      <c r="PJS7" s="84"/>
      <c r="PJT7" s="84"/>
      <c r="PJU7" s="84"/>
      <c r="PJV7" s="84"/>
      <c r="PJW7" s="84"/>
      <c r="PJX7" s="84"/>
      <c r="PJY7" s="84"/>
      <c r="PJZ7" s="84"/>
      <c r="PKA7" s="84"/>
      <c r="PKB7" s="84"/>
      <c r="PKC7" s="84"/>
      <c r="PKD7" s="84"/>
      <c r="PKE7" s="84"/>
      <c r="PKF7" s="84"/>
      <c r="PKG7" s="84"/>
      <c r="PKH7" s="84"/>
      <c r="PKI7" s="84"/>
      <c r="PKJ7" s="84"/>
      <c r="PKK7" s="84"/>
      <c r="PKL7" s="84"/>
      <c r="PKM7" s="84"/>
      <c r="PKN7" s="84"/>
      <c r="PKO7" s="84"/>
      <c r="PKP7" s="84"/>
      <c r="PKQ7" s="84"/>
      <c r="PKR7" s="84"/>
      <c r="PKS7" s="84"/>
      <c r="PKT7" s="84"/>
      <c r="PKU7" s="84"/>
      <c r="PKV7" s="84"/>
      <c r="PKW7" s="84"/>
      <c r="PKX7" s="84"/>
      <c r="PKY7" s="84"/>
      <c r="PKZ7" s="84"/>
      <c r="PLA7" s="84"/>
      <c r="PLB7" s="84"/>
      <c r="PLC7" s="84"/>
      <c r="PLD7" s="84"/>
      <c r="PLE7" s="84"/>
      <c r="PLF7" s="84"/>
      <c r="PLG7" s="84"/>
      <c r="PLH7" s="84"/>
      <c r="PLI7" s="84"/>
      <c r="PLJ7" s="84"/>
      <c r="PLK7" s="84"/>
      <c r="PLL7" s="84"/>
      <c r="PLM7" s="84"/>
      <c r="PLN7" s="84"/>
      <c r="PLO7" s="84"/>
      <c r="PLP7" s="84"/>
      <c r="PLQ7" s="84"/>
      <c r="PLR7" s="84"/>
      <c r="PLS7" s="84"/>
      <c r="PLT7" s="84"/>
      <c r="PLU7" s="84"/>
      <c r="PLV7" s="84"/>
      <c r="PLW7" s="84"/>
      <c r="PLX7" s="84"/>
      <c r="PLY7" s="84"/>
      <c r="PLZ7" s="84"/>
      <c r="PMA7" s="84"/>
      <c r="PMB7" s="84"/>
      <c r="PMC7" s="84"/>
      <c r="PMD7" s="84"/>
      <c r="PME7" s="84"/>
      <c r="PMF7" s="84"/>
      <c r="PMG7" s="84"/>
      <c r="PMH7" s="84"/>
      <c r="PMI7" s="84"/>
      <c r="PMJ7" s="84"/>
      <c r="PMK7" s="84"/>
      <c r="PML7" s="84"/>
      <c r="PMM7" s="84"/>
      <c r="PMN7" s="84"/>
      <c r="PMO7" s="84"/>
      <c r="PMP7" s="84"/>
      <c r="PMQ7" s="84"/>
      <c r="PMR7" s="84"/>
      <c r="PMS7" s="84"/>
      <c r="PMT7" s="84"/>
      <c r="PMU7" s="84"/>
      <c r="PMV7" s="84"/>
      <c r="PMW7" s="84"/>
      <c r="PMX7" s="84"/>
      <c r="PMY7" s="84"/>
      <c r="PMZ7" s="84"/>
      <c r="PNA7" s="84"/>
      <c r="PNB7" s="84"/>
      <c r="PNC7" s="84"/>
      <c r="PND7" s="84"/>
      <c r="PNE7" s="84"/>
      <c r="PNF7" s="84"/>
      <c r="PNG7" s="84"/>
      <c r="PNH7" s="84"/>
      <c r="PNI7" s="84"/>
      <c r="PNJ7" s="84"/>
      <c r="PNK7" s="84"/>
      <c r="PNL7" s="84"/>
      <c r="PNM7" s="84"/>
      <c r="PNN7" s="84"/>
      <c r="PNO7" s="84"/>
      <c r="PNP7" s="84"/>
      <c r="PNQ7" s="84"/>
      <c r="PNR7" s="84"/>
      <c r="PNS7" s="84"/>
      <c r="PNT7" s="84"/>
      <c r="PNU7" s="84"/>
      <c r="PNV7" s="84"/>
      <c r="PNW7" s="84"/>
      <c r="PNX7" s="84"/>
      <c r="PNY7" s="84"/>
      <c r="PNZ7" s="84"/>
      <c r="POA7" s="84"/>
      <c r="POB7" s="84"/>
      <c r="POC7" s="84"/>
      <c r="POD7" s="84"/>
      <c r="POE7" s="84"/>
      <c r="POF7" s="84"/>
      <c r="POG7" s="84"/>
      <c r="POH7" s="84"/>
      <c r="POI7" s="84"/>
      <c r="POJ7" s="84"/>
      <c r="POK7" s="84"/>
      <c r="POL7" s="84"/>
      <c r="POM7" s="84"/>
      <c r="PON7" s="84"/>
      <c r="POO7" s="84"/>
      <c r="POP7" s="84"/>
      <c r="POQ7" s="84"/>
      <c r="POR7" s="84"/>
      <c r="POS7" s="84"/>
      <c r="POT7" s="84"/>
      <c r="POU7" s="84"/>
      <c r="POV7" s="84"/>
      <c r="POW7" s="84"/>
      <c r="POX7" s="84"/>
      <c r="POY7" s="84"/>
      <c r="POZ7" s="84"/>
      <c r="PPA7" s="84"/>
      <c r="PPB7" s="84"/>
      <c r="PPC7" s="84"/>
      <c r="PPD7" s="84"/>
      <c r="PPE7" s="84"/>
      <c r="PPF7" s="84"/>
      <c r="PPG7" s="84"/>
      <c r="PPH7" s="84"/>
      <c r="PPI7" s="84"/>
      <c r="PPJ7" s="84"/>
      <c r="PPK7" s="84"/>
      <c r="PPL7" s="84"/>
      <c r="PPM7" s="84"/>
      <c r="PPN7" s="84"/>
      <c r="PPO7" s="84"/>
      <c r="PPP7" s="84"/>
      <c r="PPQ7" s="84"/>
      <c r="PPR7" s="84"/>
      <c r="PPS7" s="84"/>
      <c r="PPT7" s="84"/>
      <c r="PPU7" s="84"/>
      <c r="PPV7" s="84"/>
      <c r="PPW7" s="84"/>
      <c r="PPX7" s="84"/>
      <c r="PPY7" s="84"/>
      <c r="PPZ7" s="84"/>
      <c r="PQA7" s="84"/>
      <c r="PQB7" s="84"/>
      <c r="PQC7" s="84"/>
      <c r="PQD7" s="84"/>
      <c r="PQE7" s="84"/>
      <c r="PQF7" s="84"/>
      <c r="PQG7" s="84"/>
      <c r="PQH7" s="84"/>
      <c r="PQI7" s="84"/>
      <c r="PQJ7" s="84"/>
      <c r="PQK7" s="84"/>
      <c r="PQL7" s="84"/>
      <c r="PQM7" s="84"/>
      <c r="PQN7" s="84"/>
      <c r="PQO7" s="84"/>
      <c r="PQP7" s="84"/>
      <c r="PQQ7" s="84"/>
      <c r="PQR7" s="84"/>
      <c r="PQS7" s="84"/>
      <c r="PQT7" s="84"/>
      <c r="PQU7" s="84"/>
      <c r="PQV7" s="84"/>
      <c r="PQW7" s="84"/>
      <c r="PQX7" s="84"/>
      <c r="PQY7" s="84"/>
      <c r="PQZ7" s="84"/>
      <c r="PRA7" s="84"/>
      <c r="PRB7" s="84"/>
      <c r="PRC7" s="84"/>
      <c r="PRD7" s="84"/>
      <c r="PRE7" s="84"/>
      <c r="PRF7" s="84"/>
      <c r="PRG7" s="84"/>
      <c r="PRH7" s="84"/>
      <c r="PRI7" s="84"/>
      <c r="PRJ7" s="84"/>
      <c r="PRK7" s="84"/>
      <c r="PRL7" s="84"/>
      <c r="PRM7" s="84"/>
      <c r="PRN7" s="84"/>
      <c r="PRO7" s="84"/>
      <c r="PRP7" s="84"/>
      <c r="PRQ7" s="84"/>
      <c r="PRR7" s="84"/>
      <c r="PRS7" s="84"/>
      <c r="PRT7" s="84"/>
      <c r="PRU7" s="84"/>
      <c r="PRV7" s="84"/>
      <c r="PRW7" s="84"/>
      <c r="PRX7" s="84"/>
      <c r="PRY7" s="84"/>
      <c r="PRZ7" s="84"/>
      <c r="PSA7" s="84"/>
      <c r="PSB7" s="84"/>
      <c r="PSC7" s="84"/>
      <c r="PSD7" s="84"/>
      <c r="PSE7" s="84"/>
      <c r="PSF7" s="84"/>
      <c r="PSG7" s="84"/>
      <c r="PSH7" s="84"/>
      <c r="PSI7" s="84"/>
      <c r="PSJ7" s="84"/>
      <c r="PSK7" s="84"/>
      <c r="PSL7" s="84"/>
      <c r="PSM7" s="84"/>
      <c r="PSN7" s="84"/>
      <c r="PSO7" s="84"/>
      <c r="PSP7" s="84"/>
      <c r="PSQ7" s="84"/>
      <c r="PSR7" s="84"/>
      <c r="PSS7" s="84"/>
      <c r="PST7" s="84"/>
      <c r="PSU7" s="84"/>
      <c r="PSV7" s="84"/>
      <c r="PSW7" s="84"/>
      <c r="PSX7" s="84"/>
      <c r="PSY7" s="84"/>
      <c r="PSZ7" s="84"/>
      <c r="PTA7" s="84"/>
      <c r="PTB7" s="84"/>
      <c r="PTC7" s="84"/>
      <c r="PTD7" s="84"/>
      <c r="PTE7" s="84"/>
      <c r="PTF7" s="84"/>
      <c r="PTG7" s="84"/>
      <c r="PTH7" s="84"/>
      <c r="PTI7" s="84"/>
      <c r="PTJ7" s="84"/>
      <c r="PTK7" s="84"/>
      <c r="PTL7" s="84"/>
      <c r="PTM7" s="84"/>
      <c r="PTN7" s="84"/>
      <c r="PTO7" s="84"/>
      <c r="PTP7" s="84"/>
      <c r="PTQ7" s="84"/>
      <c r="PTR7" s="84"/>
      <c r="PTS7" s="84"/>
      <c r="PTT7" s="84"/>
      <c r="PTU7" s="84"/>
      <c r="PTV7" s="84"/>
      <c r="PTW7" s="84"/>
      <c r="PTX7" s="84"/>
      <c r="PTY7" s="84"/>
      <c r="PTZ7" s="84"/>
      <c r="PUA7" s="84"/>
      <c r="PUB7" s="84"/>
      <c r="PUC7" s="84"/>
      <c r="PUD7" s="84"/>
      <c r="PUE7" s="84"/>
      <c r="PUF7" s="84"/>
      <c r="PUG7" s="84"/>
      <c r="PUH7" s="84"/>
      <c r="PUI7" s="84"/>
      <c r="PUJ7" s="84"/>
      <c r="PUK7" s="84"/>
      <c r="PUL7" s="84"/>
      <c r="PUM7" s="84"/>
      <c r="PUN7" s="84"/>
      <c r="PUO7" s="84"/>
      <c r="PUP7" s="84"/>
      <c r="PUQ7" s="84"/>
      <c r="PUR7" s="84"/>
      <c r="PUS7" s="84"/>
      <c r="PUT7" s="84"/>
      <c r="PUU7" s="84"/>
      <c r="PUV7" s="84"/>
      <c r="PUW7" s="84"/>
      <c r="PUX7" s="84"/>
      <c r="PUY7" s="84"/>
      <c r="PUZ7" s="84"/>
      <c r="PVA7" s="84"/>
      <c r="PVB7" s="84"/>
      <c r="PVC7" s="84"/>
      <c r="PVD7" s="84"/>
      <c r="PVE7" s="84"/>
      <c r="PVF7" s="84"/>
      <c r="PVG7" s="84"/>
      <c r="PVH7" s="84"/>
      <c r="PVI7" s="84"/>
      <c r="PVJ7" s="84"/>
      <c r="PVK7" s="84"/>
      <c r="PVL7" s="84"/>
      <c r="PVM7" s="84"/>
      <c r="PVN7" s="84"/>
      <c r="PVO7" s="84"/>
      <c r="PVP7" s="84"/>
      <c r="PVQ7" s="84"/>
      <c r="PVR7" s="84"/>
      <c r="PVS7" s="84"/>
      <c r="PVT7" s="84"/>
      <c r="PVU7" s="84"/>
      <c r="PVV7" s="84"/>
      <c r="PVW7" s="84"/>
      <c r="PVX7" s="84"/>
      <c r="PVY7" s="84"/>
      <c r="PVZ7" s="84"/>
      <c r="PWA7" s="84"/>
      <c r="PWB7" s="84"/>
      <c r="PWC7" s="84"/>
      <c r="PWD7" s="84"/>
      <c r="PWE7" s="84"/>
      <c r="PWF7" s="84"/>
      <c r="PWG7" s="84"/>
      <c r="PWH7" s="84"/>
      <c r="PWI7" s="84"/>
      <c r="PWJ7" s="84"/>
      <c r="PWK7" s="84"/>
      <c r="PWL7" s="84"/>
      <c r="PWM7" s="84"/>
      <c r="PWN7" s="84"/>
      <c r="PWO7" s="84"/>
      <c r="PWP7" s="84"/>
      <c r="PWQ7" s="84"/>
      <c r="PWR7" s="84"/>
      <c r="PWS7" s="84"/>
      <c r="PWT7" s="84"/>
      <c r="PWU7" s="84"/>
      <c r="PWV7" s="84"/>
      <c r="PWW7" s="84"/>
      <c r="PWX7" s="84"/>
      <c r="PWY7" s="84"/>
      <c r="PWZ7" s="84"/>
      <c r="PXA7" s="84"/>
      <c r="PXB7" s="84"/>
      <c r="PXC7" s="84"/>
      <c r="PXD7" s="84"/>
      <c r="PXE7" s="84"/>
      <c r="PXF7" s="84"/>
      <c r="PXG7" s="84"/>
      <c r="PXH7" s="84"/>
      <c r="PXI7" s="84"/>
      <c r="PXJ7" s="84"/>
      <c r="PXK7" s="84"/>
      <c r="PXL7" s="84"/>
      <c r="PXM7" s="84"/>
      <c r="PXN7" s="84"/>
      <c r="PXO7" s="84"/>
      <c r="PXP7" s="84"/>
      <c r="PXQ7" s="84"/>
      <c r="PXR7" s="84"/>
      <c r="PXS7" s="84"/>
      <c r="PXT7" s="84"/>
      <c r="PXU7" s="84"/>
      <c r="PXV7" s="84"/>
      <c r="PXW7" s="84"/>
      <c r="PXX7" s="84"/>
      <c r="PXY7" s="84"/>
      <c r="PXZ7" s="84"/>
      <c r="PYA7" s="84"/>
      <c r="PYB7" s="84"/>
      <c r="PYC7" s="84"/>
      <c r="PYD7" s="84"/>
      <c r="PYE7" s="84"/>
      <c r="PYF7" s="84"/>
      <c r="PYG7" s="84"/>
      <c r="PYH7" s="84"/>
      <c r="PYI7" s="84"/>
      <c r="PYJ7" s="84"/>
      <c r="PYK7" s="84"/>
      <c r="PYL7" s="84"/>
      <c r="PYM7" s="84"/>
      <c r="PYN7" s="84"/>
      <c r="PYO7" s="84"/>
      <c r="PYP7" s="84"/>
      <c r="PYQ7" s="84"/>
      <c r="PYR7" s="84"/>
      <c r="PYS7" s="84"/>
      <c r="PYT7" s="84"/>
      <c r="PYU7" s="84"/>
      <c r="PYV7" s="84"/>
      <c r="PYW7" s="84"/>
      <c r="PYX7" s="84"/>
      <c r="PYY7" s="84"/>
      <c r="PYZ7" s="84"/>
      <c r="PZA7" s="84"/>
      <c r="PZB7" s="84"/>
      <c r="PZC7" s="84"/>
      <c r="PZD7" s="84"/>
      <c r="PZE7" s="84"/>
      <c r="PZF7" s="84"/>
      <c r="PZG7" s="84"/>
      <c r="PZH7" s="84"/>
      <c r="PZI7" s="84"/>
      <c r="PZJ7" s="84"/>
      <c r="PZK7" s="84"/>
      <c r="PZL7" s="84"/>
      <c r="PZM7" s="84"/>
      <c r="PZN7" s="84"/>
      <c r="PZO7" s="84"/>
      <c r="PZP7" s="84"/>
      <c r="PZQ7" s="84"/>
      <c r="PZR7" s="84"/>
      <c r="PZS7" s="84"/>
      <c r="PZT7" s="84"/>
      <c r="PZU7" s="84"/>
      <c r="PZV7" s="84"/>
      <c r="PZW7" s="84"/>
      <c r="PZX7" s="84"/>
      <c r="PZY7" s="84"/>
      <c r="PZZ7" s="84"/>
      <c r="QAA7" s="84"/>
      <c r="QAB7" s="84"/>
      <c r="QAC7" s="84"/>
      <c r="QAD7" s="84"/>
      <c r="QAE7" s="84"/>
      <c r="QAF7" s="84"/>
      <c r="QAG7" s="84"/>
      <c r="QAH7" s="84"/>
      <c r="QAI7" s="84"/>
      <c r="QAJ7" s="84"/>
      <c r="QAK7" s="84"/>
      <c r="QAL7" s="84"/>
      <c r="QAM7" s="84"/>
      <c r="QAN7" s="84"/>
      <c r="QAO7" s="84"/>
      <c r="QAP7" s="84"/>
      <c r="QAQ7" s="84"/>
      <c r="QAR7" s="84"/>
      <c r="QAS7" s="84"/>
      <c r="QAT7" s="84"/>
      <c r="QAU7" s="84"/>
      <c r="QAV7" s="84"/>
      <c r="QAW7" s="84"/>
      <c r="QAX7" s="84"/>
      <c r="QAY7" s="84"/>
      <c r="QAZ7" s="84"/>
      <c r="QBA7" s="84"/>
      <c r="QBB7" s="84"/>
      <c r="QBC7" s="84"/>
      <c r="QBD7" s="84"/>
      <c r="QBE7" s="84"/>
      <c r="QBF7" s="84"/>
      <c r="QBG7" s="84"/>
      <c r="QBH7" s="84"/>
      <c r="QBI7" s="84"/>
      <c r="QBJ7" s="84"/>
      <c r="QBK7" s="84"/>
      <c r="QBL7" s="84"/>
      <c r="QBM7" s="84"/>
      <c r="QBN7" s="84"/>
      <c r="QBO7" s="84"/>
      <c r="QBP7" s="84"/>
      <c r="QBQ7" s="84"/>
      <c r="QBR7" s="84"/>
      <c r="QBS7" s="84"/>
      <c r="QBT7" s="84"/>
      <c r="QBU7" s="84"/>
      <c r="QBV7" s="84"/>
      <c r="QBW7" s="84"/>
      <c r="QBX7" s="84"/>
      <c r="QBY7" s="84"/>
      <c r="QBZ7" s="84"/>
      <c r="QCA7" s="84"/>
      <c r="QCB7" s="84"/>
      <c r="QCC7" s="84"/>
      <c r="QCD7" s="84"/>
      <c r="QCE7" s="84"/>
      <c r="QCF7" s="84"/>
      <c r="QCG7" s="84"/>
      <c r="QCH7" s="84"/>
      <c r="QCI7" s="84"/>
      <c r="QCJ7" s="84"/>
      <c r="QCK7" s="84"/>
      <c r="QCL7" s="84"/>
      <c r="QCM7" s="84"/>
      <c r="QCN7" s="84"/>
      <c r="QCO7" s="84"/>
      <c r="QCP7" s="84"/>
      <c r="QCQ7" s="84"/>
      <c r="QCR7" s="84"/>
      <c r="QCS7" s="84"/>
      <c r="QCT7" s="84"/>
      <c r="QCU7" s="84"/>
      <c r="QCV7" s="84"/>
      <c r="QCW7" s="84"/>
      <c r="QCX7" s="84"/>
      <c r="QCY7" s="84"/>
      <c r="QCZ7" s="84"/>
      <c r="QDA7" s="84"/>
      <c r="QDB7" s="84"/>
      <c r="QDC7" s="84"/>
      <c r="QDD7" s="84"/>
      <c r="QDE7" s="84"/>
      <c r="QDF7" s="84"/>
      <c r="QDG7" s="84"/>
      <c r="QDH7" s="84"/>
      <c r="QDI7" s="84"/>
      <c r="QDJ7" s="84"/>
      <c r="QDK7" s="84"/>
      <c r="QDL7" s="84"/>
      <c r="QDM7" s="84"/>
      <c r="QDN7" s="84"/>
      <c r="QDO7" s="84"/>
      <c r="QDP7" s="84"/>
      <c r="QDQ7" s="84"/>
      <c r="QDR7" s="84"/>
      <c r="QDS7" s="84"/>
      <c r="QDT7" s="84"/>
      <c r="QDU7" s="84"/>
      <c r="QDV7" s="84"/>
      <c r="QDW7" s="84"/>
      <c r="QDX7" s="84"/>
      <c r="QDY7" s="84"/>
      <c r="QDZ7" s="84"/>
      <c r="QEA7" s="84"/>
      <c r="QEB7" s="84"/>
      <c r="QEC7" s="84"/>
      <c r="QED7" s="84"/>
      <c r="QEE7" s="84"/>
      <c r="QEF7" s="84"/>
      <c r="QEG7" s="84"/>
      <c r="QEH7" s="84"/>
      <c r="QEI7" s="84"/>
      <c r="QEJ7" s="84"/>
      <c r="QEK7" s="84"/>
      <c r="QEL7" s="84"/>
      <c r="QEM7" s="84"/>
      <c r="QEN7" s="84"/>
      <c r="QEO7" s="84"/>
      <c r="QEP7" s="84"/>
      <c r="QEQ7" s="84"/>
      <c r="QER7" s="84"/>
      <c r="QES7" s="84"/>
      <c r="QET7" s="84"/>
      <c r="QEU7" s="84"/>
      <c r="QEV7" s="84"/>
      <c r="QEW7" s="84"/>
      <c r="QEX7" s="84"/>
      <c r="QEY7" s="84"/>
      <c r="QEZ7" s="84"/>
      <c r="QFA7" s="84"/>
      <c r="QFB7" s="84"/>
      <c r="QFC7" s="84"/>
      <c r="QFD7" s="84"/>
      <c r="QFE7" s="84"/>
      <c r="QFF7" s="84"/>
      <c r="QFG7" s="84"/>
      <c r="QFH7" s="84"/>
      <c r="QFI7" s="84"/>
      <c r="QFJ7" s="84"/>
      <c r="QFK7" s="84"/>
      <c r="QFL7" s="84"/>
      <c r="QFM7" s="84"/>
      <c r="QFN7" s="84"/>
      <c r="QFO7" s="84"/>
      <c r="QFP7" s="84"/>
      <c r="QFQ7" s="84"/>
      <c r="QFR7" s="84"/>
      <c r="QFS7" s="84"/>
      <c r="QFT7" s="84"/>
      <c r="QFU7" s="84"/>
      <c r="QFV7" s="84"/>
      <c r="QFW7" s="84"/>
      <c r="QFX7" s="84"/>
      <c r="QFY7" s="84"/>
      <c r="QFZ7" s="84"/>
      <c r="QGA7" s="84"/>
      <c r="QGB7" s="84"/>
      <c r="QGC7" s="84"/>
      <c r="QGD7" s="84"/>
      <c r="QGE7" s="84"/>
      <c r="QGF7" s="84"/>
      <c r="QGG7" s="84"/>
      <c r="QGH7" s="84"/>
      <c r="QGI7" s="84"/>
      <c r="QGJ7" s="84"/>
      <c r="QGK7" s="84"/>
      <c r="QGL7" s="84"/>
      <c r="QGM7" s="84"/>
      <c r="QGN7" s="84"/>
      <c r="QGO7" s="84"/>
      <c r="QGP7" s="84"/>
      <c r="QGQ7" s="84"/>
      <c r="QGR7" s="84"/>
      <c r="QGS7" s="84"/>
      <c r="QGT7" s="84"/>
      <c r="QGU7" s="84"/>
      <c r="QGV7" s="84"/>
      <c r="QGW7" s="84"/>
      <c r="QGX7" s="84"/>
      <c r="QGY7" s="84"/>
      <c r="QGZ7" s="84"/>
      <c r="QHA7" s="84"/>
      <c r="QHB7" s="84"/>
      <c r="QHC7" s="84"/>
      <c r="QHD7" s="84"/>
      <c r="QHE7" s="84"/>
      <c r="QHF7" s="84"/>
      <c r="QHG7" s="84"/>
      <c r="QHH7" s="84"/>
      <c r="QHI7" s="84"/>
      <c r="QHJ7" s="84"/>
      <c r="QHK7" s="84"/>
      <c r="QHL7" s="84"/>
      <c r="QHM7" s="84"/>
      <c r="QHN7" s="84"/>
      <c r="QHO7" s="84"/>
      <c r="QHP7" s="84"/>
      <c r="QHQ7" s="84"/>
      <c r="QHR7" s="84"/>
      <c r="QHS7" s="84"/>
      <c r="QHT7" s="84"/>
      <c r="QHU7" s="84"/>
      <c r="QHV7" s="84"/>
      <c r="QHW7" s="84"/>
      <c r="QHX7" s="84"/>
      <c r="QHY7" s="84"/>
      <c r="QHZ7" s="84"/>
      <c r="QIA7" s="84"/>
      <c r="QIB7" s="84"/>
      <c r="QIC7" s="84"/>
      <c r="QID7" s="84"/>
      <c r="QIE7" s="84"/>
      <c r="QIF7" s="84"/>
      <c r="QIG7" s="84"/>
      <c r="QIH7" s="84"/>
      <c r="QII7" s="84"/>
      <c r="QIJ7" s="84"/>
      <c r="QIK7" s="84"/>
      <c r="QIL7" s="84"/>
      <c r="QIM7" s="84"/>
      <c r="QIN7" s="84"/>
      <c r="QIO7" s="84"/>
      <c r="QIP7" s="84"/>
      <c r="QIQ7" s="84"/>
      <c r="QIR7" s="84"/>
      <c r="QIS7" s="84"/>
      <c r="QIT7" s="84"/>
      <c r="QIU7" s="84"/>
      <c r="QIV7" s="84"/>
      <c r="QIW7" s="84"/>
      <c r="QIX7" s="84"/>
      <c r="QIY7" s="84"/>
      <c r="QIZ7" s="84"/>
      <c r="QJA7" s="84"/>
      <c r="QJB7" s="84"/>
      <c r="QJC7" s="84"/>
      <c r="QJD7" s="84"/>
      <c r="QJE7" s="84"/>
      <c r="QJF7" s="84"/>
      <c r="QJG7" s="84"/>
      <c r="QJH7" s="84"/>
      <c r="QJI7" s="84"/>
      <c r="QJJ7" s="84"/>
      <c r="QJK7" s="84"/>
      <c r="QJL7" s="84"/>
      <c r="QJM7" s="84"/>
      <c r="QJN7" s="84"/>
      <c r="QJO7" s="84"/>
      <c r="QJP7" s="84"/>
      <c r="QJQ7" s="84"/>
      <c r="QJR7" s="84"/>
      <c r="QJS7" s="84"/>
      <c r="QJT7" s="84"/>
      <c r="QJU7" s="84"/>
      <c r="QJV7" s="84"/>
      <c r="QJW7" s="84"/>
      <c r="QJX7" s="84"/>
      <c r="QJY7" s="84"/>
      <c r="QJZ7" s="84"/>
      <c r="QKA7" s="84"/>
      <c r="QKB7" s="84"/>
      <c r="QKC7" s="84"/>
      <c r="QKD7" s="84"/>
      <c r="QKE7" s="84"/>
      <c r="QKF7" s="84"/>
      <c r="QKG7" s="84"/>
      <c r="QKH7" s="84"/>
      <c r="QKI7" s="84"/>
      <c r="QKJ7" s="84"/>
      <c r="QKK7" s="84"/>
      <c r="QKL7" s="84"/>
      <c r="QKM7" s="84"/>
      <c r="QKN7" s="84"/>
      <c r="QKO7" s="84"/>
      <c r="QKP7" s="84"/>
      <c r="QKQ7" s="84"/>
      <c r="QKR7" s="84"/>
      <c r="QKS7" s="84"/>
      <c r="QKT7" s="84"/>
      <c r="QKU7" s="84"/>
      <c r="QKV7" s="84"/>
      <c r="QKW7" s="84"/>
      <c r="QKX7" s="84"/>
      <c r="QKY7" s="84"/>
      <c r="QKZ7" s="84"/>
      <c r="QLA7" s="84"/>
      <c r="QLB7" s="84"/>
      <c r="QLC7" s="84"/>
      <c r="QLD7" s="84"/>
      <c r="QLE7" s="84"/>
      <c r="QLF7" s="84"/>
      <c r="QLG7" s="84"/>
      <c r="QLH7" s="84"/>
      <c r="QLI7" s="84"/>
      <c r="QLJ7" s="84"/>
      <c r="QLK7" s="84"/>
      <c r="QLL7" s="84"/>
      <c r="QLM7" s="84"/>
      <c r="QLN7" s="84"/>
      <c r="QLO7" s="84"/>
      <c r="QLP7" s="84"/>
      <c r="QLQ7" s="84"/>
      <c r="QLR7" s="84"/>
      <c r="QLS7" s="84"/>
      <c r="QLT7" s="84"/>
      <c r="QLU7" s="84"/>
      <c r="QLV7" s="84"/>
      <c r="QLW7" s="84"/>
      <c r="QLX7" s="84"/>
      <c r="QLY7" s="84"/>
      <c r="QLZ7" s="84"/>
      <c r="QMA7" s="84"/>
      <c r="QMB7" s="84"/>
      <c r="QMC7" s="84"/>
      <c r="QMD7" s="84"/>
      <c r="QME7" s="84"/>
      <c r="QMF7" s="84"/>
      <c r="QMG7" s="84"/>
      <c r="QMH7" s="84"/>
      <c r="QMI7" s="84"/>
      <c r="QMJ7" s="84"/>
      <c r="QMK7" s="84"/>
      <c r="QML7" s="84"/>
      <c r="QMM7" s="84"/>
      <c r="QMN7" s="84"/>
      <c r="QMO7" s="84"/>
      <c r="QMP7" s="84"/>
      <c r="QMQ7" s="84"/>
      <c r="QMR7" s="84"/>
      <c r="QMS7" s="84"/>
      <c r="QMT7" s="84"/>
      <c r="QMU7" s="84"/>
      <c r="QMV7" s="84"/>
      <c r="QMW7" s="84"/>
      <c r="QMX7" s="84"/>
      <c r="QMY7" s="84"/>
      <c r="QMZ7" s="84"/>
      <c r="QNA7" s="84"/>
      <c r="QNB7" s="84"/>
      <c r="QNC7" s="84"/>
      <c r="QND7" s="84"/>
      <c r="QNE7" s="84"/>
      <c r="QNF7" s="84"/>
      <c r="QNG7" s="84"/>
      <c r="QNH7" s="84"/>
      <c r="QNI7" s="84"/>
      <c r="QNJ7" s="84"/>
      <c r="QNK7" s="84"/>
      <c r="QNL7" s="84"/>
      <c r="QNM7" s="84"/>
      <c r="QNN7" s="84"/>
      <c r="QNO7" s="84"/>
      <c r="QNP7" s="84"/>
      <c r="QNQ7" s="84"/>
      <c r="QNR7" s="84"/>
      <c r="QNS7" s="84"/>
      <c r="QNT7" s="84"/>
      <c r="QNU7" s="84"/>
      <c r="QNV7" s="84"/>
      <c r="QNW7" s="84"/>
      <c r="QNX7" s="84"/>
      <c r="QNY7" s="84"/>
      <c r="QNZ7" s="84"/>
      <c r="QOA7" s="84"/>
      <c r="QOB7" s="84"/>
      <c r="QOC7" s="84"/>
      <c r="QOD7" s="84"/>
      <c r="QOE7" s="84"/>
      <c r="QOF7" s="84"/>
      <c r="QOG7" s="84"/>
      <c r="QOH7" s="84"/>
      <c r="QOI7" s="84"/>
      <c r="QOJ7" s="84"/>
      <c r="QOK7" s="84"/>
      <c r="QOL7" s="84"/>
      <c r="QOM7" s="84"/>
      <c r="QON7" s="84"/>
      <c r="QOO7" s="84"/>
      <c r="QOP7" s="84"/>
      <c r="QOQ7" s="84"/>
      <c r="QOR7" s="84"/>
      <c r="QOS7" s="84"/>
      <c r="QOT7" s="84"/>
      <c r="QOU7" s="84"/>
      <c r="QOV7" s="84"/>
      <c r="QOW7" s="84"/>
      <c r="QOX7" s="84"/>
      <c r="QOY7" s="84"/>
      <c r="QOZ7" s="84"/>
      <c r="QPA7" s="84"/>
      <c r="QPB7" s="84"/>
      <c r="QPC7" s="84"/>
      <c r="QPD7" s="84"/>
      <c r="QPE7" s="84"/>
      <c r="QPF7" s="84"/>
      <c r="QPG7" s="84"/>
      <c r="QPH7" s="84"/>
      <c r="QPI7" s="84"/>
      <c r="QPJ7" s="84"/>
      <c r="QPK7" s="84"/>
      <c r="QPL7" s="84"/>
      <c r="QPM7" s="84"/>
      <c r="QPN7" s="84"/>
      <c r="QPO7" s="84"/>
      <c r="QPP7" s="84"/>
      <c r="QPQ7" s="84"/>
      <c r="QPR7" s="84"/>
      <c r="QPS7" s="84"/>
      <c r="QPT7" s="84"/>
      <c r="QPU7" s="84"/>
      <c r="QPV7" s="84"/>
      <c r="QPW7" s="84"/>
      <c r="QPX7" s="84"/>
      <c r="QPY7" s="84"/>
      <c r="QPZ7" s="84"/>
      <c r="QQA7" s="84"/>
      <c r="QQB7" s="84"/>
      <c r="QQC7" s="84"/>
      <c r="QQD7" s="84"/>
      <c r="QQE7" s="84"/>
      <c r="QQF7" s="84"/>
      <c r="QQG7" s="84"/>
      <c r="QQH7" s="84"/>
      <c r="QQI7" s="84"/>
      <c r="QQJ7" s="84"/>
      <c r="QQK7" s="84"/>
      <c r="QQL7" s="84"/>
      <c r="QQM7" s="84"/>
      <c r="QQN7" s="84"/>
      <c r="QQO7" s="84"/>
      <c r="QQP7" s="84"/>
      <c r="QQQ7" s="84"/>
      <c r="QQR7" s="84"/>
      <c r="QQS7" s="84"/>
      <c r="QQT7" s="84"/>
      <c r="QQU7" s="84"/>
      <c r="QQV7" s="84"/>
      <c r="QQW7" s="84"/>
      <c r="QQX7" s="84"/>
      <c r="QQY7" s="84"/>
      <c r="QQZ7" s="84"/>
      <c r="QRA7" s="84"/>
      <c r="QRB7" s="84"/>
      <c r="QRC7" s="84"/>
      <c r="QRD7" s="84"/>
      <c r="QRE7" s="84"/>
      <c r="QRF7" s="84"/>
      <c r="QRG7" s="84"/>
      <c r="QRH7" s="84"/>
      <c r="QRI7" s="84"/>
      <c r="QRJ7" s="84"/>
      <c r="QRK7" s="84"/>
      <c r="QRL7" s="84"/>
      <c r="QRM7" s="84"/>
      <c r="QRN7" s="84"/>
      <c r="QRO7" s="84"/>
      <c r="QRP7" s="84"/>
      <c r="QRQ7" s="84"/>
      <c r="QRR7" s="84"/>
      <c r="QRS7" s="84"/>
      <c r="QRT7" s="84"/>
      <c r="QRU7" s="84"/>
      <c r="QRV7" s="84"/>
      <c r="QRW7" s="84"/>
      <c r="QRX7" s="84"/>
      <c r="QRY7" s="84"/>
      <c r="QRZ7" s="84"/>
      <c r="QSA7" s="84"/>
      <c r="QSB7" s="84"/>
      <c r="QSC7" s="84"/>
      <c r="QSD7" s="84"/>
      <c r="QSE7" s="84"/>
      <c r="QSF7" s="84"/>
      <c r="QSG7" s="84"/>
      <c r="QSH7" s="84"/>
      <c r="QSI7" s="84"/>
      <c r="QSJ7" s="84"/>
      <c r="QSK7" s="84"/>
      <c r="QSL7" s="84"/>
      <c r="QSM7" s="84"/>
      <c r="QSN7" s="84"/>
      <c r="QSO7" s="84"/>
      <c r="QSP7" s="84"/>
      <c r="QSQ7" s="84"/>
      <c r="QSR7" s="84"/>
      <c r="QSS7" s="84"/>
      <c r="QST7" s="84"/>
      <c r="QSU7" s="84"/>
      <c r="QSV7" s="84"/>
      <c r="QSW7" s="84"/>
      <c r="QSX7" s="84"/>
      <c r="QSY7" s="84"/>
      <c r="QSZ7" s="84"/>
      <c r="QTA7" s="84"/>
      <c r="QTB7" s="84"/>
      <c r="QTC7" s="84"/>
      <c r="QTD7" s="84"/>
      <c r="QTE7" s="84"/>
      <c r="QTF7" s="84"/>
      <c r="QTG7" s="84"/>
      <c r="QTH7" s="84"/>
      <c r="QTI7" s="84"/>
      <c r="QTJ7" s="84"/>
      <c r="QTK7" s="84"/>
      <c r="QTL7" s="84"/>
      <c r="QTM7" s="84"/>
      <c r="QTN7" s="84"/>
      <c r="QTO7" s="84"/>
      <c r="QTP7" s="84"/>
      <c r="QTQ7" s="84"/>
      <c r="QTR7" s="84"/>
      <c r="QTS7" s="84"/>
      <c r="QTT7" s="84"/>
      <c r="QTU7" s="84"/>
      <c r="QTV7" s="84"/>
      <c r="QTW7" s="84"/>
      <c r="QTX7" s="84"/>
      <c r="QTY7" s="84"/>
      <c r="QTZ7" s="84"/>
      <c r="QUA7" s="84"/>
      <c r="QUB7" s="84"/>
      <c r="QUC7" s="84"/>
      <c r="QUD7" s="84"/>
      <c r="QUE7" s="84"/>
      <c r="QUF7" s="84"/>
      <c r="QUG7" s="84"/>
      <c r="QUH7" s="84"/>
      <c r="QUI7" s="84"/>
      <c r="QUJ7" s="84"/>
      <c r="QUK7" s="84"/>
      <c r="QUL7" s="84"/>
      <c r="QUM7" s="84"/>
      <c r="QUN7" s="84"/>
      <c r="QUO7" s="84"/>
      <c r="QUP7" s="84"/>
      <c r="QUQ7" s="84"/>
      <c r="QUR7" s="84"/>
      <c r="QUS7" s="84"/>
      <c r="QUT7" s="84"/>
      <c r="QUU7" s="84"/>
      <c r="QUV7" s="84"/>
      <c r="QUW7" s="84"/>
      <c r="QUX7" s="84"/>
      <c r="QUY7" s="84"/>
      <c r="QUZ7" s="84"/>
      <c r="QVA7" s="84"/>
      <c r="QVB7" s="84"/>
      <c r="QVC7" s="84"/>
      <c r="QVD7" s="84"/>
      <c r="QVE7" s="84"/>
      <c r="QVF7" s="84"/>
      <c r="QVG7" s="84"/>
      <c r="QVH7" s="84"/>
      <c r="QVI7" s="84"/>
      <c r="QVJ7" s="84"/>
      <c r="QVK7" s="84"/>
      <c r="QVL7" s="84"/>
      <c r="QVM7" s="84"/>
      <c r="QVN7" s="84"/>
      <c r="QVO7" s="84"/>
      <c r="QVP7" s="84"/>
      <c r="QVQ7" s="84"/>
      <c r="QVR7" s="84"/>
      <c r="QVS7" s="84"/>
      <c r="QVT7" s="84"/>
      <c r="QVU7" s="84"/>
      <c r="QVV7" s="84"/>
      <c r="QVW7" s="84"/>
      <c r="QVX7" s="84"/>
      <c r="QVY7" s="84"/>
      <c r="QVZ7" s="84"/>
      <c r="QWA7" s="84"/>
      <c r="QWB7" s="84"/>
      <c r="QWC7" s="84"/>
      <c r="QWD7" s="84"/>
      <c r="QWE7" s="84"/>
      <c r="QWF7" s="84"/>
      <c r="QWG7" s="84"/>
      <c r="QWH7" s="84"/>
      <c r="QWI7" s="84"/>
      <c r="QWJ7" s="84"/>
      <c r="QWK7" s="84"/>
      <c r="QWL7" s="84"/>
      <c r="QWM7" s="84"/>
      <c r="QWN7" s="84"/>
      <c r="QWO7" s="84"/>
      <c r="QWP7" s="84"/>
      <c r="QWQ7" s="84"/>
      <c r="QWR7" s="84"/>
      <c r="QWS7" s="84"/>
      <c r="QWT7" s="84"/>
      <c r="QWU7" s="84"/>
      <c r="QWV7" s="84"/>
      <c r="QWW7" s="84"/>
      <c r="QWX7" s="84"/>
      <c r="QWY7" s="84"/>
      <c r="QWZ7" s="84"/>
      <c r="QXA7" s="84"/>
      <c r="QXB7" s="84"/>
      <c r="QXC7" s="84"/>
      <c r="QXD7" s="84"/>
      <c r="QXE7" s="84"/>
      <c r="QXF7" s="84"/>
      <c r="QXG7" s="84"/>
      <c r="QXH7" s="84"/>
      <c r="QXI7" s="84"/>
      <c r="QXJ7" s="84"/>
      <c r="QXK7" s="84"/>
      <c r="QXL7" s="84"/>
      <c r="QXM7" s="84"/>
      <c r="QXN7" s="84"/>
      <c r="QXO7" s="84"/>
      <c r="QXP7" s="84"/>
      <c r="QXQ7" s="84"/>
      <c r="QXR7" s="84"/>
      <c r="QXS7" s="84"/>
      <c r="QXT7" s="84"/>
      <c r="QXU7" s="84"/>
      <c r="QXV7" s="84"/>
      <c r="QXW7" s="84"/>
      <c r="QXX7" s="84"/>
      <c r="QXY7" s="84"/>
      <c r="QXZ7" s="84"/>
      <c r="QYA7" s="84"/>
      <c r="QYB7" s="84"/>
      <c r="QYC7" s="84"/>
      <c r="QYD7" s="84"/>
      <c r="QYE7" s="84"/>
      <c r="QYF7" s="84"/>
      <c r="QYG7" s="84"/>
      <c r="QYH7" s="84"/>
      <c r="QYI7" s="84"/>
      <c r="QYJ7" s="84"/>
      <c r="QYK7" s="84"/>
      <c r="QYL7" s="84"/>
      <c r="QYM7" s="84"/>
      <c r="QYN7" s="84"/>
      <c r="QYO7" s="84"/>
      <c r="QYP7" s="84"/>
      <c r="QYQ7" s="84"/>
      <c r="QYR7" s="84"/>
      <c r="QYS7" s="84"/>
      <c r="QYT7" s="84"/>
      <c r="QYU7" s="84"/>
      <c r="QYV7" s="84"/>
      <c r="QYW7" s="84"/>
      <c r="QYX7" s="84"/>
      <c r="QYY7" s="84"/>
      <c r="QYZ7" s="84"/>
      <c r="QZA7" s="84"/>
      <c r="QZB7" s="84"/>
      <c r="QZC7" s="84"/>
      <c r="QZD7" s="84"/>
      <c r="QZE7" s="84"/>
      <c r="QZF7" s="84"/>
      <c r="QZG7" s="84"/>
      <c r="QZH7" s="84"/>
      <c r="QZI7" s="84"/>
      <c r="QZJ7" s="84"/>
      <c r="QZK7" s="84"/>
      <c r="QZL7" s="84"/>
      <c r="QZM7" s="84"/>
      <c r="QZN7" s="84"/>
      <c r="QZO7" s="84"/>
      <c r="QZP7" s="84"/>
      <c r="QZQ7" s="84"/>
      <c r="QZR7" s="84"/>
      <c r="QZS7" s="84"/>
      <c r="QZT7" s="84"/>
      <c r="QZU7" s="84"/>
      <c r="QZV7" s="84"/>
      <c r="QZW7" s="84"/>
      <c r="QZX7" s="84"/>
      <c r="QZY7" s="84"/>
      <c r="QZZ7" s="84"/>
      <c r="RAA7" s="84"/>
      <c r="RAB7" s="84"/>
      <c r="RAC7" s="84"/>
      <c r="RAD7" s="84"/>
      <c r="RAE7" s="84"/>
      <c r="RAF7" s="84"/>
      <c r="RAG7" s="84"/>
      <c r="RAH7" s="84"/>
      <c r="RAI7" s="84"/>
      <c r="RAJ7" s="84"/>
      <c r="RAK7" s="84"/>
      <c r="RAL7" s="84"/>
      <c r="RAM7" s="84"/>
      <c r="RAN7" s="84"/>
      <c r="RAO7" s="84"/>
      <c r="RAP7" s="84"/>
      <c r="RAQ7" s="84"/>
      <c r="RAR7" s="84"/>
      <c r="RAS7" s="84"/>
      <c r="RAT7" s="84"/>
      <c r="RAU7" s="84"/>
      <c r="RAV7" s="84"/>
      <c r="RAW7" s="84"/>
      <c r="RAX7" s="84"/>
      <c r="RAY7" s="84"/>
      <c r="RAZ7" s="84"/>
      <c r="RBA7" s="84"/>
      <c r="RBB7" s="84"/>
      <c r="RBC7" s="84"/>
      <c r="RBD7" s="84"/>
      <c r="RBE7" s="84"/>
      <c r="RBF7" s="84"/>
      <c r="RBG7" s="84"/>
      <c r="RBH7" s="84"/>
      <c r="RBI7" s="84"/>
      <c r="RBJ7" s="84"/>
      <c r="RBK7" s="84"/>
      <c r="RBL7" s="84"/>
      <c r="RBM7" s="84"/>
      <c r="RBN7" s="84"/>
      <c r="RBO7" s="84"/>
      <c r="RBP7" s="84"/>
      <c r="RBQ7" s="84"/>
      <c r="RBR7" s="84"/>
      <c r="RBS7" s="84"/>
      <c r="RBT7" s="84"/>
      <c r="RBU7" s="84"/>
      <c r="RBV7" s="84"/>
      <c r="RBW7" s="84"/>
      <c r="RBX7" s="84"/>
      <c r="RBY7" s="84"/>
      <c r="RBZ7" s="84"/>
      <c r="RCA7" s="84"/>
      <c r="RCB7" s="84"/>
      <c r="RCC7" s="84"/>
      <c r="RCD7" s="84"/>
      <c r="RCE7" s="84"/>
      <c r="RCF7" s="84"/>
      <c r="RCG7" s="84"/>
      <c r="RCH7" s="84"/>
      <c r="RCI7" s="84"/>
      <c r="RCJ7" s="84"/>
      <c r="RCK7" s="84"/>
      <c r="RCL7" s="84"/>
      <c r="RCM7" s="84"/>
      <c r="RCN7" s="84"/>
      <c r="RCO7" s="84"/>
      <c r="RCP7" s="84"/>
      <c r="RCQ7" s="84"/>
      <c r="RCR7" s="84"/>
      <c r="RCS7" s="84"/>
      <c r="RCT7" s="84"/>
      <c r="RCU7" s="84"/>
      <c r="RCV7" s="84"/>
      <c r="RCW7" s="84"/>
      <c r="RCX7" s="84"/>
      <c r="RCY7" s="84"/>
      <c r="RCZ7" s="84"/>
      <c r="RDA7" s="84"/>
      <c r="RDB7" s="84"/>
      <c r="RDC7" s="84"/>
      <c r="RDD7" s="84"/>
      <c r="RDE7" s="84"/>
      <c r="RDF7" s="84"/>
      <c r="RDG7" s="84"/>
      <c r="RDH7" s="84"/>
      <c r="RDI7" s="84"/>
      <c r="RDJ7" s="84"/>
      <c r="RDK7" s="84"/>
      <c r="RDL7" s="84"/>
      <c r="RDM7" s="84"/>
      <c r="RDN7" s="84"/>
      <c r="RDO7" s="84"/>
      <c r="RDP7" s="84"/>
      <c r="RDQ7" s="84"/>
      <c r="RDR7" s="84"/>
      <c r="RDS7" s="84"/>
      <c r="RDT7" s="84"/>
      <c r="RDU7" s="84"/>
      <c r="RDV7" s="84"/>
      <c r="RDW7" s="84"/>
      <c r="RDX7" s="84"/>
      <c r="RDY7" s="84"/>
      <c r="RDZ7" s="84"/>
      <c r="REA7" s="84"/>
      <c r="REB7" s="84"/>
      <c r="REC7" s="84"/>
      <c r="RED7" s="84"/>
      <c r="REE7" s="84"/>
      <c r="REF7" s="84"/>
      <c r="REG7" s="84"/>
      <c r="REH7" s="84"/>
      <c r="REI7" s="84"/>
      <c r="REJ7" s="84"/>
      <c r="REK7" s="84"/>
      <c r="REL7" s="84"/>
      <c r="REM7" s="84"/>
      <c r="REN7" s="84"/>
      <c r="REO7" s="84"/>
      <c r="REP7" s="84"/>
      <c r="REQ7" s="84"/>
      <c r="RER7" s="84"/>
      <c r="RES7" s="84"/>
      <c r="RET7" s="84"/>
      <c r="REU7" s="84"/>
      <c r="REV7" s="84"/>
      <c r="REW7" s="84"/>
      <c r="REX7" s="84"/>
      <c r="REY7" s="84"/>
      <c r="REZ7" s="84"/>
      <c r="RFA7" s="84"/>
      <c r="RFB7" s="84"/>
      <c r="RFC7" s="84"/>
      <c r="RFD7" s="84"/>
      <c r="RFE7" s="84"/>
      <c r="RFF7" s="84"/>
      <c r="RFG7" s="84"/>
      <c r="RFH7" s="84"/>
      <c r="RFI7" s="84"/>
      <c r="RFJ7" s="84"/>
      <c r="RFK7" s="84"/>
      <c r="RFL7" s="84"/>
      <c r="RFM7" s="84"/>
      <c r="RFN7" s="84"/>
      <c r="RFO7" s="84"/>
      <c r="RFP7" s="84"/>
      <c r="RFQ7" s="84"/>
      <c r="RFR7" s="84"/>
      <c r="RFS7" s="84"/>
      <c r="RFT7" s="84"/>
      <c r="RFU7" s="84"/>
      <c r="RFV7" s="84"/>
      <c r="RFW7" s="84"/>
      <c r="RFX7" s="84"/>
      <c r="RFY7" s="84"/>
      <c r="RFZ7" s="84"/>
      <c r="RGA7" s="84"/>
      <c r="RGB7" s="84"/>
      <c r="RGC7" s="84"/>
      <c r="RGD7" s="84"/>
      <c r="RGE7" s="84"/>
      <c r="RGF7" s="84"/>
      <c r="RGG7" s="84"/>
      <c r="RGH7" s="84"/>
      <c r="RGI7" s="84"/>
      <c r="RGJ7" s="84"/>
      <c r="RGK7" s="84"/>
      <c r="RGL7" s="84"/>
      <c r="RGM7" s="84"/>
      <c r="RGN7" s="84"/>
      <c r="RGO7" s="84"/>
      <c r="RGP7" s="84"/>
      <c r="RGQ7" s="84"/>
      <c r="RGR7" s="84"/>
      <c r="RGS7" s="84"/>
      <c r="RGT7" s="84"/>
      <c r="RGU7" s="84"/>
      <c r="RGV7" s="84"/>
      <c r="RGW7" s="84"/>
      <c r="RGX7" s="84"/>
      <c r="RGY7" s="84"/>
      <c r="RGZ7" s="84"/>
      <c r="RHA7" s="84"/>
      <c r="RHB7" s="84"/>
      <c r="RHC7" s="84"/>
      <c r="RHD7" s="84"/>
      <c r="RHE7" s="84"/>
      <c r="RHF7" s="84"/>
      <c r="RHG7" s="84"/>
      <c r="RHH7" s="84"/>
      <c r="RHI7" s="84"/>
      <c r="RHJ7" s="84"/>
      <c r="RHK7" s="84"/>
      <c r="RHL7" s="84"/>
      <c r="RHM7" s="84"/>
      <c r="RHN7" s="84"/>
      <c r="RHO7" s="84"/>
      <c r="RHP7" s="84"/>
      <c r="RHQ7" s="84"/>
      <c r="RHR7" s="84"/>
      <c r="RHS7" s="84"/>
      <c r="RHT7" s="84"/>
      <c r="RHU7" s="84"/>
      <c r="RHV7" s="84"/>
      <c r="RHW7" s="84"/>
      <c r="RHX7" s="84"/>
      <c r="RHY7" s="84"/>
      <c r="RHZ7" s="84"/>
      <c r="RIA7" s="84"/>
      <c r="RIB7" s="84"/>
      <c r="RIC7" s="84"/>
      <c r="RID7" s="84"/>
      <c r="RIE7" s="84"/>
      <c r="RIF7" s="84"/>
      <c r="RIG7" s="84"/>
      <c r="RIH7" s="84"/>
      <c r="RII7" s="84"/>
      <c r="RIJ7" s="84"/>
      <c r="RIK7" s="84"/>
      <c r="RIL7" s="84"/>
      <c r="RIM7" s="84"/>
      <c r="RIN7" s="84"/>
      <c r="RIO7" s="84"/>
      <c r="RIP7" s="84"/>
      <c r="RIQ7" s="84"/>
      <c r="RIR7" s="84"/>
      <c r="RIS7" s="84"/>
      <c r="RIT7" s="84"/>
      <c r="RIU7" s="84"/>
      <c r="RIV7" s="84"/>
      <c r="RIW7" s="84"/>
      <c r="RIX7" s="84"/>
      <c r="RIY7" s="84"/>
      <c r="RIZ7" s="84"/>
      <c r="RJA7" s="84"/>
      <c r="RJB7" s="84"/>
      <c r="RJC7" s="84"/>
      <c r="RJD7" s="84"/>
      <c r="RJE7" s="84"/>
      <c r="RJF7" s="84"/>
      <c r="RJG7" s="84"/>
      <c r="RJH7" s="84"/>
      <c r="RJI7" s="84"/>
      <c r="RJJ7" s="84"/>
      <c r="RJK7" s="84"/>
      <c r="RJL7" s="84"/>
      <c r="RJM7" s="84"/>
      <c r="RJN7" s="84"/>
      <c r="RJO7" s="84"/>
      <c r="RJP7" s="84"/>
      <c r="RJQ7" s="84"/>
      <c r="RJR7" s="84"/>
      <c r="RJS7" s="84"/>
      <c r="RJT7" s="84"/>
      <c r="RJU7" s="84"/>
      <c r="RJV7" s="84"/>
      <c r="RJW7" s="84"/>
      <c r="RJX7" s="84"/>
      <c r="RJY7" s="84"/>
      <c r="RJZ7" s="84"/>
      <c r="RKA7" s="84"/>
      <c r="RKB7" s="84"/>
      <c r="RKC7" s="84"/>
      <c r="RKD7" s="84"/>
      <c r="RKE7" s="84"/>
      <c r="RKF7" s="84"/>
      <c r="RKG7" s="84"/>
      <c r="RKH7" s="84"/>
      <c r="RKI7" s="84"/>
      <c r="RKJ7" s="84"/>
      <c r="RKK7" s="84"/>
      <c r="RKL7" s="84"/>
      <c r="RKM7" s="84"/>
      <c r="RKN7" s="84"/>
      <c r="RKO7" s="84"/>
      <c r="RKP7" s="84"/>
      <c r="RKQ7" s="84"/>
      <c r="RKR7" s="84"/>
      <c r="RKS7" s="84"/>
      <c r="RKT7" s="84"/>
      <c r="RKU7" s="84"/>
      <c r="RKV7" s="84"/>
      <c r="RKW7" s="84"/>
      <c r="RKX7" s="84"/>
      <c r="RKY7" s="84"/>
      <c r="RKZ7" s="84"/>
      <c r="RLA7" s="84"/>
      <c r="RLB7" s="84"/>
      <c r="RLC7" s="84"/>
      <c r="RLD7" s="84"/>
      <c r="RLE7" s="84"/>
      <c r="RLF7" s="84"/>
      <c r="RLG7" s="84"/>
      <c r="RLH7" s="84"/>
      <c r="RLI7" s="84"/>
      <c r="RLJ7" s="84"/>
      <c r="RLK7" s="84"/>
      <c r="RLL7" s="84"/>
      <c r="RLM7" s="84"/>
      <c r="RLN7" s="84"/>
      <c r="RLO7" s="84"/>
      <c r="RLP7" s="84"/>
      <c r="RLQ7" s="84"/>
      <c r="RLR7" s="84"/>
      <c r="RLS7" s="84"/>
      <c r="RLT7" s="84"/>
      <c r="RLU7" s="84"/>
      <c r="RLV7" s="84"/>
      <c r="RLW7" s="84"/>
      <c r="RLX7" s="84"/>
      <c r="RLY7" s="84"/>
      <c r="RLZ7" s="84"/>
      <c r="RMA7" s="84"/>
      <c r="RMB7" s="84"/>
      <c r="RMC7" s="84"/>
      <c r="RMD7" s="84"/>
      <c r="RME7" s="84"/>
      <c r="RMF7" s="84"/>
      <c r="RMG7" s="84"/>
      <c r="RMH7" s="84"/>
      <c r="RMI7" s="84"/>
      <c r="RMJ7" s="84"/>
      <c r="RMK7" s="84"/>
      <c r="RML7" s="84"/>
      <c r="RMM7" s="84"/>
      <c r="RMN7" s="84"/>
      <c r="RMO7" s="84"/>
      <c r="RMP7" s="84"/>
      <c r="RMQ7" s="84"/>
      <c r="RMR7" s="84"/>
      <c r="RMS7" s="84"/>
      <c r="RMT7" s="84"/>
      <c r="RMU7" s="84"/>
      <c r="RMV7" s="84"/>
      <c r="RMW7" s="84"/>
      <c r="RMX7" s="84"/>
      <c r="RMY7" s="84"/>
      <c r="RMZ7" s="84"/>
      <c r="RNA7" s="84"/>
      <c r="RNB7" s="84"/>
      <c r="RNC7" s="84"/>
      <c r="RND7" s="84"/>
      <c r="RNE7" s="84"/>
      <c r="RNF7" s="84"/>
      <c r="RNG7" s="84"/>
      <c r="RNH7" s="84"/>
      <c r="RNI7" s="84"/>
      <c r="RNJ7" s="84"/>
      <c r="RNK7" s="84"/>
      <c r="RNL7" s="84"/>
      <c r="RNM7" s="84"/>
      <c r="RNN7" s="84"/>
      <c r="RNO7" s="84"/>
      <c r="RNP7" s="84"/>
      <c r="RNQ7" s="84"/>
      <c r="RNR7" s="84"/>
      <c r="RNS7" s="84"/>
      <c r="RNT7" s="84"/>
      <c r="RNU7" s="84"/>
      <c r="RNV7" s="84"/>
      <c r="RNW7" s="84"/>
      <c r="RNX7" s="84"/>
      <c r="RNY7" s="84"/>
      <c r="RNZ7" s="84"/>
      <c r="ROA7" s="84"/>
      <c r="ROB7" s="84"/>
      <c r="ROC7" s="84"/>
      <c r="ROD7" s="84"/>
      <c r="ROE7" s="84"/>
      <c r="ROF7" s="84"/>
      <c r="ROG7" s="84"/>
      <c r="ROH7" s="84"/>
      <c r="ROI7" s="84"/>
      <c r="ROJ7" s="84"/>
      <c r="ROK7" s="84"/>
      <c r="ROL7" s="84"/>
      <c r="ROM7" s="84"/>
      <c r="RON7" s="84"/>
      <c r="ROO7" s="84"/>
      <c r="ROP7" s="84"/>
      <c r="ROQ7" s="84"/>
      <c r="ROR7" s="84"/>
      <c r="ROS7" s="84"/>
      <c r="ROT7" s="84"/>
      <c r="ROU7" s="84"/>
      <c r="ROV7" s="84"/>
      <c r="ROW7" s="84"/>
      <c r="ROX7" s="84"/>
      <c r="ROY7" s="84"/>
      <c r="ROZ7" s="84"/>
      <c r="RPA7" s="84"/>
      <c r="RPB7" s="84"/>
      <c r="RPC7" s="84"/>
      <c r="RPD7" s="84"/>
      <c r="RPE7" s="84"/>
      <c r="RPF7" s="84"/>
      <c r="RPG7" s="84"/>
      <c r="RPH7" s="84"/>
      <c r="RPI7" s="84"/>
      <c r="RPJ7" s="84"/>
      <c r="RPK7" s="84"/>
      <c r="RPL7" s="84"/>
      <c r="RPM7" s="84"/>
      <c r="RPN7" s="84"/>
      <c r="RPO7" s="84"/>
      <c r="RPP7" s="84"/>
      <c r="RPQ7" s="84"/>
      <c r="RPR7" s="84"/>
      <c r="RPS7" s="84"/>
      <c r="RPT7" s="84"/>
      <c r="RPU7" s="84"/>
      <c r="RPV7" s="84"/>
      <c r="RPW7" s="84"/>
      <c r="RPX7" s="84"/>
      <c r="RPY7" s="84"/>
      <c r="RPZ7" s="84"/>
      <c r="RQA7" s="84"/>
      <c r="RQB7" s="84"/>
      <c r="RQC7" s="84"/>
      <c r="RQD7" s="84"/>
      <c r="RQE7" s="84"/>
      <c r="RQF7" s="84"/>
      <c r="RQG7" s="84"/>
      <c r="RQH7" s="84"/>
      <c r="RQI7" s="84"/>
      <c r="RQJ7" s="84"/>
      <c r="RQK7" s="84"/>
      <c r="RQL7" s="84"/>
      <c r="RQM7" s="84"/>
      <c r="RQN7" s="84"/>
      <c r="RQO7" s="84"/>
      <c r="RQP7" s="84"/>
      <c r="RQQ7" s="84"/>
      <c r="RQR7" s="84"/>
      <c r="RQS7" s="84"/>
      <c r="RQT7" s="84"/>
      <c r="RQU7" s="84"/>
      <c r="RQV7" s="84"/>
      <c r="RQW7" s="84"/>
      <c r="RQX7" s="84"/>
      <c r="RQY7" s="84"/>
      <c r="RQZ7" s="84"/>
      <c r="RRA7" s="84"/>
      <c r="RRB7" s="84"/>
      <c r="RRC7" s="84"/>
      <c r="RRD7" s="84"/>
      <c r="RRE7" s="84"/>
      <c r="RRF7" s="84"/>
      <c r="RRG7" s="84"/>
      <c r="RRH7" s="84"/>
      <c r="RRI7" s="84"/>
      <c r="RRJ7" s="84"/>
      <c r="RRK7" s="84"/>
      <c r="RRL7" s="84"/>
      <c r="RRM7" s="84"/>
      <c r="RRN7" s="84"/>
      <c r="RRO7" s="84"/>
      <c r="RRP7" s="84"/>
      <c r="RRQ7" s="84"/>
      <c r="RRR7" s="84"/>
      <c r="RRS7" s="84"/>
      <c r="RRT7" s="84"/>
      <c r="RRU7" s="84"/>
      <c r="RRV7" s="84"/>
      <c r="RRW7" s="84"/>
      <c r="RRX7" s="84"/>
      <c r="RRY7" s="84"/>
      <c r="RRZ7" s="84"/>
      <c r="RSA7" s="84"/>
      <c r="RSB7" s="84"/>
      <c r="RSC7" s="84"/>
      <c r="RSD7" s="84"/>
      <c r="RSE7" s="84"/>
      <c r="RSF7" s="84"/>
      <c r="RSG7" s="84"/>
      <c r="RSH7" s="84"/>
      <c r="RSI7" s="84"/>
      <c r="RSJ7" s="84"/>
      <c r="RSK7" s="84"/>
      <c r="RSL7" s="84"/>
      <c r="RSM7" s="84"/>
      <c r="RSN7" s="84"/>
      <c r="RSO7" s="84"/>
      <c r="RSP7" s="84"/>
      <c r="RSQ7" s="84"/>
      <c r="RSR7" s="84"/>
      <c r="RSS7" s="84"/>
      <c r="RST7" s="84"/>
      <c r="RSU7" s="84"/>
      <c r="RSV7" s="84"/>
      <c r="RSW7" s="84"/>
      <c r="RSX7" s="84"/>
      <c r="RSY7" s="84"/>
      <c r="RSZ7" s="84"/>
      <c r="RTA7" s="84"/>
      <c r="RTB7" s="84"/>
      <c r="RTC7" s="84"/>
      <c r="RTD7" s="84"/>
      <c r="RTE7" s="84"/>
      <c r="RTF7" s="84"/>
      <c r="RTG7" s="84"/>
      <c r="RTH7" s="84"/>
      <c r="RTI7" s="84"/>
      <c r="RTJ7" s="84"/>
      <c r="RTK7" s="84"/>
      <c r="RTL7" s="84"/>
      <c r="RTM7" s="84"/>
      <c r="RTN7" s="84"/>
      <c r="RTO7" s="84"/>
      <c r="RTP7" s="84"/>
      <c r="RTQ7" s="84"/>
      <c r="RTR7" s="84"/>
      <c r="RTS7" s="84"/>
      <c r="RTT7" s="84"/>
      <c r="RTU7" s="84"/>
      <c r="RTV7" s="84"/>
      <c r="RTW7" s="84"/>
      <c r="RTX7" s="84"/>
      <c r="RTY7" s="84"/>
      <c r="RTZ7" s="84"/>
      <c r="RUA7" s="84"/>
      <c r="RUB7" s="84"/>
      <c r="RUC7" s="84"/>
      <c r="RUD7" s="84"/>
      <c r="RUE7" s="84"/>
      <c r="RUF7" s="84"/>
      <c r="RUG7" s="84"/>
      <c r="RUH7" s="84"/>
      <c r="RUI7" s="84"/>
      <c r="RUJ7" s="84"/>
      <c r="RUK7" s="84"/>
      <c r="RUL7" s="84"/>
      <c r="RUM7" s="84"/>
      <c r="RUN7" s="84"/>
      <c r="RUO7" s="84"/>
      <c r="RUP7" s="84"/>
      <c r="RUQ7" s="84"/>
      <c r="RUR7" s="84"/>
      <c r="RUS7" s="84"/>
      <c r="RUT7" s="84"/>
      <c r="RUU7" s="84"/>
      <c r="RUV7" s="84"/>
      <c r="RUW7" s="84"/>
      <c r="RUX7" s="84"/>
      <c r="RUY7" s="84"/>
      <c r="RUZ7" s="84"/>
      <c r="RVA7" s="84"/>
      <c r="RVB7" s="84"/>
      <c r="RVC7" s="84"/>
      <c r="RVD7" s="84"/>
      <c r="RVE7" s="84"/>
      <c r="RVF7" s="84"/>
      <c r="RVG7" s="84"/>
      <c r="RVH7" s="84"/>
      <c r="RVI7" s="84"/>
      <c r="RVJ7" s="84"/>
      <c r="RVK7" s="84"/>
      <c r="RVL7" s="84"/>
      <c r="RVM7" s="84"/>
      <c r="RVN7" s="84"/>
      <c r="RVO7" s="84"/>
      <c r="RVP7" s="84"/>
      <c r="RVQ7" s="84"/>
      <c r="RVR7" s="84"/>
      <c r="RVS7" s="84"/>
      <c r="RVT7" s="84"/>
      <c r="RVU7" s="84"/>
      <c r="RVV7" s="84"/>
      <c r="RVW7" s="84"/>
      <c r="RVX7" s="84"/>
      <c r="RVY7" s="84"/>
      <c r="RVZ7" s="84"/>
      <c r="RWA7" s="84"/>
      <c r="RWB7" s="84"/>
      <c r="RWC7" s="84"/>
      <c r="RWD7" s="84"/>
      <c r="RWE7" s="84"/>
      <c r="RWF7" s="84"/>
      <c r="RWG7" s="84"/>
      <c r="RWH7" s="84"/>
      <c r="RWI7" s="84"/>
      <c r="RWJ7" s="84"/>
      <c r="RWK7" s="84"/>
      <c r="RWL7" s="84"/>
      <c r="RWM7" s="84"/>
      <c r="RWN7" s="84"/>
      <c r="RWO7" s="84"/>
      <c r="RWP7" s="84"/>
      <c r="RWQ7" s="84"/>
      <c r="RWR7" s="84"/>
      <c r="RWS7" s="84"/>
      <c r="RWT7" s="84"/>
      <c r="RWU7" s="84"/>
      <c r="RWV7" s="84"/>
      <c r="RWW7" s="84"/>
      <c r="RWX7" s="84"/>
      <c r="RWY7" s="84"/>
      <c r="RWZ7" s="84"/>
      <c r="RXA7" s="84"/>
      <c r="RXB7" s="84"/>
      <c r="RXC7" s="84"/>
      <c r="RXD7" s="84"/>
      <c r="RXE7" s="84"/>
      <c r="RXF7" s="84"/>
      <c r="RXG7" s="84"/>
      <c r="RXH7" s="84"/>
      <c r="RXI7" s="84"/>
      <c r="RXJ7" s="84"/>
      <c r="RXK7" s="84"/>
      <c r="RXL7" s="84"/>
      <c r="RXM7" s="84"/>
      <c r="RXN7" s="84"/>
      <c r="RXO7" s="84"/>
      <c r="RXP7" s="84"/>
      <c r="RXQ7" s="84"/>
      <c r="RXR7" s="84"/>
      <c r="RXS7" s="84"/>
      <c r="RXT7" s="84"/>
      <c r="RXU7" s="84"/>
      <c r="RXV7" s="84"/>
      <c r="RXW7" s="84"/>
      <c r="RXX7" s="84"/>
      <c r="RXY7" s="84"/>
      <c r="RXZ7" s="84"/>
      <c r="RYA7" s="84"/>
      <c r="RYB7" s="84"/>
      <c r="RYC7" s="84"/>
      <c r="RYD7" s="84"/>
      <c r="RYE7" s="84"/>
      <c r="RYF7" s="84"/>
      <c r="RYG7" s="84"/>
      <c r="RYH7" s="84"/>
      <c r="RYI7" s="84"/>
      <c r="RYJ7" s="84"/>
      <c r="RYK7" s="84"/>
      <c r="RYL7" s="84"/>
      <c r="RYM7" s="84"/>
      <c r="RYN7" s="84"/>
      <c r="RYO7" s="84"/>
      <c r="RYP7" s="84"/>
      <c r="RYQ7" s="84"/>
      <c r="RYR7" s="84"/>
      <c r="RYS7" s="84"/>
      <c r="RYT7" s="84"/>
      <c r="RYU7" s="84"/>
      <c r="RYV7" s="84"/>
      <c r="RYW7" s="84"/>
      <c r="RYX7" s="84"/>
      <c r="RYY7" s="84"/>
      <c r="RYZ7" s="84"/>
      <c r="RZA7" s="84"/>
      <c r="RZB7" s="84"/>
      <c r="RZC7" s="84"/>
      <c r="RZD7" s="84"/>
      <c r="RZE7" s="84"/>
      <c r="RZF7" s="84"/>
      <c r="RZG7" s="84"/>
      <c r="RZH7" s="84"/>
      <c r="RZI7" s="84"/>
      <c r="RZJ7" s="84"/>
      <c r="RZK7" s="84"/>
      <c r="RZL7" s="84"/>
      <c r="RZM7" s="84"/>
      <c r="RZN7" s="84"/>
      <c r="RZO7" s="84"/>
      <c r="RZP7" s="84"/>
      <c r="RZQ7" s="84"/>
      <c r="RZR7" s="84"/>
      <c r="RZS7" s="84"/>
      <c r="RZT7" s="84"/>
      <c r="RZU7" s="84"/>
      <c r="RZV7" s="84"/>
      <c r="RZW7" s="84"/>
      <c r="RZX7" s="84"/>
      <c r="RZY7" s="84"/>
      <c r="RZZ7" s="84"/>
      <c r="SAA7" s="84"/>
      <c r="SAB7" s="84"/>
      <c r="SAC7" s="84"/>
      <c r="SAD7" s="84"/>
      <c r="SAE7" s="84"/>
      <c r="SAF7" s="84"/>
      <c r="SAG7" s="84"/>
      <c r="SAH7" s="84"/>
      <c r="SAI7" s="84"/>
      <c r="SAJ7" s="84"/>
      <c r="SAK7" s="84"/>
      <c r="SAL7" s="84"/>
      <c r="SAM7" s="84"/>
      <c r="SAN7" s="84"/>
      <c r="SAO7" s="84"/>
      <c r="SAP7" s="84"/>
      <c r="SAQ7" s="84"/>
      <c r="SAR7" s="84"/>
      <c r="SAS7" s="84"/>
      <c r="SAT7" s="84"/>
      <c r="SAU7" s="84"/>
      <c r="SAV7" s="84"/>
      <c r="SAW7" s="84"/>
      <c r="SAX7" s="84"/>
      <c r="SAY7" s="84"/>
      <c r="SAZ7" s="84"/>
      <c r="SBA7" s="84"/>
      <c r="SBB7" s="84"/>
      <c r="SBC7" s="84"/>
      <c r="SBD7" s="84"/>
      <c r="SBE7" s="84"/>
      <c r="SBF7" s="84"/>
      <c r="SBG7" s="84"/>
      <c r="SBH7" s="84"/>
      <c r="SBI7" s="84"/>
      <c r="SBJ7" s="84"/>
      <c r="SBK7" s="84"/>
      <c r="SBL7" s="84"/>
      <c r="SBM7" s="84"/>
      <c r="SBN7" s="84"/>
      <c r="SBO7" s="84"/>
      <c r="SBP7" s="84"/>
      <c r="SBQ7" s="84"/>
      <c r="SBR7" s="84"/>
      <c r="SBS7" s="84"/>
      <c r="SBT7" s="84"/>
      <c r="SBU7" s="84"/>
      <c r="SBV7" s="84"/>
      <c r="SBW7" s="84"/>
      <c r="SBX7" s="84"/>
      <c r="SBY7" s="84"/>
      <c r="SBZ7" s="84"/>
      <c r="SCA7" s="84"/>
      <c r="SCB7" s="84"/>
      <c r="SCC7" s="84"/>
      <c r="SCD7" s="84"/>
      <c r="SCE7" s="84"/>
      <c r="SCF7" s="84"/>
      <c r="SCG7" s="84"/>
      <c r="SCH7" s="84"/>
      <c r="SCI7" s="84"/>
      <c r="SCJ7" s="84"/>
      <c r="SCK7" s="84"/>
      <c r="SCL7" s="84"/>
      <c r="SCM7" s="84"/>
      <c r="SCN7" s="84"/>
      <c r="SCO7" s="84"/>
      <c r="SCP7" s="84"/>
      <c r="SCQ7" s="84"/>
      <c r="SCR7" s="84"/>
      <c r="SCS7" s="84"/>
      <c r="SCT7" s="84"/>
      <c r="SCU7" s="84"/>
      <c r="SCV7" s="84"/>
      <c r="SCW7" s="84"/>
      <c r="SCX7" s="84"/>
      <c r="SCY7" s="84"/>
      <c r="SCZ7" s="84"/>
      <c r="SDA7" s="84"/>
      <c r="SDB7" s="84"/>
      <c r="SDC7" s="84"/>
      <c r="SDD7" s="84"/>
      <c r="SDE7" s="84"/>
      <c r="SDF7" s="84"/>
      <c r="SDG7" s="84"/>
      <c r="SDH7" s="84"/>
      <c r="SDI7" s="84"/>
      <c r="SDJ7" s="84"/>
      <c r="SDK7" s="84"/>
      <c r="SDL7" s="84"/>
      <c r="SDM7" s="84"/>
      <c r="SDN7" s="84"/>
      <c r="SDO7" s="84"/>
      <c r="SDP7" s="84"/>
      <c r="SDQ7" s="84"/>
      <c r="SDR7" s="84"/>
      <c r="SDS7" s="84"/>
      <c r="SDT7" s="84"/>
      <c r="SDU7" s="84"/>
      <c r="SDV7" s="84"/>
      <c r="SDW7" s="84"/>
      <c r="SDX7" s="84"/>
      <c r="SDY7" s="84"/>
      <c r="SDZ7" s="84"/>
      <c r="SEA7" s="84"/>
      <c r="SEB7" s="84"/>
      <c r="SEC7" s="84"/>
      <c r="SED7" s="84"/>
      <c r="SEE7" s="84"/>
      <c r="SEF7" s="84"/>
      <c r="SEG7" s="84"/>
      <c r="SEH7" s="84"/>
      <c r="SEI7" s="84"/>
      <c r="SEJ7" s="84"/>
      <c r="SEK7" s="84"/>
      <c r="SEL7" s="84"/>
      <c r="SEM7" s="84"/>
      <c r="SEN7" s="84"/>
      <c r="SEO7" s="84"/>
      <c r="SEP7" s="84"/>
      <c r="SEQ7" s="84"/>
      <c r="SER7" s="84"/>
      <c r="SES7" s="84"/>
      <c r="SET7" s="84"/>
      <c r="SEU7" s="84"/>
      <c r="SEV7" s="84"/>
      <c r="SEW7" s="84"/>
      <c r="SEX7" s="84"/>
      <c r="SEY7" s="84"/>
      <c r="SEZ7" s="84"/>
      <c r="SFA7" s="84"/>
      <c r="SFB7" s="84"/>
      <c r="SFC7" s="84"/>
      <c r="SFD7" s="84"/>
      <c r="SFE7" s="84"/>
      <c r="SFF7" s="84"/>
      <c r="SFG7" s="84"/>
      <c r="SFH7" s="84"/>
      <c r="SFI7" s="84"/>
      <c r="SFJ7" s="84"/>
      <c r="SFK7" s="84"/>
      <c r="SFL7" s="84"/>
      <c r="SFM7" s="84"/>
      <c r="SFN7" s="84"/>
      <c r="SFO7" s="84"/>
      <c r="SFP7" s="84"/>
      <c r="SFQ7" s="84"/>
      <c r="SFR7" s="84"/>
      <c r="SFS7" s="84"/>
      <c r="SFT7" s="84"/>
      <c r="SFU7" s="84"/>
      <c r="SFV7" s="84"/>
      <c r="SFW7" s="84"/>
      <c r="SFX7" s="84"/>
      <c r="SFY7" s="84"/>
      <c r="SFZ7" s="84"/>
      <c r="SGA7" s="84"/>
      <c r="SGB7" s="84"/>
      <c r="SGC7" s="84"/>
      <c r="SGD7" s="84"/>
      <c r="SGE7" s="84"/>
      <c r="SGF7" s="84"/>
      <c r="SGG7" s="84"/>
      <c r="SGH7" s="84"/>
      <c r="SGI7" s="84"/>
      <c r="SGJ7" s="84"/>
      <c r="SGK7" s="84"/>
      <c r="SGL7" s="84"/>
      <c r="SGM7" s="84"/>
      <c r="SGN7" s="84"/>
      <c r="SGO7" s="84"/>
      <c r="SGP7" s="84"/>
      <c r="SGQ7" s="84"/>
      <c r="SGR7" s="84"/>
      <c r="SGS7" s="84"/>
      <c r="SGT7" s="84"/>
      <c r="SGU7" s="84"/>
      <c r="SGV7" s="84"/>
      <c r="SGW7" s="84"/>
      <c r="SGX7" s="84"/>
      <c r="SGY7" s="84"/>
      <c r="SGZ7" s="84"/>
      <c r="SHA7" s="84"/>
      <c r="SHB7" s="84"/>
      <c r="SHC7" s="84"/>
      <c r="SHD7" s="84"/>
      <c r="SHE7" s="84"/>
      <c r="SHF7" s="84"/>
      <c r="SHG7" s="84"/>
      <c r="SHH7" s="84"/>
      <c r="SHI7" s="84"/>
      <c r="SHJ7" s="84"/>
      <c r="SHK7" s="84"/>
      <c r="SHL7" s="84"/>
      <c r="SHM7" s="84"/>
      <c r="SHN7" s="84"/>
      <c r="SHO7" s="84"/>
      <c r="SHP7" s="84"/>
      <c r="SHQ7" s="84"/>
      <c r="SHR7" s="84"/>
      <c r="SHS7" s="84"/>
      <c r="SHT7" s="84"/>
      <c r="SHU7" s="84"/>
      <c r="SHV7" s="84"/>
      <c r="SHW7" s="84"/>
      <c r="SHX7" s="84"/>
      <c r="SHY7" s="84"/>
      <c r="SHZ7" s="84"/>
      <c r="SIA7" s="84"/>
      <c r="SIB7" s="84"/>
      <c r="SIC7" s="84"/>
      <c r="SID7" s="84"/>
      <c r="SIE7" s="84"/>
      <c r="SIF7" s="84"/>
      <c r="SIG7" s="84"/>
      <c r="SIH7" s="84"/>
      <c r="SII7" s="84"/>
      <c r="SIJ7" s="84"/>
      <c r="SIK7" s="84"/>
      <c r="SIL7" s="84"/>
      <c r="SIM7" s="84"/>
      <c r="SIN7" s="84"/>
      <c r="SIO7" s="84"/>
      <c r="SIP7" s="84"/>
      <c r="SIQ7" s="84"/>
      <c r="SIR7" s="84"/>
      <c r="SIS7" s="84"/>
      <c r="SIT7" s="84"/>
      <c r="SIU7" s="84"/>
      <c r="SIV7" s="84"/>
      <c r="SIW7" s="84"/>
      <c r="SIX7" s="84"/>
      <c r="SIY7" s="84"/>
      <c r="SIZ7" s="84"/>
      <c r="SJA7" s="84"/>
      <c r="SJB7" s="84"/>
      <c r="SJC7" s="84"/>
      <c r="SJD7" s="84"/>
      <c r="SJE7" s="84"/>
      <c r="SJF7" s="84"/>
      <c r="SJG7" s="84"/>
      <c r="SJH7" s="84"/>
      <c r="SJI7" s="84"/>
      <c r="SJJ7" s="84"/>
      <c r="SJK7" s="84"/>
      <c r="SJL7" s="84"/>
      <c r="SJM7" s="84"/>
      <c r="SJN7" s="84"/>
      <c r="SJO7" s="84"/>
      <c r="SJP7" s="84"/>
      <c r="SJQ7" s="84"/>
      <c r="SJR7" s="84"/>
      <c r="SJS7" s="84"/>
      <c r="SJT7" s="84"/>
      <c r="SJU7" s="84"/>
      <c r="SJV7" s="84"/>
      <c r="SJW7" s="84"/>
      <c r="SJX7" s="84"/>
      <c r="SJY7" s="84"/>
      <c r="SJZ7" s="84"/>
      <c r="SKA7" s="84"/>
      <c r="SKB7" s="84"/>
      <c r="SKC7" s="84"/>
      <c r="SKD7" s="84"/>
      <c r="SKE7" s="84"/>
      <c r="SKF7" s="84"/>
      <c r="SKG7" s="84"/>
      <c r="SKH7" s="84"/>
      <c r="SKI7" s="84"/>
      <c r="SKJ7" s="84"/>
      <c r="SKK7" s="84"/>
      <c r="SKL7" s="84"/>
      <c r="SKM7" s="84"/>
      <c r="SKN7" s="84"/>
      <c r="SKO7" s="84"/>
      <c r="SKP7" s="84"/>
      <c r="SKQ7" s="84"/>
      <c r="SKR7" s="84"/>
      <c r="SKS7" s="84"/>
      <c r="SKT7" s="84"/>
      <c r="SKU7" s="84"/>
      <c r="SKV7" s="84"/>
      <c r="SKW7" s="84"/>
      <c r="SKX7" s="84"/>
      <c r="SKY7" s="84"/>
      <c r="SKZ7" s="84"/>
      <c r="SLA7" s="84"/>
      <c r="SLB7" s="84"/>
      <c r="SLC7" s="84"/>
      <c r="SLD7" s="84"/>
      <c r="SLE7" s="84"/>
      <c r="SLF7" s="84"/>
      <c r="SLG7" s="84"/>
      <c r="SLH7" s="84"/>
      <c r="SLI7" s="84"/>
      <c r="SLJ7" s="84"/>
      <c r="SLK7" s="84"/>
      <c r="SLL7" s="84"/>
      <c r="SLM7" s="84"/>
      <c r="SLN7" s="84"/>
      <c r="SLO7" s="84"/>
      <c r="SLP7" s="84"/>
      <c r="SLQ7" s="84"/>
      <c r="SLR7" s="84"/>
      <c r="SLS7" s="84"/>
      <c r="SLT7" s="84"/>
      <c r="SLU7" s="84"/>
      <c r="SLV7" s="84"/>
      <c r="SLW7" s="84"/>
      <c r="SLX7" s="84"/>
      <c r="SLY7" s="84"/>
      <c r="SLZ7" s="84"/>
      <c r="SMA7" s="84"/>
      <c r="SMB7" s="84"/>
      <c r="SMC7" s="84"/>
      <c r="SMD7" s="84"/>
      <c r="SME7" s="84"/>
      <c r="SMF7" s="84"/>
      <c r="SMG7" s="84"/>
      <c r="SMH7" s="84"/>
      <c r="SMI7" s="84"/>
      <c r="SMJ7" s="84"/>
      <c r="SMK7" s="84"/>
      <c r="SML7" s="84"/>
      <c r="SMM7" s="84"/>
      <c r="SMN7" s="84"/>
      <c r="SMO7" s="84"/>
      <c r="SMP7" s="84"/>
      <c r="SMQ7" s="84"/>
      <c r="SMR7" s="84"/>
      <c r="SMS7" s="84"/>
      <c r="SMT7" s="84"/>
      <c r="SMU7" s="84"/>
      <c r="SMV7" s="84"/>
      <c r="SMW7" s="84"/>
      <c r="SMX7" s="84"/>
      <c r="SMY7" s="84"/>
      <c r="SMZ7" s="84"/>
      <c r="SNA7" s="84"/>
      <c r="SNB7" s="84"/>
      <c r="SNC7" s="84"/>
      <c r="SND7" s="84"/>
      <c r="SNE7" s="84"/>
      <c r="SNF7" s="84"/>
      <c r="SNG7" s="84"/>
      <c r="SNH7" s="84"/>
      <c r="SNI7" s="84"/>
      <c r="SNJ7" s="84"/>
      <c r="SNK7" s="84"/>
      <c r="SNL7" s="84"/>
      <c r="SNM7" s="84"/>
      <c r="SNN7" s="84"/>
      <c r="SNO7" s="84"/>
      <c r="SNP7" s="84"/>
      <c r="SNQ7" s="84"/>
      <c r="SNR7" s="84"/>
      <c r="SNS7" s="84"/>
      <c r="SNT7" s="84"/>
      <c r="SNU7" s="84"/>
      <c r="SNV7" s="84"/>
      <c r="SNW7" s="84"/>
      <c r="SNX7" s="84"/>
      <c r="SNY7" s="84"/>
      <c r="SNZ7" s="84"/>
      <c r="SOA7" s="84"/>
      <c r="SOB7" s="84"/>
      <c r="SOC7" s="84"/>
      <c r="SOD7" s="84"/>
      <c r="SOE7" s="84"/>
      <c r="SOF7" s="84"/>
      <c r="SOG7" s="84"/>
      <c r="SOH7" s="84"/>
      <c r="SOI7" s="84"/>
      <c r="SOJ7" s="84"/>
      <c r="SOK7" s="84"/>
      <c r="SOL7" s="84"/>
      <c r="SOM7" s="84"/>
      <c r="SON7" s="84"/>
      <c r="SOO7" s="84"/>
      <c r="SOP7" s="84"/>
      <c r="SOQ7" s="84"/>
      <c r="SOR7" s="84"/>
      <c r="SOS7" s="84"/>
      <c r="SOT7" s="84"/>
      <c r="SOU7" s="84"/>
      <c r="SOV7" s="84"/>
      <c r="SOW7" s="84"/>
      <c r="SOX7" s="84"/>
      <c r="SOY7" s="84"/>
      <c r="SOZ7" s="84"/>
      <c r="SPA7" s="84"/>
      <c r="SPB7" s="84"/>
      <c r="SPC7" s="84"/>
      <c r="SPD7" s="84"/>
      <c r="SPE7" s="84"/>
      <c r="SPF7" s="84"/>
      <c r="SPG7" s="84"/>
      <c r="SPH7" s="84"/>
      <c r="SPI7" s="84"/>
      <c r="SPJ7" s="84"/>
      <c r="SPK7" s="84"/>
      <c r="SPL7" s="84"/>
      <c r="SPM7" s="84"/>
      <c r="SPN7" s="84"/>
      <c r="SPO7" s="84"/>
      <c r="SPP7" s="84"/>
      <c r="SPQ7" s="84"/>
      <c r="SPR7" s="84"/>
      <c r="SPS7" s="84"/>
      <c r="SPT7" s="84"/>
      <c r="SPU7" s="84"/>
      <c r="SPV7" s="84"/>
      <c r="SPW7" s="84"/>
      <c r="SPX7" s="84"/>
      <c r="SPY7" s="84"/>
      <c r="SPZ7" s="84"/>
      <c r="SQA7" s="84"/>
      <c r="SQB7" s="84"/>
      <c r="SQC7" s="84"/>
      <c r="SQD7" s="84"/>
      <c r="SQE7" s="84"/>
      <c r="SQF7" s="84"/>
      <c r="SQG7" s="84"/>
      <c r="SQH7" s="84"/>
      <c r="SQI7" s="84"/>
      <c r="SQJ7" s="84"/>
      <c r="SQK7" s="84"/>
      <c r="SQL7" s="84"/>
      <c r="SQM7" s="84"/>
      <c r="SQN7" s="84"/>
      <c r="SQO7" s="84"/>
      <c r="SQP7" s="84"/>
      <c r="SQQ7" s="84"/>
      <c r="SQR7" s="84"/>
      <c r="SQS7" s="84"/>
      <c r="SQT7" s="84"/>
      <c r="SQU7" s="84"/>
      <c r="SQV7" s="84"/>
      <c r="SQW7" s="84"/>
      <c r="SQX7" s="84"/>
      <c r="SQY7" s="84"/>
      <c r="SQZ7" s="84"/>
      <c r="SRA7" s="84"/>
      <c r="SRB7" s="84"/>
      <c r="SRC7" s="84"/>
      <c r="SRD7" s="84"/>
      <c r="SRE7" s="84"/>
      <c r="SRF7" s="84"/>
      <c r="SRG7" s="84"/>
      <c r="SRH7" s="84"/>
      <c r="SRI7" s="84"/>
      <c r="SRJ7" s="84"/>
      <c r="SRK7" s="84"/>
      <c r="SRL7" s="84"/>
      <c r="SRM7" s="84"/>
      <c r="SRN7" s="84"/>
      <c r="SRO7" s="84"/>
      <c r="SRP7" s="84"/>
      <c r="SRQ7" s="84"/>
      <c r="SRR7" s="84"/>
      <c r="SRS7" s="84"/>
      <c r="SRT7" s="84"/>
      <c r="SRU7" s="84"/>
      <c r="SRV7" s="84"/>
      <c r="SRW7" s="84"/>
      <c r="SRX7" s="84"/>
      <c r="SRY7" s="84"/>
      <c r="SRZ7" s="84"/>
      <c r="SSA7" s="84"/>
      <c r="SSB7" s="84"/>
      <c r="SSC7" s="84"/>
      <c r="SSD7" s="84"/>
      <c r="SSE7" s="84"/>
      <c r="SSF7" s="84"/>
      <c r="SSG7" s="84"/>
      <c r="SSH7" s="84"/>
      <c r="SSI7" s="84"/>
      <c r="SSJ7" s="84"/>
      <c r="SSK7" s="84"/>
      <c r="SSL7" s="84"/>
      <c r="SSM7" s="84"/>
      <c r="SSN7" s="84"/>
      <c r="SSO7" s="84"/>
      <c r="SSP7" s="84"/>
      <c r="SSQ7" s="84"/>
      <c r="SSR7" s="84"/>
      <c r="SSS7" s="84"/>
      <c r="SST7" s="84"/>
      <c r="SSU7" s="84"/>
      <c r="SSV7" s="84"/>
      <c r="SSW7" s="84"/>
      <c r="SSX7" s="84"/>
      <c r="SSY7" s="84"/>
      <c r="SSZ7" s="84"/>
      <c r="STA7" s="84"/>
      <c r="STB7" s="84"/>
      <c r="STC7" s="84"/>
      <c r="STD7" s="84"/>
      <c r="STE7" s="84"/>
      <c r="STF7" s="84"/>
      <c r="STG7" s="84"/>
      <c r="STH7" s="84"/>
      <c r="STI7" s="84"/>
      <c r="STJ7" s="84"/>
      <c r="STK7" s="84"/>
      <c r="STL7" s="84"/>
      <c r="STM7" s="84"/>
      <c r="STN7" s="84"/>
      <c r="STO7" s="84"/>
      <c r="STP7" s="84"/>
      <c r="STQ7" s="84"/>
      <c r="STR7" s="84"/>
      <c r="STS7" s="84"/>
      <c r="STT7" s="84"/>
      <c r="STU7" s="84"/>
      <c r="STV7" s="84"/>
      <c r="STW7" s="84"/>
      <c r="STX7" s="84"/>
      <c r="STY7" s="84"/>
      <c r="STZ7" s="84"/>
      <c r="SUA7" s="84"/>
      <c r="SUB7" s="84"/>
      <c r="SUC7" s="84"/>
      <c r="SUD7" s="84"/>
      <c r="SUE7" s="84"/>
      <c r="SUF7" s="84"/>
      <c r="SUG7" s="84"/>
      <c r="SUH7" s="84"/>
      <c r="SUI7" s="84"/>
      <c r="SUJ7" s="84"/>
      <c r="SUK7" s="84"/>
      <c r="SUL7" s="84"/>
      <c r="SUM7" s="84"/>
      <c r="SUN7" s="84"/>
      <c r="SUO7" s="84"/>
      <c r="SUP7" s="84"/>
      <c r="SUQ7" s="84"/>
      <c r="SUR7" s="84"/>
      <c r="SUS7" s="84"/>
      <c r="SUT7" s="84"/>
      <c r="SUU7" s="84"/>
      <c r="SUV7" s="84"/>
      <c r="SUW7" s="84"/>
      <c r="SUX7" s="84"/>
      <c r="SUY7" s="84"/>
      <c r="SUZ7" s="84"/>
      <c r="SVA7" s="84"/>
      <c r="SVB7" s="84"/>
      <c r="SVC7" s="84"/>
      <c r="SVD7" s="84"/>
      <c r="SVE7" s="84"/>
      <c r="SVF7" s="84"/>
      <c r="SVG7" s="84"/>
      <c r="SVH7" s="84"/>
      <c r="SVI7" s="84"/>
      <c r="SVJ7" s="84"/>
      <c r="SVK7" s="84"/>
      <c r="SVL7" s="84"/>
      <c r="SVM7" s="84"/>
      <c r="SVN7" s="84"/>
      <c r="SVO7" s="84"/>
      <c r="SVP7" s="84"/>
      <c r="SVQ7" s="84"/>
      <c r="SVR7" s="84"/>
      <c r="SVS7" s="84"/>
      <c r="SVT7" s="84"/>
      <c r="SVU7" s="84"/>
      <c r="SVV7" s="84"/>
      <c r="SVW7" s="84"/>
      <c r="SVX7" s="84"/>
      <c r="SVY7" s="84"/>
      <c r="SVZ7" s="84"/>
      <c r="SWA7" s="84"/>
      <c r="SWB7" s="84"/>
      <c r="SWC7" s="84"/>
      <c r="SWD7" s="84"/>
      <c r="SWE7" s="84"/>
      <c r="SWF7" s="84"/>
      <c r="SWG7" s="84"/>
      <c r="SWH7" s="84"/>
      <c r="SWI7" s="84"/>
      <c r="SWJ7" s="84"/>
      <c r="SWK7" s="84"/>
      <c r="SWL7" s="84"/>
      <c r="SWM7" s="84"/>
      <c r="SWN7" s="84"/>
      <c r="SWO7" s="84"/>
      <c r="SWP7" s="84"/>
      <c r="SWQ7" s="84"/>
      <c r="SWR7" s="84"/>
      <c r="SWS7" s="84"/>
      <c r="SWT7" s="84"/>
      <c r="SWU7" s="84"/>
      <c r="SWV7" s="84"/>
      <c r="SWW7" s="84"/>
      <c r="SWX7" s="84"/>
      <c r="SWY7" s="84"/>
      <c r="SWZ7" s="84"/>
      <c r="SXA7" s="84"/>
      <c r="SXB7" s="84"/>
      <c r="SXC7" s="84"/>
      <c r="SXD7" s="84"/>
      <c r="SXE7" s="84"/>
      <c r="SXF7" s="84"/>
      <c r="SXG7" s="84"/>
      <c r="SXH7" s="84"/>
      <c r="SXI7" s="84"/>
      <c r="SXJ7" s="84"/>
      <c r="SXK7" s="84"/>
      <c r="SXL7" s="84"/>
      <c r="SXM7" s="84"/>
      <c r="SXN7" s="84"/>
      <c r="SXO7" s="84"/>
      <c r="SXP7" s="84"/>
      <c r="SXQ7" s="84"/>
      <c r="SXR7" s="84"/>
      <c r="SXS7" s="84"/>
      <c r="SXT7" s="84"/>
      <c r="SXU7" s="84"/>
      <c r="SXV7" s="84"/>
      <c r="SXW7" s="84"/>
      <c r="SXX7" s="84"/>
      <c r="SXY7" s="84"/>
      <c r="SXZ7" s="84"/>
      <c r="SYA7" s="84"/>
      <c r="SYB7" s="84"/>
      <c r="SYC7" s="84"/>
      <c r="SYD7" s="84"/>
      <c r="SYE7" s="84"/>
      <c r="SYF7" s="84"/>
      <c r="SYG7" s="84"/>
      <c r="SYH7" s="84"/>
      <c r="SYI7" s="84"/>
      <c r="SYJ7" s="84"/>
      <c r="SYK7" s="84"/>
      <c r="SYL7" s="84"/>
      <c r="SYM7" s="84"/>
      <c r="SYN7" s="84"/>
      <c r="SYO7" s="84"/>
      <c r="SYP7" s="84"/>
      <c r="SYQ7" s="84"/>
      <c r="SYR7" s="84"/>
      <c r="SYS7" s="84"/>
      <c r="SYT7" s="84"/>
      <c r="SYU7" s="84"/>
      <c r="SYV7" s="84"/>
      <c r="SYW7" s="84"/>
      <c r="SYX7" s="84"/>
      <c r="SYY7" s="84"/>
      <c r="SYZ7" s="84"/>
      <c r="SZA7" s="84"/>
      <c r="SZB7" s="84"/>
      <c r="SZC7" s="84"/>
      <c r="SZD7" s="84"/>
      <c r="SZE7" s="84"/>
      <c r="SZF7" s="84"/>
      <c r="SZG7" s="84"/>
      <c r="SZH7" s="84"/>
      <c r="SZI7" s="84"/>
      <c r="SZJ7" s="84"/>
      <c r="SZK7" s="84"/>
      <c r="SZL7" s="84"/>
      <c r="SZM7" s="84"/>
      <c r="SZN7" s="84"/>
      <c r="SZO7" s="84"/>
      <c r="SZP7" s="84"/>
      <c r="SZQ7" s="84"/>
      <c r="SZR7" s="84"/>
      <c r="SZS7" s="84"/>
      <c r="SZT7" s="84"/>
      <c r="SZU7" s="84"/>
      <c r="SZV7" s="84"/>
      <c r="SZW7" s="84"/>
      <c r="SZX7" s="84"/>
      <c r="SZY7" s="84"/>
      <c r="SZZ7" s="84"/>
      <c r="TAA7" s="84"/>
      <c r="TAB7" s="84"/>
      <c r="TAC7" s="84"/>
      <c r="TAD7" s="84"/>
      <c r="TAE7" s="84"/>
      <c r="TAF7" s="84"/>
      <c r="TAG7" s="84"/>
      <c r="TAH7" s="84"/>
      <c r="TAI7" s="84"/>
      <c r="TAJ7" s="84"/>
      <c r="TAK7" s="84"/>
      <c r="TAL7" s="84"/>
      <c r="TAM7" s="84"/>
      <c r="TAN7" s="84"/>
      <c r="TAO7" s="84"/>
      <c r="TAP7" s="84"/>
      <c r="TAQ7" s="84"/>
      <c r="TAR7" s="84"/>
      <c r="TAS7" s="84"/>
      <c r="TAT7" s="84"/>
      <c r="TAU7" s="84"/>
      <c r="TAV7" s="84"/>
      <c r="TAW7" s="84"/>
      <c r="TAX7" s="84"/>
      <c r="TAY7" s="84"/>
      <c r="TAZ7" s="84"/>
      <c r="TBA7" s="84"/>
      <c r="TBB7" s="84"/>
      <c r="TBC7" s="84"/>
      <c r="TBD7" s="84"/>
      <c r="TBE7" s="84"/>
      <c r="TBF7" s="84"/>
      <c r="TBG7" s="84"/>
      <c r="TBH7" s="84"/>
      <c r="TBI7" s="84"/>
      <c r="TBJ7" s="84"/>
      <c r="TBK7" s="84"/>
      <c r="TBL7" s="84"/>
      <c r="TBM7" s="84"/>
      <c r="TBN7" s="84"/>
      <c r="TBO7" s="84"/>
      <c r="TBP7" s="84"/>
      <c r="TBQ7" s="84"/>
      <c r="TBR7" s="84"/>
      <c r="TBS7" s="84"/>
      <c r="TBT7" s="84"/>
      <c r="TBU7" s="84"/>
      <c r="TBV7" s="84"/>
      <c r="TBW7" s="84"/>
      <c r="TBX7" s="84"/>
      <c r="TBY7" s="84"/>
      <c r="TBZ7" s="84"/>
      <c r="TCA7" s="84"/>
      <c r="TCB7" s="84"/>
      <c r="TCC7" s="84"/>
      <c r="TCD7" s="84"/>
      <c r="TCE7" s="84"/>
      <c r="TCF7" s="84"/>
      <c r="TCG7" s="84"/>
      <c r="TCH7" s="84"/>
      <c r="TCI7" s="84"/>
      <c r="TCJ7" s="84"/>
      <c r="TCK7" s="84"/>
      <c r="TCL7" s="84"/>
      <c r="TCM7" s="84"/>
      <c r="TCN7" s="84"/>
      <c r="TCO7" s="84"/>
      <c r="TCP7" s="84"/>
      <c r="TCQ7" s="84"/>
      <c r="TCR7" s="84"/>
      <c r="TCS7" s="84"/>
      <c r="TCT7" s="84"/>
      <c r="TCU7" s="84"/>
      <c r="TCV7" s="84"/>
      <c r="TCW7" s="84"/>
      <c r="TCX7" s="84"/>
      <c r="TCY7" s="84"/>
      <c r="TCZ7" s="84"/>
      <c r="TDA7" s="84"/>
      <c r="TDB7" s="84"/>
      <c r="TDC7" s="84"/>
      <c r="TDD7" s="84"/>
      <c r="TDE7" s="84"/>
      <c r="TDF7" s="84"/>
      <c r="TDG7" s="84"/>
      <c r="TDH7" s="84"/>
      <c r="TDI7" s="84"/>
      <c r="TDJ7" s="84"/>
      <c r="TDK7" s="84"/>
      <c r="TDL7" s="84"/>
      <c r="TDM7" s="84"/>
      <c r="TDN7" s="84"/>
      <c r="TDO7" s="84"/>
      <c r="TDP7" s="84"/>
      <c r="TDQ7" s="84"/>
      <c r="TDR7" s="84"/>
      <c r="TDS7" s="84"/>
      <c r="TDT7" s="84"/>
      <c r="TDU7" s="84"/>
      <c r="TDV7" s="84"/>
      <c r="TDW7" s="84"/>
      <c r="TDX7" s="84"/>
      <c r="TDY7" s="84"/>
      <c r="TDZ7" s="84"/>
      <c r="TEA7" s="84"/>
      <c r="TEB7" s="84"/>
      <c r="TEC7" s="84"/>
      <c r="TED7" s="84"/>
      <c r="TEE7" s="84"/>
      <c r="TEF7" s="84"/>
      <c r="TEG7" s="84"/>
      <c r="TEH7" s="84"/>
      <c r="TEI7" s="84"/>
      <c r="TEJ7" s="84"/>
      <c r="TEK7" s="84"/>
      <c r="TEL7" s="84"/>
      <c r="TEM7" s="84"/>
      <c r="TEN7" s="84"/>
      <c r="TEO7" s="84"/>
      <c r="TEP7" s="84"/>
      <c r="TEQ7" s="84"/>
      <c r="TER7" s="84"/>
      <c r="TES7" s="84"/>
      <c r="TET7" s="84"/>
      <c r="TEU7" s="84"/>
      <c r="TEV7" s="84"/>
      <c r="TEW7" s="84"/>
      <c r="TEX7" s="84"/>
      <c r="TEY7" s="84"/>
      <c r="TEZ7" s="84"/>
      <c r="TFA7" s="84"/>
      <c r="TFB7" s="84"/>
      <c r="TFC7" s="84"/>
      <c r="TFD7" s="84"/>
      <c r="TFE7" s="84"/>
      <c r="TFF7" s="84"/>
      <c r="TFG7" s="84"/>
      <c r="TFH7" s="84"/>
      <c r="TFI7" s="84"/>
      <c r="TFJ7" s="84"/>
      <c r="TFK7" s="84"/>
      <c r="TFL7" s="84"/>
      <c r="TFM7" s="84"/>
      <c r="TFN7" s="84"/>
      <c r="TFO7" s="84"/>
      <c r="TFP7" s="84"/>
      <c r="TFQ7" s="84"/>
      <c r="TFR7" s="84"/>
      <c r="TFS7" s="84"/>
      <c r="TFT7" s="84"/>
      <c r="TFU7" s="84"/>
      <c r="TFV7" s="84"/>
      <c r="TFW7" s="84"/>
      <c r="TFX7" s="84"/>
      <c r="TFY7" s="84"/>
      <c r="TFZ7" s="84"/>
      <c r="TGA7" s="84"/>
      <c r="TGB7" s="84"/>
      <c r="TGC7" s="84"/>
      <c r="TGD7" s="84"/>
      <c r="TGE7" s="84"/>
      <c r="TGF7" s="84"/>
      <c r="TGG7" s="84"/>
      <c r="TGH7" s="84"/>
      <c r="TGI7" s="84"/>
      <c r="TGJ7" s="84"/>
      <c r="TGK7" s="84"/>
      <c r="TGL7" s="84"/>
      <c r="TGM7" s="84"/>
      <c r="TGN7" s="84"/>
      <c r="TGO7" s="84"/>
      <c r="TGP7" s="84"/>
      <c r="TGQ7" s="84"/>
      <c r="TGR7" s="84"/>
      <c r="TGS7" s="84"/>
      <c r="TGT7" s="84"/>
      <c r="TGU7" s="84"/>
      <c r="TGV7" s="84"/>
      <c r="TGW7" s="84"/>
      <c r="TGX7" s="84"/>
      <c r="TGY7" s="84"/>
      <c r="TGZ7" s="84"/>
      <c r="THA7" s="84"/>
      <c r="THB7" s="84"/>
      <c r="THC7" s="84"/>
      <c r="THD7" s="84"/>
      <c r="THE7" s="84"/>
      <c r="THF7" s="84"/>
      <c r="THG7" s="84"/>
      <c r="THH7" s="84"/>
      <c r="THI7" s="84"/>
      <c r="THJ7" s="84"/>
      <c r="THK7" s="84"/>
      <c r="THL7" s="84"/>
      <c r="THM7" s="84"/>
      <c r="THN7" s="84"/>
      <c r="THO7" s="84"/>
      <c r="THP7" s="84"/>
      <c r="THQ7" s="84"/>
      <c r="THR7" s="84"/>
      <c r="THS7" s="84"/>
      <c r="THT7" s="84"/>
      <c r="THU7" s="84"/>
      <c r="THV7" s="84"/>
      <c r="THW7" s="84"/>
      <c r="THX7" s="84"/>
      <c r="THY7" s="84"/>
      <c r="THZ7" s="84"/>
      <c r="TIA7" s="84"/>
      <c r="TIB7" s="84"/>
      <c r="TIC7" s="84"/>
      <c r="TID7" s="84"/>
      <c r="TIE7" s="84"/>
      <c r="TIF7" s="84"/>
      <c r="TIG7" s="84"/>
      <c r="TIH7" s="84"/>
      <c r="TII7" s="84"/>
      <c r="TIJ7" s="84"/>
      <c r="TIK7" s="84"/>
      <c r="TIL7" s="84"/>
      <c r="TIM7" s="84"/>
      <c r="TIN7" s="84"/>
      <c r="TIO7" s="84"/>
      <c r="TIP7" s="84"/>
      <c r="TIQ7" s="84"/>
      <c r="TIR7" s="84"/>
      <c r="TIS7" s="84"/>
      <c r="TIT7" s="84"/>
      <c r="TIU7" s="84"/>
      <c r="TIV7" s="84"/>
      <c r="TIW7" s="84"/>
      <c r="TIX7" s="84"/>
      <c r="TIY7" s="84"/>
      <c r="TIZ7" s="84"/>
      <c r="TJA7" s="84"/>
      <c r="TJB7" s="84"/>
      <c r="TJC7" s="84"/>
      <c r="TJD7" s="84"/>
      <c r="TJE7" s="84"/>
      <c r="TJF7" s="84"/>
      <c r="TJG7" s="84"/>
      <c r="TJH7" s="84"/>
      <c r="TJI7" s="84"/>
      <c r="TJJ7" s="84"/>
      <c r="TJK7" s="84"/>
      <c r="TJL7" s="84"/>
      <c r="TJM7" s="84"/>
      <c r="TJN7" s="84"/>
      <c r="TJO7" s="84"/>
      <c r="TJP7" s="84"/>
      <c r="TJQ7" s="84"/>
      <c r="TJR7" s="84"/>
      <c r="TJS7" s="84"/>
      <c r="TJT7" s="84"/>
      <c r="TJU7" s="84"/>
      <c r="TJV7" s="84"/>
      <c r="TJW7" s="84"/>
      <c r="TJX7" s="84"/>
      <c r="TJY7" s="84"/>
      <c r="TJZ7" s="84"/>
      <c r="TKA7" s="84"/>
      <c r="TKB7" s="84"/>
      <c r="TKC7" s="84"/>
      <c r="TKD7" s="84"/>
      <c r="TKE7" s="84"/>
      <c r="TKF7" s="84"/>
      <c r="TKG7" s="84"/>
      <c r="TKH7" s="84"/>
      <c r="TKI7" s="84"/>
      <c r="TKJ7" s="84"/>
      <c r="TKK7" s="84"/>
      <c r="TKL7" s="84"/>
      <c r="TKM7" s="84"/>
      <c r="TKN7" s="84"/>
      <c r="TKO7" s="84"/>
      <c r="TKP7" s="84"/>
      <c r="TKQ7" s="84"/>
      <c r="TKR7" s="84"/>
      <c r="TKS7" s="84"/>
      <c r="TKT7" s="84"/>
      <c r="TKU7" s="84"/>
      <c r="TKV7" s="84"/>
      <c r="TKW7" s="84"/>
      <c r="TKX7" s="84"/>
      <c r="TKY7" s="84"/>
      <c r="TKZ7" s="84"/>
      <c r="TLA7" s="84"/>
      <c r="TLB7" s="84"/>
      <c r="TLC7" s="84"/>
      <c r="TLD7" s="84"/>
      <c r="TLE7" s="84"/>
      <c r="TLF7" s="84"/>
      <c r="TLG7" s="84"/>
      <c r="TLH7" s="84"/>
      <c r="TLI7" s="84"/>
      <c r="TLJ7" s="84"/>
      <c r="TLK7" s="84"/>
      <c r="TLL7" s="84"/>
      <c r="TLM7" s="84"/>
      <c r="TLN7" s="84"/>
      <c r="TLO7" s="84"/>
      <c r="TLP7" s="84"/>
      <c r="TLQ7" s="84"/>
      <c r="TLR7" s="84"/>
      <c r="TLS7" s="84"/>
      <c r="TLT7" s="84"/>
      <c r="TLU7" s="84"/>
      <c r="TLV7" s="84"/>
      <c r="TLW7" s="84"/>
      <c r="TLX7" s="84"/>
      <c r="TLY7" s="84"/>
      <c r="TLZ7" s="84"/>
      <c r="TMA7" s="84"/>
      <c r="TMB7" s="84"/>
      <c r="TMC7" s="84"/>
      <c r="TMD7" s="84"/>
      <c r="TME7" s="84"/>
      <c r="TMF7" s="84"/>
      <c r="TMG7" s="84"/>
      <c r="TMH7" s="84"/>
      <c r="TMI7" s="84"/>
      <c r="TMJ7" s="84"/>
      <c r="TMK7" s="84"/>
      <c r="TML7" s="84"/>
      <c r="TMM7" s="84"/>
      <c r="TMN7" s="84"/>
      <c r="TMO7" s="84"/>
      <c r="TMP7" s="84"/>
      <c r="TMQ7" s="84"/>
      <c r="TMR7" s="84"/>
      <c r="TMS7" s="84"/>
      <c r="TMT7" s="84"/>
      <c r="TMU7" s="84"/>
      <c r="TMV7" s="84"/>
      <c r="TMW7" s="84"/>
      <c r="TMX7" s="84"/>
      <c r="TMY7" s="84"/>
      <c r="TMZ7" s="84"/>
      <c r="TNA7" s="84"/>
      <c r="TNB7" s="84"/>
      <c r="TNC7" s="84"/>
      <c r="TND7" s="84"/>
      <c r="TNE7" s="84"/>
      <c r="TNF7" s="84"/>
      <c r="TNG7" s="84"/>
      <c r="TNH7" s="84"/>
      <c r="TNI7" s="84"/>
      <c r="TNJ7" s="84"/>
      <c r="TNK7" s="84"/>
      <c r="TNL7" s="84"/>
      <c r="TNM7" s="84"/>
      <c r="TNN7" s="84"/>
      <c r="TNO7" s="84"/>
      <c r="TNP7" s="84"/>
      <c r="TNQ7" s="84"/>
      <c r="TNR7" s="84"/>
      <c r="TNS7" s="84"/>
      <c r="TNT7" s="84"/>
      <c r="TNU7" s="84"/>
      <c r="TNV7" s="84"/>
      <c r="TNW7" s="84"/>
      <c r="TNX7" s="84"/>
      <c r="TNY7" s="84"/>
      <c r="TNZ7" s="84"/>
      <c r="TOA7" s="84"/>
      <c r="TOB7" s="84"/>
      <c r="TOC7" s="84"/>
      <c r="TOD7" s="84"/>
      <c r="TOE7" s="84"/>
      <c r="TOF7" s="84"/>
      <c r="TOG7" s="84"/>
      <c r="TOH7" s="84"/>
      <c r="TOI7" s="84"/>
      <c r="TOJ7" s="84"/>
      <c r="TOK7" s="84"/>
      <c r="TOL7" s="84"/>
      <c r="TOM7" s="84"/>
      <c r="TON7" s="84"/>
      <c r="TOO7" s="84"/>
      <c r="TOP7" s="84"/>
      <c r="TOQ7" s="84"/>
      <c r="TOR7" s="84"/>
      <c r="TOS7" s="84"/>
      <c r="TOT7" s="84"/>
      <c r="TOU7" s="84"/>
      <c r="TOV7" s="84"/>
      <c r="TOW7" s="84"/>
      <c r="TOX7" s="84"/>
      <c r="TOY7" s="84"/>
      <c r="TOZ7" s="84"/>
      <c r="TPA7" s="84"/>
      <c r="TPB7" s="84"/>
      <c r="TPC7" s="84"/>
      <c r="TPD7" s="84"/>
      <c r="TPE7" s="84"/>
      <c r="TPF7" s="84"/>
      <c r="TPG7" s="84"/>
      <c r="TPH7" s="84"/>
      <c r="TPI7" s="84"/>
      <c r="TPJ7" s="84"/>
      <c r="TPK7" s="84"/>
      <c r="TPL7" s="84"/>
      <c r="TPM7" s="84"/>
      <c r="TPN7" s="84"/>
      <c r="TPO7" s="84"/>
      <c r="TPP7" s="84"/>
      <c r="TPQ7" s="84"/>
      <c r="TPR7" s="84"/>
      <c r="TPS7" s="84"/>
      <c r="TPT7" s="84"/>
      <c r="TPU7" s="84"/>
      <c r="TPV7" s="84"/>
      <c r="TPW7" s="84"/>
      <c r="TPX7" s="84"/>
      <c r="TPY7" s="84"/>
      <c r="TPZ7" s="84"/>
      <c r="TQA7" s="84"/>
      <c r="TQB7" s="84"/>
      <c r="TQC7" s="84"/>
      <c r="TQD7" s="84"/>
      <c r="TQE7" s="84"/>
      <c r="TQF7" s="84"/>
      <c r="TQG7" s="84"/>
      <c r="TQH7" s="84"/>
      <c r="TQI7" s="84"/>
      <c r="TQJ7" s="84"/>
      <c r="TQK7" s="84"/>
      <c r="TQL7" s="84"/>
      <c r="TQM7" s="84"/>
      <c r="TQN7" s="84"/>
      <c r="TQO7" s="84"/>
      <c r="TQP7" s="84"/>
      <c r="TQQ7" s="84"/>
      <c r="TQR7" s="84"/>
      <c r="TQS7" s="84"/>
      <c r="TQT7" s="84"/>
      <c r="TQU7" s="84"/>
      <c r="TQV7" s="84"/>
      <c r="TQW7" s="84"/>
      <c r="TQX7" s="84"/>
      <c r="TQY7" s="84"/>
      <c r="TQZ7" s="84"/>
      <c r="TRA7" s="84"/>
      <c r="TRB7" s="84"/>
      <c r="TRC7" s="84"/>
      <c r="TRD7" s="84"/>
      <c r="TRE7" s="84"/>
      <c r="TRF7" s="84"/>
      <c r="TRG7" s="84"/>
      <c r="TRH7" s="84"/>
      <c r="TRI7" s="84"/>
      <c r="TRJ7" s="84"/>
      <c r="TRK7" s="84"/>
      <c r="TRL7" s="84"/>
      <c r="TRM7" s="84"/>
      <c r="TRN7" s="84"/>
      <c r="TRO7" s="84"/>
      <c r="TRP7" s="84"/>
      <c r="TRQ7" s="84"/>
      <c r="TRR7" s="84"/>
      <c r="TRS7" s="84"/>
      <c r="TRT7" s="84"/>
      <c r="TRU7" s="84"/>
      <c r="TRV7" s="84"/>
      <c r="TRW7" s="84"/>
      <c r="TRX7" s="84"/>
      <c r="TRY7" s="84"/>
      <c r="TRZ7" s="84"/>
      <c r="TSA7" s="84"/>
      <c r="TSB7" s="84"/>
      <c r="TSC7" s="84"/>
      <c r="TSD7" s="84"/>
      <c r="TSE7" s="84"/>
      <c r="TSF7" s="84"/>
      <c r="TSG7" s="84"/>
      <c r="TSH7" s="84"/>
      <c r="TSI7" s="84"/>
      <c r="TSJ7" s="84"/>
      <c r="TSK7" s="84"/>
      <c r="TSL7" s="84"/>
      <c r="TSM7" s="84"/>
      <c r="TSN7" s="84"/>
      <c r="TSO7" s="84"/>
      <c r="TSP7" s="84"/>
      <c r="TSQ7" s="84"/>
      <c r="TSR7" s="84"/>
      <c r="TSS7" s="84"/>
      <c r="TST7" s="84"/>
      <c r="TSU7" s="84"/>
      <c r="TSV7" s="84"/>
      <c r="TSW7" s="84"/>
      <c r="TSX7" s="84"/>
      <c r="TSY7" s="84"/>
      <c r="TSZ7" s="84"/>
      <c r="TTA7" s="84"/>
      <c r="TTB7" s="84"/>
      <c r="TTC7" s="84"/>
      <c r="TTD7" s="84"/>
      <c r="TTE7" s="84"/>
      <c r="TTF7" s="84"/>
      <c r="TTG7" s="84"/>
      <c r="TTH7" s="84"/>
      <c r="TTI7" s="84"/>
      <c r="TTJ7" s="84"/>
      <c r="TTK7" s="84"/>
      <c r="TTL7" s="84"/>
      <c r="TTM7" s="84"/>
      <c r="TTN7" s="84"/>
      <c r="TTO7" s="84"/>
      <c r="TTP7" s="84"/>
      <c r="TTQ7" s="84"/>
      <c r="TTR7" s="84"/>
      <c r="TTS7" s="84"/>
      <c r="TTT7" s="84"/>
      <c r="TTU7" s="84"/>
      <c r="TTV7" s="84"/>
      <c r="TTW7" s="84"/>
      <c r="TTX7" s="84"/>
      <c r="TTY7" s="84"/>
      <c r="TTZ7" s="84"/>
      <c r="TUA7" s="84"/>
      <c r="TUB7" s="84"/>
      <c r="TUC7" s="84"/>
      <c r="TUD7" s="84"/>
      <c r="TUE7" s="84"/>
      <c r="TUF7" s="84"/>
      <c r="TUG7" s="84"/>
      <c r="TUH7" s="84"/>
      <c r="TUI7" s="84"/>
      <c r="TUJ7" s="84"/>
      <c r="TUK7" s="84"/>
      <c r="TUL7" s="84"/>
      <c r="TUM7" s="84"/>
      <c r="TUN7" s="84"/>
      <c r="TUO7" s="84"/>
      <c r="TUP7" s="84"/>
      <c r="TUQ7" s="84"/>
      <c r="TUR7" s="84"/>
      <c r="TUS7" s="84"/>
      <c r="TUT7" s="84"/>
      <c r="TUU7" s="84"/>
      <c r="TUV7" s="84"/>
      <c r="TUW7" s="84"/>
      <c r="TUX7" s="84"/>
      <c r="TUY7" s="84"/>
      <c r="TUZ7" s="84"/>
      <c r="TVA7" s="84"/>
      <c r="TVB7" s="84"/>
      <c r="TVC7" s="84"/>
      <c r="TVD7" s="84"/>
      <c r="TVE7" s="84"/>
      <c r="TVF7" s="84"/>
      <c r="TVG7" s="84"/>
      <c r="TVH7" s="84"/>
      <c r="TVI7" s="84"/>
      <c r="TVJ7" s="84"/>
      <c r="TVK7" s="84"/>
      <c r="TVL7" s="84"/>
      <c r="TVM7" s="84"/>
      <c r="TVN7" s="84"/>
      <c r="TVO7" s="84"/>
      <c r="TVP7" s="84"/>
      <c r="TVQ7" s="84"/>
      <c r="TVR7" s="84"/>
      <c r="TVS7" s="84"/>
      <c r="TVT7" s="84"/>
      <c r="TVU7" s="84"/>
      <c r="TVV7" s="84"/>
      <c r="TVW7" s="84"/>
      <c r="TVX7" s="84"/>
      <c r="TVY7" s="84"/>
      <c r="TVZ7" s="84"/>
      <c r="TWA7" s="84"/>
      <c r="TWB7" s="84"/>
      <c r="TWC7" s="84"/>
      <c r="TWD7" s="84"/>
      <c r="TWE7" s="84"/>
      <c r="TWF7" s="84"/>
      <c r="TWG7" s="84"/>
      <c r="TWH7" s="84"/>
      <c r="TWI7" s="84"/>
      <c r="TWJ7" s="84"/>
      <c r="TWK7" s="84"/>
      <c r="TWL7" s="84"/>
      <c r="TWM7" s="84"/>
      <c r="TWN7" s="84"/>
      <c r="TWO7" s="84"/>
      <c r="TWP7" s="84"/>
      <c r="TWQ7" s="84"/>
      <c r="TWR7" s="84"/>
      <c r="TWS7" s="84"/>
      <c r="TWT7" s="84"/>
      <c r="TWU7" s="84"/>
      <c r="TWV7" s="84"/>
      <c r="TWW7" s="84"/>
      <c r="TWX7" s="84"/>
      <c r="TWY7" s="84"/>
      <c r="TWZ7" s="84"/>
      <c r="TXA7" s="84"/>
      <c r="TXB7" s="84"/>
      <c r="TXC7" s="84"/>
      <c r="TXD7" s="84"/>
      <c r="TXE7" s="84"/>
      <c r="TXF7" s="84"/>
      <c r="TXG7" s="84"/>
      <c r="TXH7" s="84"/>
      <c r="TXI7" s="84"/>
      <c r="TXJ7" s="84"/>
      <c r="TXK7" s="84"/>
      <c r="TXL7" s="84"/>
      <c r="TXM7" s="84"/>
      <c r="TXN7" s="84"/>
      <c r="TXO7" s="84"/>
      <c r="TXP7" s="84"/>
      <c r="TXQ7" s="84"/>
      <c r="TXR7" s="84"/>
      <c r="TXS7" s="84"/>
      <c r="TXT7" s="84"/>
      <c r="TXU7" s="84"/>
      <c r="TXV7" s="84"/>
      <c r="TXW7" s="84"/>
      <c r="TXX7" s="84"/>
      <c r="TXY7" s="84"/>
      <c r="TXZ7" s="84"/>
      <c r="TYA7" s="84"/>
      <c r="TYB7" s="84"/>
      <c r="TYC7" s="84"/>
      <c r="TYD7" s="84"/>
      <c r="TYE7" s="84"/>
      <c r="TYF7" s="84"/>
      <c r="TYG7" s="84"/>
      <c r="TYH7" s="84"/>
      <c r="TYI7" s="84"/>
      <c r="TYJ7" s="84"/>
      <c r="TYK7" s="84"/>
      <c r="TYL7" s="84"/>
      <c r="TYM7" s="84"/>
      <c r="TYN7" s="84"/>
      <c r="TYO7" s="84"/>
      <c r="TYP7" s="84"/>
      <c r="TYQ7" s="84"/>
      <c r="TYR7" s="84"/>
      <c r="TYS7" s="84"/>
      <c r="TYT7" s="84"/>
      <c r="TYU7" s="84"/>
      <c r="TYV7" s="84"/>
      <c r="TYW7" s="84"/>
      <c r="TYX7" s="84"/>
      <c r="TYY7" s="84"/>
      <c r="TYZ7" s="84"/>
      <c r="TZA7" s="84"/>
      <c r="TZB7" s="84"/>
      <c r="TZC7" s="84"/>
      <c r="TZD7" s="84"/>
      <c r="TZE7" s="84"/>
      <c r="TZF7" s="84"/>
      <c r="TZG7" s="84"/>
      <c r="TZH7" s="84"/>
      <c r="TZI7" s="84"/>
      <c r="TZJ7" s="84"/>
      <c r="TZK7" s="84"/>
      <c r="TZL7" s="84"/>
      <c r="TZM7" s="84"/>
      <c r="TZN7" s="84"/>
      <c r="TZO7" s="84"/>
      <c r="TZP7" s="84"/>
      <c r="TZQ7" s="84"/>
      <c r="TZR7" s="84"/>
      <c r="TZS7" s="84"/>
      <c r="TZT7" s="84"/>
      <c r="TZU7" s="84"/>
      <c r="TZV7" s="84"/>
      <c r="TZW7" s="84"/>
      <c r="TZX7" s="84"/>
      <c r="TZY7" s="84"/>
      <c r="TZZ7" s="84"/>
      <c r="UAA7" s="84"/>
      <c r="UAB7" s="84"/>
      <c r="UAC7" s="84"/>
      <c r="UAD7" s="84"/>
      <c r="UAE7" s="84"/>
      <c r="UAF7" s="84"/>
      <c r="UAG7" s="84"/>
      <c r="UAH7" s="84"/>
      <c r="UAI7" s="84"/>
      <c r="UAJ7" s="84"/>
      <c r="UAK7" s="84"/>
      <c r="UAL7" s="84"/>
      <c r="UAM7" s="84"/>
      <c r="UAN7" s="84"/>
      <c r="UAO7" s="84"/>
      <c r="UAP7" s="84"/>
      <c r="UAQ7" s="84"/>
      <c r="UAR7" s="84"/>
      <c r="UAS7" s="84"/>
      <c r="UAT7" s="84"/>
      <c r="UAU7" s="84"/>
      <c r="UAV7" s="84"/>
      <c r="UAW7" s="84"/>
      <c r="UAX7" s="84"/>
      <c r="UAY7" s="84"/>
      <c r="UAZ7" s="84"/>
      <c r="UBA7" s="84"/>
      <c r="UBB7" s="84"/>
      <c r="UBC7" s="84"/>
      <c r="UBD7" s="84"/>
      <c r="UBE7" s="84"/>
      <c r="UBF7" s="84"/>
      <c r="UBG7" s="84"/>
      <c r="UBH7" s="84"/>
      <c r="UBI7" s="84"/>
      <c r="UBJ7" s="84"/>
      <c r="UBK7" s="84"/>
      <c r="UBL7" s="84"/>
      <c r="UBM7" s="84"/>
      <c r="UBN7" s="84"/>
      <c r="UBO7" s="84"/>
      <c r="UBP7" s="84"/>
      <c r="UBQ7" s="84"/>
      <c r="UBR7" s="84"/>
      <c r="UBS7" s="84"/>
      <c r="UBT7" s="84"/>
      <c r="UBU7" s="84"/>
      <c r="UBV7" s="84"/>
      <c r="UBW7" s="84"/>
      <c r="UBX7" s="84"/>
      <c r="UBY7" s="84"/>
      <c r="UBZ7" s="84"/>
      <c r="UCA7" s="84"/>
      <c r="UCB7" s="84"/>
      <c r="UCC7" s="84"/>
      <c r="UCD7" s="84"/>
      <c r="UCE7" s="84"/>
      <c r="UCF7" s="84"/>
      <c r="UCG7" s="84"/>
      <c r="UCH7" s="84"/>
      <c r="UCI7" s="84"/>
      <c r="UCJ7" s="84"/>
      <c r="UCK7" s="84"/>
      <c r="UCL7" s="84"/>
      <c r="UCM7" s="84"/>
      <c r="UCN7" s="84"/>
      <c r="UCO7" s="84"/>
      <c r="UCP7" s="84"/>
      <c r="UCQ7" s="84"/>
      <c r="UCR7" s="84"/>
      <c r="UCS7" s="84"/>
      <c r="UCT7" s="84"/>
      <c r="UCU7" s="84"/>
      <c r="UCV7" s="84"/>
      <c r="UCW7" s="84"/>
      <c r="UCX7" s="84"/>
      <c r="UCY7" s="84"/>
      <c r="UCZ7" s="84"/>
      <c r="UDA7" s="84"/>
      <c r="UDB7" s="84"/>
      <c r="UDC7" s="84"/>
      <c r="UDD7" s="84"/>
      <c r="UDE7" s="84"/>
      <c r="UDF7" s="84"/>
      <c r="UDG7" s="84"/>
      <c r="UDH7" s="84"/>
      <c r="UDI7" s="84"/>
      <c r="UDJ7" s="84"/>
      <c r="UDK7" s="84"/>
      <c r="UDL7" s="84"/>
      <c r="UDM7" s="84"/>
      <c r="UDN7" s="84"/>
      <c r="UDO7" s="84"/>
      <c r="UDP7" s="84"/>
      <c r="UDQ7" s="84"/>
      <c r="UDR7" s="84"/>
      <c r="UDS7" s="84"/>
      <c r="UDT7" s="84"/>
      <c r="UDU7" s="84"/>
      <c r="UDV7" s="84"/>
      <c r="UDW7" s="84"/>
      <c r="UDX7" s="84"/>
      <c r="UDY7" s="84"/>
      <c r="UDZ7" s="84"/>
      <c r="UEA7" s="84"/>
      <c r="UEB7" s="84"/>
      <c r="UEC7" s="84"/>
      <c r="UED7" s="84"/>
      <c r="UEE7" s="84"/>
      <c r="UEF7" s="84"/>
      <c r="UEG7" s="84"/>
      <c r="UEH7" s="84"/>
      <c r="UEI7" s="84"/>
      <c r="UEJ7" s="84"/>
      <c r="UEK7" s="84"/>
      <c r="UEL7" s="84"/>
      <c r="UEM7" s="84"/>
      <c r="UEN7" s="84"/>
      <c r="UEO7" s="84"/>
      <c r="UEP7" s="84"/>
      <c r="UEQ7" s="84"/>
      <c r="UER7" s="84"/>
      <c r="UES7" s="84"/>
      <c r="UET7" s="84"/>
      <c r="UEU7" s="84"/>
      <c r="UEV7" s="84"/>
      <c r="UEW7" s="84"/>
      <c r="UEX7" s="84"/>
      <c r="UEY7" s="84"/>
      <c r="UEZ7" s="84"/>
      <c r="UFA7" s="84"/>
      <c r="UFB7" s="84"/>
      <c r="UFC7" s="84"/>
      <c r="UFD7" s="84"/>
      <c r="UFE7" s="84"/>
      <c r="UFF7" s="84"/>
      <c r="UFG7" s="84"/>
      <c r="UFH7" s="84"/>
      <c r="UFI7" s="84"/>
      <c r="UFJ7" s="84"/>
      <c r="UFK7" s="84"/>
      <c r="UFL7" s="84"/>
      <c r="UFM7" s="84"/>
      <c r="UFN7" s="84"/>
      <c r="UFO7" s="84"/>
      <c r="UFP7" s="84"/>
      <c r="UFQ7" s="84"/>
      <c r="UFR7" s="84"/>
      <c r="UFS7" s="84"/>
      <c r="UFT7" s="84"/>
      <c r="UFU7" s="84"/>
      <c r="UFV7" s="84"/>
      <c r="UFW7" s="84"/>
      <c r="UFX7" s="84"/>
      <c r="UFY7" s="84"/>
      <c r="UFZ7" s="84"/>
      <c r="UGA7" s="84"/>
      <c r="UGB7" s="84"/>
      <c r="UGC7" s="84"/>
      <c r="UGD7" s="84"/>
      <c r="UGE7" s="84"/>
      <c r="UGF7" s="84"/>
      <c r="UGG7" s="84"/>
      <c r="UGH7" s="84"/>
      <c r="UGI7" s="84"/>
      <c r="UGJ7" s="84"/>
      <c r="UGK7" s="84"/>
      <c r="UGL7" s="84"/>
      <c r="UGM7" s="84"/>
      <c r="UGN7" s="84"/>
      <c r="UGO7" s="84"/>
      <c r="UGP7" s="84"/>
      <c r="UGQ7" s="84"/>
      <c r="UGR7" s="84"/>
      <c r="UGS7" s="84"/>
      <c r="UGT7" s="84"/>
      <c r="UGU7" s="84"/>
      <c r="UGV7" s="84"/>
      <c r="UGW7" s="84"/>
      <c r="UGX7" s="84"/>
      <c r="UGY7" s="84"/>
      <c r="UGZ7" s="84"/>
      <c r="UHA7" s="84"/>
      <c r="UHB7" s="84"/>
      <c r="UHC7" s="84"/>
      <c r="UHD7" s="84"/>
      <c r="UHE7" s="84"/>
      <c r="UHF7" s="84"/>
      <c r="UHG7" s="84"/>
      <c r="UHH7" s="84"/>
      <c r="UHI7" s="84"/>
      <c r="UHJ7" s="84"/>
      <c r="UHK7" s="84"/>
      <c r="UHL7" s="84"/>
      <c r="UHM7" s="84"/>
      <c r="UHN7" s="84"/>
      <c r="UHO7" s="84"/>
      <c r="UHP7" s="84"/>
      <c r="UHQ7" s="84"/>
      <c r="UHR7" s="84"/>
      <c r="UHS7" s="84"/>
      <c r="UHT7" s="84"/>
      <c r="UHU7" s="84"/>
      <c r="UHV7" s="84"/>
      <c r="UHW7" s="84"/>
      <c r="UHX7" s="84"/>
      <c r="UHY7" s="84"/>
      <c r="UHZ7" s="84"/>
      <c r="UIA7" s="84"/>
      <c r="UIB7" s="84"/>
      <c r="UIC7" s="84"/>
      <c r="UID7" s="84"/>
      <c r="UIE7" s="84"/>
      <c r="UIF7" s="84"/>
      <c r="UIG7" s="84"/>
      <c r="UIH7" s="84"/>
      <c r="UII7" s="84"/>
      <c r="UIJ7" s="84"/>
      <c r="UIK7" s="84"/>
      <c r="UIL7" s="84"/>
      <c r="UIM7" s="84"/>
      <c r="UIN7" s="84"/>
      <c r="UIO7" s="84"/>
      <c r="UIP7" s="84"/>
      <c r="UIQ7" s="84"/>
      <c r="UIR7" s="84"/>
      <c r="UIS7" s="84"/>
      <c r="UIT7" s="84"/>
      <c r="UIU7" s="84"/>
      <c r="UIV7" s="84"/>
      <c r="UIW7" s="84"/>
      <c r="UIX7" s="84"/>
      <c r="UIY7" s="84"/>
      <c r="UIZ7" s="84"/>
      <c r="UJA7" s="84"/>
      <c r="UJB7" s="84"/>
      <c r="UJC7" s="84"/>
      <c r="UJD7" s="84"/>
      <c r="UJE7" s="84"/>
      <c r="UJF7" s="84"/>
      <c r="UJG7" s="84"/>
      <c r="UJH7" s="84"/>
      <c r="UJI7" s="84"/>
      <c r="UJJ7" s="84"/>
      <c r="UJK7" s="84"/>
      <c r="UJL7" s="84"/>
      <c r="UJM7" s="84"/>
      <c r="UJN7" s="84"/>
      <c r="UJO7" s="84"/>
      <c r="UJP7" s="84"/>
      <c r="UJQ7" s="84"/>
      <c r="UJR7" s="84"/>
      <c r="UJS7" s="84"/>
      <c r="UJT7" s="84"/>
      <c r="UJU7" s="84"/>
      <c r="UJV7" s="84"/>
      <c r="UJW7" s="84"/>
      <c r="UJX7" s="84"/>
      <c r="UJY7" s="84"/>
      <c r="UJZ7" s="84"/>
      <c r="UKA7" s="84"/>
      <c r="UKB7" s="84"/>
      <c r="UKC7" s="84"/>
      <c r="UKD7" s="84"/>
      <c r="UKE7" s="84"/>
      <c r="UKF7" s="84"/>
      <c r="UKG7" s="84"/>
      <c r="UKH7" s="84"/>
      <c r="UKI7" s="84"/>
      <c r="UKJ7" s="84"/>
      <c r="UKK7" s="84"/>
      <c r="UKL7" s="84"/>
      <c r="UKM7" s="84"/>
      <c r="UKN7" s="84"/>
      <c r="UKO7" s="84"/>
      <c r="UKP7" s="84"/>
      <c r="UKQ7" s="84"/>
      <c r="UKR7" s="84"/>
      <c r="UKS7" s="84"/>
      <c r="UKT7" s="84"/>
      <c r="UKU7" s="84"/>
      <c r="UKV7" s="84"/>
      <c r="UKW7" s="84"/>
      <c r="UKX7" s="84"/>
      <c r="UKY7" s="84"/>
      <c r="UKZ7" s="84"/>
      <c r="ULA7" s="84"/>
      <c r="ULB7" s="84"/>
      <c r="ULC7" s="84"/>
      <c r="ULD7" s="84"/>
      <c r="ULE7" s="84"/>
      <c r="ULF7" s="84"/>
      <c r="ULG7" s="84"/>
      <c r="ULH7" s="84"/>
      <c r="ULI7" s="84"/>
      <c r="ULJ7" s="84"/>
      <c r="ULK7" s="84"/>
      <c r="ULL7" s="84"/>
      <c r="ULM7" s="84"/>
      <c r="ULN7" s="84"/>
      <c r="ULO7" s="84"/>
      <c r="ULP7" s="84"/>
      <c r="ULQ7" s="84"/>
      <c r="ULR7" s="84"/>
      <c r="ULS7" s="84"/>
      <c r="ULT7" s="84"/>
      <c r="ULU7" s="84"/>
      <c r="ULV7" s="84"/>
      <c r="ULW7" s="84"/>
      <c r="ULX7" s="84"/>
      <c r="ULY7" s="84"/>
      <c r="ULZ7" s="84"/>
      <c r="UMA7" s="84"/>
      <c r="UMB7" s="84"/>
      <c r="UMC7" s="84"/>
      <c r="UMD7" s="84"/>
      <c r="UME7" s="84"/>
      <c r="UMF7" s="84"/>
      <c r="UMG7" s="84"/>
      <c r="UMH7" s="84"/>
      <c r="UMI7" s="84"/>
      <c r="UMJ7" s="84"/>
      <c r="UMK7" s="84"/>
      <c r="UML7" s="84"/>
      <c r="UMM7" s="84"/>
      <c r="UMN7" s="84"/>
      <c r="UMO7" s="84"/>
      <c r="UMP7" s="84"/>
      <c r="UMQ7" s="84"/>
      <c r="UMR7" s="84"/>
      <c r="UMS7" s="84"/>
      <c r="UMT7" s="84"/>
      <c r="UMU7" s="84"/>
      <c r="UMV7" s="84"/>
      <c r="UMW7" s="84"/>
      <c r="UMX7" s="84"/>
      <c r="UMY7" s="84"/>
      <c r="UMZ7" s="84"/>
      <c r="UNA7" s="84"/>
      <c r="UNB7" s="84"/>
      <c r="UNC7" s="84"/>
      <c r="UND7" s="84"/>
      <c r="UNE7" s="84"/>
      <c r="UNF7" s="84"/>
      <c r="UNG7" s="84"/>
      <c r="UNH7" s="84"/>
      <c r="UNI7" s="84"/>
      <c r="UNJ7" s="84"/>
      <c r="UNK7" s="84"/>
      <c r="UNL7" s="84"/>
      <c r="UNM7" s="84"/>
      <c r="UNN7" s="84"/>
      <c r="UNO7" s="84"/>
      <c r="UNP7" s="84"/>
      <c r="UNQ7" s="84"/>
      <c r="UNR7" s="84"/>
      <c r="UNS7" s="84"/>
      <c r="UNT7" s="84"/>
      <c r="UNU7" s="84"/>
      <c r="UNV7" s="84"/>
      <c r="UNW7" s="84"/>
      <c r="UNX7" s="84"/>
      <c r="UNY7" s="84"/>
      <c r="UNZ7" s="84"/>
      <c r="UOA7" s="84"/>
      <c r="UOB7" s="84"/>
      <c r="UOC7" s="84"/>
      <c r="UOD7" s="84"/>
      <c r="UOE7" s="84"/>
      <c r="UOF7" s="84"/>
      <c r="UOG7" s="84"/>
      <c r="UOH7" s="84"/>
      <c r="UOI7" s="84"/>
      <c r="UOJ7" s="84"/>
      <c r="UOK7" s="84"/>
      <c r="UOL7" s="84"/>
      <c r="UOM7" s="84"/>
      <c r="UON7" s="84"/>
      <c r="UOO7" s="84"/>
      <c r="UOP7" s="84"/>
      <c r="UOQ7" s="84"/>
      <c r="UOR7" s="84"/>
      <c r="UOS7" s="84"/>
      <c r="UOT7" s="84"/>
      <c r="UOU7" s="84"/>
      <c r="UOV7" s="84"/>
      <c r="UOW7" s="84"/>
      <c r="UOX7" s="84"/>
      <c r="UOY7" s="84"/>
      <c r="UOZ7" s="84"/>
      <c r="UPA7" s="84"/>
      <c r="UPB7" s="84"/>
      <c r="UPC7" s="84"/>
      <c r="UPD7" s="84"/>
      <c r="UPE7" s="84"/>
      <c r="UPF7" s="84"/>
      <c r="UPG7" s="84"/>
      <c r="UPH7" s="84"/>
      <c r="UPI7" s="84"/>
      <c r="UPJ7" s="84"/>
      <c r="UPK7" s="84"/>
      <c r="UPL7" s="84"/>
      <c r="UPM7" s="84"/>
      <c r="UPN7" s="84"/>
      <c r="UPO7" s="84"/>
      <c r="UPP7" s="84"/>
      <c r="UPQ7" s="84"/>
      <c r="UPR7" s="84"/>
      <c r="UPS7" s="84"/>
      <c r="UPT7" s="84"/>
      <c r="UPU7" s="84"/>
      <c r="UPV7" s="84"/>
      <c r="UPW7" s="84"/>
      <c r="UPX7" s="84"/>
      <c r="UPY7" s="84"/>
      <c r="UPZ7" s="84"/>
      <c r="UQA7" s="84"/>
      <c r="UQB7" s="84"/>
      <c r="UQC7" s="84"/>
      <c r="UQD7" s="84"/>
      <c r="UQE7" s="84"/>
      <c r="UQF7" s="84"/>
      <c r="UQG7" s="84"/>
      <c r="UQH7" s="84"/>
      <c r="UQI7" s="84"/>
      <c r="UQJ7" s="84"/>
      <c r="UQK7" s="84"/>
      <c r="UQL7" s="84"/>
      <c r="UQM7" s="84"/>
      <c r="UQN7" s="84"/>
      <c r="UQO7" s="84"/>
      <c r="UQP7" s="84"/>
      <c r="UQQ7" s="84"/>
      <c r="UQR7" s="84"/>
      <c r="UQS7" s="84"/>
      <c r="UQT7" s="84"/>
      <c r="UQU7" s="84"/>
      <c r="UQV7" s="84"/>
      <c r="UQW7" s="84"/>
      <c r="UQX7" s="84"/>
      <c r="UQY7" s="84"/>
      <c r="UQZ7" s="84"/>
      <c r="URA7" s="84"/>
      <c r="URB7" s="84"/>
      <c r="URC7" s="84"/>
      <c r="URD7" s="84"/>
      <c r="URE7" s="84"/>
      <c r="URF7" s="84"/>
      <c r="URG7" s="84"/>
      <c r="URH7" s="84"/>
      <c r="URI7" s="84"/>
      <c r="URJ7" s="84"/>
      <c r="URK7" s="84"/>
      <c r="URL7" s="84"/>
      <c r="URM7" s="84"/>
      <c r="URN7" s="84"/>
      <c r="URO7" s="84"/>
      <c r="URP7" s="84"/>
      <c r="URQ7" s="84"/>
      <c r="URR7" s="84"/>
      <c r="URS7" s="84"/>
      <c r="URT7" s="84"/>
      <c r="URU7" s="84"/>
      <c r="URV7" s="84"/>
      <c r="URW7" s="84"/>
      <c r="URX7" s="84"/>
      <c r="URY7" s="84"/>
      <c r="URZ7" s="84"/>
      <c r="USA7" s="84"/>
      <c r="USB7" s="84"/>
      <c r="USC7" s="84"/>
      <c r="USD7" s="84"/>
      <c r="USE7" s="84"/>
      <c r="USF7" s="84"/>
      <c r="USG7" s="84"/>
      <c r="USH7" s="84"/>
      <c r="USI7" s="84"/>
      <c r="USJ7" s="84"/>
      <c r="USK7" s="84"/>
      <c r="USL7" s="84"/>
      <c r="USM7" s="84"/>
      <c r="USN7" s="84"/>
      <c r="USO7" s="84"/>
      <c r="USP7" s="84"/>
      <c r="USQ7" s="84"/>
      <c r="USR7" s="84"/>
      <c r="USS7" s="84"/>
      <c r="UST7" s="84"/>
      <c r="USU7" s="84"/>
      <c r="USV7" s="84"/>
      <c r="USW7" s="84"/>
      <c r="USX7" s="84"/>
      <c r="USY7" s="84"/>
      <c r="USZ7" s="84"/>
      <c r="UTA7" s="84"/>
      <c r="UTB7" s="84"/>
      <c r="UTC7" s="84"/>
      <c r="UTD7" s="84"/>
      <c r="UTE7" s="84"/>
      <c r="UTF7" s="84"/>
      <c r="UTG7" s="84"/>
      <c r="UTH7" s="84"/>
      <c r="UTI7" s="84"/>
      <c r="UTJ7" s="84"/>
      <c r="UTK7" s="84"/>
      <c r="UTL7" s="84"/>
      <c r="UTM7" s="84"/>
      <c r="UTN7" s="84"/>
      <c r="UTO7" s="84"/>
      <c r="UTP7" s="84"/>
      <c r="UTQ7" s="84"/>
      <c r="UTR7" s="84"/>
      <c r="UTS7" s="84"/>
      <c r="UTT7" s="84"/>
      <c r="UTU7" s="84"/>
      <c r="UTV7" s="84"/>
      <c r="UTW7" s="84"/>
      <c r="UTX7" s="84"/>
      <c r="UTY7" s="84"/>
      <c r="UTZ7" s="84"/>
      <c r="UUA7" s="84"/>
      <c r="UUB7" s="84"/>
      <c r="UUC7" s="84"/>
      <c r="UUD7" s="84"/>
      <c r="UUE7" s="84"/>
      <c r="UUF7" s="84"/>
      <c r="UUG7" s="84"/>
      <c r="UUH7" s="84"/>
      <c r="UUI7" s="84"/>
      <c r="UUJ7" s="84"/>
      <c r="UUK7" s="84"/>
      <c r="UUL7" s="84"/>
      <c r="UUM7" s="84"/>
      <c r="UUN7" s="84"/>
      <c r="UUO7" s="84"/>
      <c r="UUP7" s="84"/>
      <c r="UUQ7" s="84"/>
      <c r="UUR7" s="84"/>
      <c r="UUS7" s="84"/>
      <c r="UUT7" s="84"/>
      <c r="UUU7" s="84"/>
      <c r="UUV7" s="84"/>
      <c r="UUW7" s="84"/>
      <c r="UUX7" s="84"/>
      <c r="UUY7" s="84"/>
      <c r="UUZ7" s="84"/>
      <c r="UVA7" s="84"/>
      <c r="UVB7" s="84"/>
      <c r="UVC7" s="84"/>
      <c r="UVD7" s="84"/>
      <c r="UVE7" s="84"/>
      <c r="UVF7" s="84"/>
      <c r="UVG7" s="84"/>
      <c r="UVH7" s="84"/>
      <c r="UVI7" s="84"/>
      <c r="UVJ7" s="84"/>
      <c r="UVK7" s="84"/>
      <c r="UVL7" s="84"/>
      <c r="UVM7" s="84"/>
      <c r="UVN7" s="84"/>
      <c r="UVO7" s="84"/>
      <c r="UVP7" s="84"/>
      <c r="UVQ7" s="84"/>
      <c r="UVR7" s="84"/>
      <c r="UVS7" s="84"/>
      <c r="UVT7" s="84"/>
      <c r="UVU7" s="84"/>
      <c r="UVV7" s="84"/>
      <c r="UVW7" s="84"/>
      <c r="UVX7" s="84"/>
      <c r="UVY7" s="84"/>
      <c r="UVZ7" s="84"/>
      <c r="UWA7" s="84"/>
      <c r="UWB7" s="84"/>
      <c r="UWC7" s="84"/>
      <c r="UWD7" s="84"/>
      <c r="UWE7" s="84"/>
      <c r="UWF7" s="84"/>
      <c r="UWG7" s="84"/>
      <c r="UWH7" s="84"/>
      <c r="UWI7" s="84"/>
      <c r="UWJ7" s="84"/>
      <c r="UWK7" s="84"/>
      <c r="UWL7" s="84"/>
      <c r="UWM7" s="84"/>
      <c r="UWN7" s="84"/>
      <c r="UWO7" s="84"/>
      <c r="UWP7" s="84"/>
      <c r="UWQ7" s="84"/>
      <c r="UWR7" s="84"/>
      <c r="UWS7" s="84"/>
      <c r="UWT7" s="84"/>
      <c r="UWU7" s="84"/>
      <c r="UWV7" s="84"/>
      <c r="UWW7" s="84"/>
      <c r="UWX7" s="84"/>
      <c r="UWY7" s="84"/>
      <c r="UWZ7" s="84"/>
      <c r="UXA7" s="84"/>
      <c r="UXB7" s="84"/>
      <c r="UXC7" s="84"/>
      <c r="UXD7" s="84"/>
      <c r="UXE7" s="84"/>
      <c r="UXF7" s="84"/>
      <c r="UXG7" s="84"/>
      <c r="UXH7" s="84"/>
      <c r="UXI7" s="84"/>
      <c r="UXJ7" s="84"/>
      <c r="UXK7" s="84"/>
      <c r="UXL7" s="84"/>
      <c r="UXM7" s="84"/>
      <c r="UXN7" s="84"/>
      <c r="UXO7" s="84"/>
      <c r="UXP7" s="84"/>
      <c r="UXQ7" s="84"/>
      <c r="UXR7" s="84"/>
      <c r="UXS7" s="84"/>
      <c r="UXT7" s="84"/>
      <c r="UXU7" s="84"/>
      <c r="UXV7" s="84"/>
      <c r="UXW7" s="84"/>
      <c r="UXX7" s="84"/>
      <c r="UXY7" s="84"/>
      <c r="UXZ7" s="84"/>
      <c r="UYA7" s="84"/>
      <c r="UYB7" s="84"/>
      <c r="UYC7" s="84"/>
      <c r="UYD7" s="84"/>
      <c r="UYE7" s="84"/>
      <c r="UYF7" s="84"/>
      <c r="UYG7" s="84"/>
      <c r="UYH7" s="84"/>
      <c r="UYI7" s="84"/>
      <c r="UYJ7" s="84"/>
      <c r="UYK7" s="84"/>
      <c r="UYL7" s="84"/>
      <c r="UYM7" s="84"/>
      <c r="UYN7" s="84"/>
      <c r="UYO7" s="84"/>
      <c r="UYP7" s="84"/>
      <c r="UYQ7" s="84"/>
      <c r="UYR7" s="84"/>
      <c r="UYS7" s="84"/>
      <c r="UYT7" s="84"/>
      <c r="UYU7" s="84"/>
      <c r="UYV7" s="84"/>
      <c r="UYW7" s="84"/>
      <c r="UYX7" s="84"/>
      <c r="UYY7" s="84"/>
      <c r="UYZ7" s="84"/>
      <c r="UZA7" s="84"/>
      <c r="UZB7" s="84"/>
      <c r="UZC7" s="84"/>
      <c r="UZD7" s="84"/>
      <c r="UZE7" s="84"/>
      <c r="UZF7" s="84"/>
      <c r="UZG7" s="84"/>
      <c r="UZH7" s="84"/>
      <c r="UZI7" s="84"/>
      <c r="UZJ7" s="84"/>
      <c r="UZK7" s="84"/>
      <c r="UZL7" s="84"/>
      <c r="UZM7" s="84"/>
      <c r="UZN7" s="84"/>
      <c r="UZO7" s="84"/>
      <c r="UZP7" s="84"/>
      <c r="UZQ7" s="84"/>
      <c r="UZR7" s="84"/>
      <c r="UZS7" s="84"/>
      <c r="UZT7" s="84"/>
      <c r="UZU7" s="84"/>
      <c r="UZV7" s="84"/>
      <c r="UZW7" s="84"/>
      <c r="UZX7" s="84"/>
      <c r="UZY7" s="84"/>
      <c r="UZZ7" s="84"/>
      <c r="VAA7" s="84"/>
      <c r="VAB7" s="84"/>
      <c r="VAC7" s="84"/>
      <c r="VAD7" s="84"/>
      <c r="VAE7" s="84"/>
      <c r="VAF7" s="84"/>
      <c r="VAG7" s="84"/>
      <c r="VAH7" s="84"/>
      <c r="VAI7" s="84"/>
      <c r="VAJ7" s="84"/>
      <c r="VAK7" s="84"/>
      <c r="VAL7" s="84"/>
      <c r="VAM7" s="84"/>
      <c r="VAN7" s="84"/>
      <c r="VAO7" s="84"/>
      <c r="VAP7" s="84"/>
      <c r="VAQ7" s="84"/>
      <c r="VAR7" s="84"/>
      <c r="VAS7" s="84"/>
      <c r="VAT7" s="84"/>
      <c r="VAU7" s="84"/>
      <c r="VAV7" s="84"/>
      <c r="VAW7" s="84"/>
      <c r="VAX7" s="84"/>
      <c r="VAY7" s="84"/>
      <c r="VAZ7" s="84"/>
      <c r="VBA7" s="84"/>
      <c r="VBB7" s="84"/>
      <c r="VBC7" s="84"/>
      <c r="VBD7" s="84"/>
      <c r="VBE7" s="84"/>
      <c r="VBF7" s="84"/>
      <c r="VBG7" s="84"/>
      <c r="VBH7" s="84"/>
      <c r="VBI7" s="84"/>
      <c r="VBJ7" s="84"/>
      <c r="VBK7" s="84"/>
      <c r="VBL7" s="84"/>
      <c r="VBM7" s="84"/>
      <c r="VBN7" s="84"/>
      <c r="VBO7" s="84"/>
      <c r="VBP7" s="84"/>
      <c r="VBQ7" s="84"/>
      <c r="VBR7" s="84"/>
      <c r="VBS7" s="84"/>
      <c r="VBT7" s="84"/>
      <c r="VBU7" s="84"/>
      <c r="VBV7" s="84"/>
      <c r="VBW7" s="84"/>
      <c r="VBX7" s="84"/>
      <c r="VBY7" s="84"/>
      <c r="VBZ7" s="84"/>
      <c r="VCA7" s="84"/>
      <c r="VCB7" s="84"/>
      <c r="VCC7" s="84"/>
      <c r="VCD7" s="84"/>
      <c r="VCE7" s="84"/>
      <c r="VCF7" s="84"/>
      <c r="VCG7" s="84"/>
      <c r="VCH7" s="84"/>
      <c r="VCI7" s="84"/>
      <c r="VCJ7" s="84"/>
      <c r="VCK7" s="84"/>
      <c r="VCL7" s="84"/>
      <c r="VCM7" s="84"/>
      <c r="VCN7" s="84"/>
      <c r="VCO7" s="84"/>
      <c r="VCP7" s="84"/>
      <c r="VCQ7" s="84"/>
      <c r="VCR7" s="84"/>
      <c r="VCS7" s="84"/>
      <c r="VCT7" s="84"/>
      <c r="VCU7" s="84"/>
      <c r="VCV7" s="84"/>
      <c r="VCW7" s="84"/>
      <c r="VCX7" s="84"/>
      <c r="VCY7" s="84"/>
      <c r="VCZ7" s="84"/>
      <c r="VDA7" s="84"/>
      <c r="VDB7" s="84"/>
      <c r="VDC7" s="84"/>
      <c r="VDD7" s="84"/>
      <c r="VDE7" s="84"/>
      <c r="VDF7" s="84"/>
      <c r="VDG7" s="84"/>
      <c r="VDH7" s="84"/>
      <c r="VDI7" s="84"/>
      <c r="VDJ7" s="84"/>
      <c r="VDK7" s="84"/>
      <c r="VDL7" s="84"/>
      <c r="VDM7" s="84"/>
      <c r="VDN7" s="84"/>
      <c r="VDO7" s="84"/>
      <c r="VDP7" s="84"/>
      <c r="VDQ7" s="84"/>
      <c r="VDR7" s="84"/>
      <c r="VDS7" s="84"/>
      <c r="VDT7" s="84"/>
      <c r="VDU7" s="84"/>
      <c r="VDV7" s="84"/>
      <c r="VDW7" s="84"/>
      <c r="VDX7" s="84"/>
      <c r="VDY7" s="84"/>
      <c r="VDZ7" s="84"/>
      <c r="VEA7" s="84"/>
      <c r="VEB7" s="84"/>
      <c r="VEC7" s="84"/>
      <c r="VED7" s="84"/>
      <c r="VEE7" s="84"/>
      <c r="VEF7" s="84"/>
      <c r="VEG7" s="84"/>
      <c r="VEH7" s="84"/>
      <c r="VEI7" s="84"/>
      <c r="VEJ7" s="84"/>
      <c r="VEK7" s="84"/>
      <c r="VEL7" s="84"/>
      <c r="VEM7" s="84"/>
      <c r="VEN7" s="84"/>
      <c r="VEO7" s="84"/>
      <c r="VEP7" s="84"/>
      <c r="VEQ7" s="84"/>
      <c r="VER7" s="84"/>
      <c r="VES7" s="84"/>
      <c r="VET7" s="84"/>
      <c r="VEU7" s="84"/>
      <c r="VEV7" s="84"/>
      <c r="VEW7" s="84"/>
      <c r="VEX7" s="84"/>
      <c r="VEY7" s="84"/>
      <c r="VEZ7" s="84"/>
      <c r="VFA7" s="84"/>
      <c r="VFB7" s="84"/>
      <c r="VFC7" s="84"/>
      <c r="VFD7" s="84"/>
      <c r="VFE7" s="84"/>
      <c r="VFF7" s="84"/>
      <c r="VFG7" s="84"/>
      <c r="VFH7" s="84"/>
      <c r="VFI7" s="84"/>
      <c r="VFJ7" s="84"/>
      <c r="VFK7" s="84"/>
      <c r="VFL7" s="84"/>
      <c r="VFM7" s="84"/>
      <c r="VFN7" s="84"/>
      <c r="VFO7" s="84"/>
      <c r="VFP7" s="84"/>
      <c r="VFQ7" s="84"/>
      <c r="VFR7" s="84"/>
      <c r="VFS7" s="84"/>
      <c r="VFT7" s="84"/>
      <c r="VFU7" s="84"/>
      <c r="VFV7" s="84"/>
      <c r="VFW7" s="84"/>
      <c r="VFX7" s="84"/>
      <c r="VFY7" s="84"/>
      <c r="VFZ7" s="84"/>
      <c r="VGA7" s="84"/>
      <c r="VGB7" s="84"/>
      <c r="VGC7" s="84"/>
      <c r="VGD7" s="84"/>
      <c r="VGE7" s="84"/>
      <c r="VGF7" s="84"/>
      <c r="VGG7" s="84"/>
      <c r="VGH7" s="84"/>
      <c r="VGI7" s="84"/>
      <c r="VGJ7" s="84"/>
      <c r="VGK7" s="84"/>
      <c r="VGL7" s="84"/>
      <c r="VGM7" s="84"/>
      <c r="VGN7" s="84"/>
      <c r="VGO7" s="84"/>
      <c r="VGP7" s="84"/>
      <c r="VGQ7" s="84"/>
      <c r="VGR7" s="84"/>
      <c r="VGS7" s="84"/>
      <c r="VGT7" s="84"/>
      <c r="VGU7" s="84"/>
      <c r="VGV7" s="84"/>
      <c r="VGW7" s="84"/>
      <c r="VGX7" s="84"/>
      <c r="VGY7" s="84"/>
      <c r="VGZ7" s="84"/>
      <c r="VHA7" s="84"/>
      <c r="VHB7" s="84"/>
      <c r="VHC7" s="84"/>
      <c r="VHD7" s="84"/>
      <c r="VHE7" s="84"/>
      <c r="VHF7" s="84"/>
      <c r="VHG7" s="84"/>
      <c r="VHH7" s="84"/>
      <c r="VHI7" s="84"/>
      <c r="VHJ7" s="84"/>
      <c r="VHK7" s="84"/>
      <c r="VHL7" s="84"/>
      <c r="VHM7" s="84"/>
      <c r="VHN7" s="84"/>
      <c r="VHO7" s="84"/>
      <c r="VHP7" s="84"/>
      <c r="VHQ7" s="84"/>
      <c r="VHR7" s="84"/>
      <c r="VHS7" s="84"/>
      <c r="VHT7" s="84"/>
      <c r="VHU7" s="84"/>
      <c r="VHV7" s="84"/>
      <c r="VHW7" s="84"/>
      <c r="VHX7" s="84"/>
      <c r="VHY7" s="84"/>
      <c r="VHZ7" s="84"/>
      <c r="VIA7" s="84"/>
      <c r="VIB7" s="84"/>
      <c r="VIC7" s="84"/>
      <c r="VID7" s="84"/>
      <c r="VIE7" s="84"/>
      <c r="VIF7" s="84"/>
      <c r="VIG7" s="84"/>
      <c r="VIH7" s="84"/>
      <c r="VII7" s="84"/>
      <c r="VIJ7" s="84"/>
      <c r="VIK7" s="84"/>
      <c r="VIL7" s="84"/>
      <c r="VIM7" s="84"/>
      <c r="VIN7" s="84"/>
      <c r="VIO7" s="84"/>
      <c r="VIP7" s="84"/>
      <c r="VIQ7" s="84"/>
      <c r="VIR7" s="84"/>
      <c r="VIS7" s="84"/>
      <c r="VIT7" s="84"/>
      <c r="VIU7" s="84"/>
      <c r="VIV7" s="84"/>
      <c r="VIW7" s="84"/>
      <c r="VIX7" s="84"/>
      <c r="VIY7" s="84"/>
      <c r="VIZ7" s="84"/>
      <c r="VJA7" s="84"/>
      <c r="VJB7" s="84"/>
      <c r="VJC7" s="84"/>
      <c r="VJD7" s="84"/>
      <c r="VJE7" s="84"/>
      <c r="VJF7" s="84"/>
      <c r="VJG7" s="84"/>
      <c r="VJH7" s="84"/>
      <c r="VJI7" s="84"/>
      <c r="VJJ7" s="84"/>
      <c r="VJK7" s="84"/>
      <c r="VJL7" s="84"/>
      <c r="VJM7" s="84"/>
      <c r="VJN7" s="84"/>
      <c r="VJO7" s="84"/>
      <c r="VJP7" s="84"/>
      <c r="VJQ7" s="84"/>
      <c r="VJR7" s="84"/>
      <c r="VJS7" s="84"/>
      <c r="VJT7" s="84"/>
      <c r="VJU7" s="84"/>
      <c r="VJV7" s="84"/>
      <c r="VJW7" s="84"/>
      <c r="VJX7" s="84"/>
      <c r="VJY7" s="84"/>
      <c r="VJZ7" s="84"/>
      <c r="VKA7" s="84"/>
      <c r="VKB7" s="84"/>
      <c r="VKC7" s="84"/>
      <c r="VKD7" s="84"/>
      <c r="VKE7" s="84"/>
      <c r="VKF7" s="84"/>
      <c r="VKG7" s="84"/>
      <c r="VKH7" s="84"/>
      <c r="VKI7" s="84"/>
      <c r="VKJ7" s="84"/>
      <c r="VKK7" s="84"/>
      <c r="VKL7" s="84"/>
      <c r="VKM7" s="84"/>
      <c r="VKN7" s="84"/>
      <c r="VKO7" s="84"/>
      <c r="VKP7" s="84"/>
      <c r="VKQ7" s="84"/>
      <c r="VKR7" s="84"/>
      <c r="VKS7" s="84"/>
      <c r="VKT7" s="84"/>
      <c r="VKU7" s="84"/>
      <c r="VKV7" s="84"/>
      <c r="VKW7" s="84"/>
      <c r="VKX7" s="84"/>
      <c r="VKY7" s="84"/>
      <c r="VKZ7" s="84"/>
      <c r="VLA7" s="84"/>
      <c r="VLB7" s="84"/>
      <c r="VLC7" s="84"/>
      <c r="VLD7" s="84"/>
      <c r="VLE7" s="84"/>
      <c r="VLF7" s="84"/>
      <c r="VLG7" s="84"/>
      <c r="VLH7" s="84"/>
      <c r="VLI7" s="84"/>
      <c r="VLJ7" s="84"/>
      <c r="VLK7" s="84"/>
      <c r="VLL7" s="84"/>
      <c r="VLM7" s="84"/>
      <c r="VLN7" s="84"/>
      <c r="VLO7" s="84"/>
      <c r="VLP7" s="84"/>
      <c r="VLQ7" s="84"/>
      <c r="VLR7" s="84"/>
      <c r="VLS7" s="84"/>
      <c r="VLT7" s="84"/>
      <c r="VLU7" s="84"/>
      <c r="VLV7" s="84"/>
      <c r="VLW7" s="84"/>
      <c r="VLX7" s="84"/>
      <c r="VLY7" s="84"/>
      <c r="VLZ7" s="84"/>
      <c r="VMA7" s="84"/>
      <c r="VMB7" s="84"/>
      <c r="VMC7" s="84"/>
      <c r="VMD7" s="84"/>
      <c r="VME7" s="84"/>
      <c r="VMF7" s="84"/>
      <c r="VMG7" s="84"/>
      <c r="VMH7" s="84"/>
      <c r="VMI7" s="84"/>
      <c r="VMJ7" s="84"/>
      <c r="VMK7" s="84"/>
      <c r="VML7" s="84"/>
      <c r="VMM7" s="84"/>
      <c r="VMN7" s="84"/>
      <c r="VMO7" s="84"/>
      <c r="VMP7" s="84"/>
      <c r="VMQ7" s="84"/>
      <c r="VMR7" s="84"/>
      <c r="VMS7" s="84"/>
      <c r="VMT7" s="84"/>
      <c r="VMU7" s="84"/>
      <c r="VMV7" s="84"/>
      <c r="VMW7" s="84"/>
      <c r="VMX7" s="84"/>
      <c r="VMY7" s="84"/>
      <c r="VMZ7" s="84"/>
      <c r="VNA7" s="84"/>
      <c r="VNB7" s="84"/>
      <c r="VNC7" s="84"/>
      <c r="VND7" s="84"/>
      <c r="VNE7" s="84"/>
      <c r="VNF7" s="84"/>
      <c r="VNG7" s="84"/>
      <c r="VNH7" s="84"/>
      <c r="VNI7" s="84"/>
      <c r="VNJ7" s="84"/>
      <c r="VNK7" s="84"/>
      <c r="VNL7" s="84"/>
      <c r="VNM7" s="84"/>
      <c r="VNN7" s="84"/>
      <c r="VNO7" s="84"/>
      <c r="VNP7" s="84"/>
      <c r="VNQ7" s="84"/>
      <c r="VNR7" s="84"/>
      <c r="VNS7" s="84"/>
      <c r="VNT7" s="84"/>
      <c r="VNU7" s="84"/>
      <c r="VNV7" s="84"/>
      <c r="VNW7" s="84"/>
      <c r="VNX7" s="84"/>
      <c r="VNY7" s="84"/>
      <c r="VNZ7" s="84"/>
      <c r="VOA7" s="84"/>
      <c r="VOB7" s="84"/>
      <c r="VOC7" s="84"/>
      <c r="VOD7" s="84"/>
      <c r="VOE7" s="84"/>
      <c r="VOF7" s="84"/>
      <c r="VOG7" s="84"/>
      <c r="VOH7" s="84"/>
      <c r="VOI7" s="84"/>
      <c r="VOJ7" s="84"/>
      <c r="VOK7" s="84"/>
      <c r="VOL7" s="84"/>
      <c r="VOM7" s="84"/>
      <c r="VON7" s="84"/>
      <c r="VOO7" s="84"/>
      <c r="VOP7" s="84"/>
      <c r="VOQ7" s="84"/>
      <c r="VOR7" s="84"/>
      <c r="VOS7" s="84"/>
      <c r="VOT7" s="84"/>
      <c r="VOU7" s="84"/>
      <c r="VOV7" s="84"/>
      <c r="VOW7" s="84"/>
      <c r="VOX7" s="84"/>
      <c r="VOY7" s="84"/>
      <c r="VOZ7" s="84"/>
      <c r="VPA7" s="84"/>
      <c r="VPB7" s="84"/>
      <c r="VPC7" s="84"/>
      <c r="VPD7" s="84"/>
      <c r="VPE7" s="84"/>
      <c r="VPF7" s="84"/>
      <c r="VPG7" s="84"/>
      <c r="VPH7" s="84"/>
      <c r="VPI7" s="84"/>
      <c r="VPJ7" s="84"/>
      <c r="VPK7" s="84"/>
      <c r="VPL7" s="84"/>
      <c r="VPM7" s="84"/>
      <c r="VPN7" s="84"/>
      <c r="VPO7" s="84"/>
      <c r="VPP7" s="84"/>
      <c r="VPQ7" s="84"/>
      <c r="VPR7" s="84"/>
      <c r="VPS7" s="84"/>
      <c r="VPT7" s="84"/>
      <c r="VPU7" s="84"/>
      <c r="VPV7" s="84"/>
      <c r="VPW7" s="84"/>
      <c r="VPX7" s="84"/>
      <c r="VPY7" s="84"/>
      <c r="VPZ7" s="84"/>
      <c r="VQA7" s="84"/>
      <c r="VQB7" s="84"/>
      <c r="VQC7" s="84"/>
      <c r="VQD7" s="84"/>
      <c r="VQE7" s="84"/>
      <c r="VQF7" s="84"/>
      <c r="VQG7" s="84"/>
      <c r="VQH7" s="84"/>
      <c r="VQI7" s="84"/>
      <c r="VQJ7" s="84"/>
      <c r="VQK7" s="84"/>
      <c r="VQL7" s="84"/>
      <c r="VQM7" s="84"/>
      <c r="VQN7" s="84"/>
      <c r="VQO7" s="84"/>
      <c r="VQP7" s="84"/>
      <c r="VQQ7" s="84"/>
      <c r="VQR7" s="84"/>
      <c r="VQS7" s="84"/>
      <c r="VQT7" s="84"/>
      <c r="VQU7" s="84"/>
      <c r="VQV7" s="84"/>
      <c r="VQW7" s="84"/>
      <c r="VQX7" s="84"/>
      <c r="VQY7" s="84"/>
      <c r="VQZ7" s="84"/>
      <c r="VRA7" s="84"/>
      <c r="VRB7" s="84"/>
      <c r="VRC7" s="84"/>
      <c r="VRD7" s="84"/>
      <c r="VRE7" s="84"/>
      <c r="VRF7" s="84"/>
      <c r="VRG7" s="84"/>
      <c r="VRH7" s="84"/>
      <c r="VRI7" s="84"/>
      <c r="VRJ7" s="84"/>
      <c r="VRK7" s="84"/>
      <c r="VRL7" s="84"/>
      <c r="VRM7" s="84"/>
      <c r="VRN7" s="84"/>
      <c r="VRO7" s="84"/>
      <c r="VRP7" s="84"/>
      <c r="VRQ7" s="84"/>
      <c r="VRR7" s="84"/>
      <c r="VRS7" s="84"/>
      <c r="VRT7" s="84"/>
      <c r="VRU7" s="84"/>
      <c r="VRV7" s="84"/>
      <c r="VRW7" s="84"/>
      <c r="VRX7" s="84"/>
      <c r="VRY7" s="84"/>
      <c r="VRZ7" s="84"/>
      <c r="VSA7" s="84"/>
      <c r="VSB7" s="84"/>
      <c r="VSC7" s="84"/>
      <c r="VSD7" s="84"/>
      <c r="VSE7" s="84"/>
      <c r="VSF7" s="84"/>
      <c r="VSG7" s="84"/>
      <c r="VSH7" s="84"/>
      <c r="VSI7" s="84"/>
      <c r="VSJ7" s="84"/>
      <c r="VSK7" s="84"/>
      <c r="VSL7" s="84"/>
      <c r="VSM7" s="84"/>
      <c r="VSN7" s="84"/>
      <c r="VSO7" s="84"/>
      <c r="VSP7" s="84"/>
      <c r="VSQ7" s="84"/>
      <c r="VSR7" s="84"/>
      <c r="VSS7" s="84"/>
      <c r="VST7" s="84"/>
      <c r="VSU7" s="84"/>
      <c r="VSV7" s="84"/>
      <c r="VSW7" s="84"/>
      <c r="VSX7" s="84"/>
      <c r="VSY7" s="84"/>
      <c r="VSZ7" s="84"/>
      <c r="VTA7" s="84"/>
      <c r="VTB7" s="84"/>
      <c r="VTC7" s="84"/>
      <c r="VTD7" s="84"/>
      <c r="VTE7" s="84"/>
      <c r="VTF7" s="84"/>
      <c r="VTG7" s="84"/>
      <c r="VTH7" s="84"/>
      <c r="VTI7" s="84"/>
      <c r="VTJ7" s="84"/>
      <c r="VTK7" s="84"/>
      <c r="VTL7" s="84"/>
      <c r="VTM7" s="84"/>
      <c r="VTN7" s="84"/>
      <c r="VTO7" s="84"/>
      <c r="VTP7" s="84"/>
      <c r="VTQ7" s="84"/>
      <c r="VTR7" s="84"/>
      <c r="VTS7" s="84"/>
      <c r="VTT7" s="84"/>
      <c r="VTU7" s="84"/>
      <c r="VTV7" s="84"/>
      <c r="VTW7" s="84"/>
      <c r="VTX7" s="84"/>
      <c r="VTY7" s="84"/>
      <c r="VTZ7" s="84"/>
      <c r="VUA7" s="84"/>
      <c r="VUB7" s="84"/>
      <c r="VUC7" s="84"/>
      <c r="VUD7" s="84"/>
      <c r="VUE7" s="84"/>
      <c r="VUF7" s="84"/>
      <c r="VUG7" s="84"/>
      <c r="VUH7" s="84"/>
      <c r="VUI7" s="84"/>
      <c r="VUJ7" s="84"/>
      <c r="VUK7" s="84"/>
      <c r="VUL7" s="84"/>
      <c r="VUM7" s="84"/>
      <c r="VUN7" s="84"/>
      <c r="VUO7" s="84"/>
      <c r="VUP7" s="84"/>
      <c r="VUQ7" s="84"/>
      <c r="VUR7" s="84"/>
      <c r="VUS7" s="84"/>
      <c r="VUT7" s="84"/>
      <c r="VUU7" s="84"/>
      <c r="VUV7" s="84"/>
      <c r="VUW7" s="84"/>
      <c r="VUX7" s="84"/>
      <c r="VUY7" s="84"/>
      <c r="VUZ7" s="84"/>
      <c r="VVA7" s="84"/>
      <c r="VVB7" s="84"/>
      <c r="VVC7" s="84"/>
      <c r="VVD7" s="84"/>
      <c r="VVE7" s="84"/>
      <c r="VVF7" s="84"/>
      <c r="VVG7" s="84"/>
      <c r="VVH7" s="84"/>
      <c r="VVI7" s="84"/>
      <c r="VVJ7" s="84"/>
      <c r="VVK7" s="84"/>
      <c r="VVL7" s="84"/>
      <c r="VVM7" s="84"/>
      <c r="VVN7" s="84"/>
      <c r="VVO7" s="84"/>
      <c r="VVP7" s="84"/>
      <c r="VVQ7" s="84"/>
      <c r="VVR7" s="84"/>
      <c r="VVS7" s="84"/>
      <c r="VVT7" s="84"/>
      <c r="VVU7" s="84"/>
      <c r="VVV7" s="84"/>
      <c r="VVW7" s="84"/>
      <c r="VVX7" s="84"/>
      <c r="VVY7" s="84"/>
      <c r="VVZ7" s="84"/>
      <c r="VWA7" s="84"/>
      <c r="VWB7" s="84"/>
      <c r="VWC7" s="84"/>
      <c r="VWD7" s="84"/>
      <c r="VWE7" s="84"/>
      <c r="VWF7" s="84"/>
      <c r="VWG7" s="84"/>
      <c r="VWH7" s="84"/>
      <c r="VWI7" s="84"/>
      <c r="VWJ7" s="84"/>
      <c r="VWK7" s="84"/>
      <c r="VWL7" s="84"/>
      <c r="VWM7" s="84"/>
      <c r="VWN7" s="84"/>
      <c r="VWO7" s="84"/>
      <c r="VWP7" s="84"/>
      <c r="VWQ7" s="84"/>
      <c r="VWR7" s="84"/>
      <c r="VWS7" s="84"/>
      <c r="VWT7" s="84"/>
      <c r="VWU7" s="84"/>
      <c r="VWV7" s="84"/>
      <c r="VWW7" s="84"/>
      <c r="VWX7" s="84"/>
      <c r="VWY7" s="84"/>
      <c r="VWZ7" s="84"/>
      <c r="VXA7" s="84"/>
      <c r="VXB7" s="84"/>
      <c r="VXC7" s="84"/>
      <c r="VXD7" s="84"/>
      <c r="VXE7" s="84"/>
      <c r="VXF7" s="84"/>
      <c r="VXG7" s="84"/>
      <c r="VXH7" s="84"/>
      <c r="VXI7" s="84"/>
      <c r="VXJ7" s="84"/>
      <c r="VXK7" s="84"/>
      <c r="VXL7" s="84"/>
      <c r="VXM7" s="84"/>
      <c r="VXN7" s="84"/>
      <c r="VXO7" s="84"/>
      <c r="VXP7" s="84"/>
      <c r="VXQ7" s="84"/>
      <c r="VXR7" s="84"/>
      <c r="VXS7" s="84"/>
      <c r="VXT7" s="84"/>
      <c r="VXU7" s="84"/>
      <c r="VXV7" s="84"/>
      <c r="VXW7" s="84"/>
      <c r="VXX7" s="84"/>
      <c r="VXY7" s="84"/>
      <c r="VXZ7" s="84"/>
      <c r="VYA7" s="84"/>
      <c r="VYB7" s="84"/>
      <c r="VYC7" s="84"/>
      <c r="VYD7" s="84"/>
      <c r="VYE7" s="84"/>
      <c r="VYF7" s="84"/>
      <c r="VYG7" s="84"/>
      <c r="VYH7" s="84"/>
      <c r="VYI7" s="84"/>
      <c r="VYJ7" s="84"/>
      <c r="VYK7" s="84"/>
      <c r="VYL7" s="84"/>
      <c r="VYM7" s="84"/>
      <c r="VYN7" s="84"/>
      <c r="VYO7" s="84"/>
      <c r="VYP7" s="84"/>
      <c r="VYQ7" s="84"/>
      <c r="VYR7" s="84"/>
      <c r="VYS7" s="84"/>
      <c r="VYT7" s="84"/>
      <c r="VYU7" s="84"/>
      <c r="VYV7" s="84"/>
      <c r="VYW7" s="84"/>
      <c r="VYX7" s="84"/>
      <c r="VYY7" s="84"/>
      <c r="VYZ7" s="84"/>
      <c r="VZA7" s="84"/>
      <c r="VZB7" s="84"/>
      <c r="VZC7" s="84"/>
      <c r="VZD7" s="84"/>
      <c r="VZE7" s="84"/>
      <c r="VZF7" s="84"/>
      <c r="VZG7" s="84"/>
      <c r="VZH7" s="84"/>
      <c r="VZI7" s="84"/>
      <c r="VZJ7" s="84"/>
      <c r="VZK7" s="84"/>
      <c r="VZL7" s="84"/>
      <c r="VZM7" s="84"/>
      <c r="VZN7" s="84"/>
      <c r="VZO7" s="84"/>
      <c r="VZP7" s="84"/>
      <c r="VZQ7" s="84"/>
      <c r="VZR7" s="84"/>
      <c r="VZS7" s="84"/>
      <c r="VZT7" s="84"/>
      <c r="VZU7" s="84"/>
      <c r="VZV7" s="84"/>
      <c r="VZW7" s="84"/>
      <c r="VZX7" s="84"/>
      <c r="VZY7" s="84"/>
      <c r="VZZ7" s="84"/>
      <c r="WAA7" s="84"/>
      <c r="WAB7" s="84"/>
      <c r="WAC7" s="84"/>
      <c r="WAD7" s="84"/>
      <c r="WAE7" s="84"/>
      <c r="WAF7" s="84"/>
      <c r="WAG7" s="84"/>
      <c r="WAH7" s="84"/>
      <c r="WAI7" s="84"/>
      <c r="WAJ7" s="84"/>
      <c r="WAK7" s="84"/>
      <c r="WAL7" s="84"/>
      <c r="WAM7" s="84"/>
      <c r="WAN7" s="84"/>
      <c r="WAO7" s="84"/>
      <c r="WAP7" s="84"/>
      <c r="WAQ7" s="84"/>
      <c r="WAR7" s="84"/>
      <c r="WAS7" s="84"/>
      <c r="WAT7" s="84"/>
      <c r="WAU7" s="84"/>
      <c r="WAV7" s="84"/>
      <c r="WAW7" s="84"/>
      <c r="WAX7" s="84"/>
      <c r="WAY7" s="84"/>
      <c r="WAZ7" s="84"/>
      <c r="WBA7" s="84"/>
      <c r="WBB7" s="84"/>
      <c r="WBC7" s="84"/>
      <c r="WBD7" s="84"/>
      <c r="WBE7" s="84"/>
      <c r="WBF7" s="84"/>
      <c r="WBG7" s="84"/>
      <c r="WBH7" s="84"/>
      <c r="WBI7" s="84"/>
      <c r="WBJ7" s="84"/>
      <c r="WBK7" s="84"/>
      <c r="WBL7" s="84"/>
      <c r="WBM7" s="84"/>
      <c r="WBN7" s="84"/>
      <c r="WBO7" s="84"/>
      <c r="WBP7" s="84"/>
      <c r="WBQ7" s="84"/>
      <c r="WBR7" s="84"/>
      <c r="WBS7" s="84"/>
      <c r="WBT7" s="84"/>
      <c r="WBU7" s="84"/>
      <c r="WBV7" s="84"/>
      <c r="WBW7" s="84"/>
      <c r="WBX7" s="84"/>
      <c r="WBY7" s="84"/>
      <c r="WBZ7" s="84"/>
      <c r="WCA7" s="84"/>
      <c r="WCB7" s="84"/>
      <c r="WCC7" s="84"/>
      <c r="WCD7" s="84"/>
      <c r="WCE7" s="84"/>
      <c r="WCF7" s="84"/>
      <c r="WCG7" s="84"/>
      <c r="WCH7" s="84"/>
      <c r="WCI7" s="84"/>
      <c r="WCJ7" s="84"/>
      <c r="WCK7" s="84"/>
      <c r="WCL7" s="84"/>
      <c r="WCM7" s="84"/>
      <c r="WCN7" s="84"/>
      <c r="WCO7" s="84"/>
      <c r="WCP7" s="84"/>
      <c r="WCQ7" s="84"/>
      <c r="WCR7" s="84"/>
      <c r="WCS7" s="84"/>
      <c r="WCT7" s="84"/>
      <c r="WCU7" s="84"/>
      <c r="WCV7" s="84"/>
      <c r="WCW7" s="84"/>
      <c r="WCX7" s="84"/>
      <c r="WCY7" s="84"/>
      <c r="WCZ7" s="84"/>
      <c r="WDA7" s="84"/>
      <c r="WDB7" s="84"/>
      <c r="WDC7" s="84"/>
      <c r="WDD7" s="84"/>
      <c r="WDE7" s="84"/>
      <c r="WDF7" s="84"/>
      <c r="WDG7" s="84"/>
      <c r="WDH7" s="84"/>
      <c r="WDI7" s="84"/>
      <c r="WDJ7" s="84"/>
      <c r="WDK7" s="84"/>
      <c r="WDL7" s="84"/>
      <c r="WDM7" s="84"/>
      <c r="WDN7" s="84"/>
      <c r="WDO7" s="84"/>
      <c r="WDP7" s="84"/>
      <c r="WDQ7" s="84"/>
      <c r="WDR7" s="84"/>
      <c r="WDS7" s="84"/>
      <c r="WDT7" s="84"/>
      <c r="WDU7" s="84"/>
      <c r="WDV7" s="84"/>
      <c r="WDW7" s="84"/>
      <c r="WDX7" s="84"/>
      <c r="WDY7" s="84"/>
      <c r="WDZ7" s="84"/>
      <c r="WEA7" s="84"/>
      <c r="WEB7" s="84"/>
      <c r="WEC7" s="84"/>
      <c r="WED7" s="84"/>
      <c r="WEE7" s="84"/>
      <c r="WEF7" s="84"/>
      <c r="WEG7" s="84"/>
      <c r="WEH7" s="84"/>
      <c r="WEI7" s="84"/>
      <c r="WEJ7" s="84"/>
      <c r="WEK7" s="84"/>
      <c r="WEL7" s="84"/>
      <c r="WEM7" s="84"/>
      <c r="WEN7" s="84"/>
      <c r="WEO7" s="84"/>
      <c r="WEP7" s="84"/>
      <c r="WEQ7" s="84"/>
      <c r="WER7" s="84"/>
      <c r="WES7" s="84"/>
      <c r="WET7" s="84"/>
      <c r="WEU7" s="84"/>
      <c r="WEV7" s="84"/>
      <c r="WEW7" s="84"/>
      <c r="WEX7" s="84"/>
      <c r="WEY7" s="84"/>
      <c r="WEZ7" s="84"/>
      <c r="WFA7" s="84"/>
      <c r="WFB7" s="84"/>
      <c r="WFC7" s="84"/>
      <c r="WFD7" s="84"/>
      <c r="WFE7" s="84"/>
      <c r="WFF7" s="84"/>
      <c r="WFG7" s="84"/>
      <c r="WFH7" s="84"/>
      <c r="WFI7" s="84"/>
      <c r="WFJ7" s="84"/>
      <c r="WFK7" s="84"/>
      <c r="WFL7" s="84"/>
      <c r="WFM7" s="84"/>
      <c r="WFN7" s="84"/>
      <c r="WFO7" s="84"/>
      <c r="WFP7" s="84"/>
      <c r="WFQ7" s="84"/>
      <c r="WFR7" s="84"/>
      <c r="WFS7" s="84"/>
      <c r="WFT7" s="84"/>
      <c r="WFU7" s="84"/>
      <c r="WFV7" s="84"/>
      <c r="WFW7" s="84"/>
      <c r="WFX7" s="84"/>
      <c r="WFY7" s="84"/>
      <c r="WFZ7" s="84"/>
      <c r="WGA7" s="84"/>
      <c r="WGB7" s="84"/>
      <c r="WGC7" s="84"/>
      <c r="WGD7" s="84"/>
      <c r="WGE7" s="84"/>
      <c r="WGF7" s="84"/>
      <c r="WGG7" s="84"/>
      <c r="WGH7" s="84"/>
      <c r="WGI7" s="84"/>
      <c r="WGJ7" s="84"/>
      <c r="WGK7" s="84"/>
      <c r="WGL7" s="84"/>
      <c r="WGM7" s="84"/>
      <c r="WGN7" s="84"/>
      <c r="WGO7" s="84"/>
      <c r="WGP7" s="84"/>
      <c r="WGQ7" s="84"/>
      <c r="WGR7" s="84"/>
      <c r="WGS7" s="84"/>
      <c r="WGT7" s="84"/>
      <c r="WGU7" s="84"/>
      <c r="WGV7" s="84"/>
      <c r="WGW7" s="84"/>
      <c r="WGX7" s="84"/>
      <c r="WGY7" s="84"/>
      <c r="WGZ7" s="84"/>
      <c r="WHA7" s="84"/>
      <c r="WHB7" s="84"/>
      <c r="WHC7" s="84"/>
      <c r="WHD7" s="84"/>
      <c r="WHE7" s="84"/>
      <c r="WHF7" s="84"/>
      <c r="WHG7" s="84"/>
      <c r="WHH7" s="84"/>
      <c r="WHI7" s="84"/>
      <c r="WHJ7" s="84"/>
      <c r="WHK7" s="84"/>
      <c r="WHL7" s="84"/>
      <c r="WHM7" s="84"/>
      <c r="WHN7" s="84"/>
      <c r="WHO7" s="84"/>
      <c r="WHP7" s="84"/>
      <c r="WHQ7" s="84"/>
      <c r="WHR7" s="84"/>
      <c r="WHS7" s="84"/>
      <c r="WHT7" s="84"/>
      <c r="WHU7" s="84"/>
      <c r="WHV7" s="84"/>
      <c r="WHW7" s="84"/>
      <c r="WHX7" s="84"/>
      <c r="WHY7" s="84"/>
      <c r="WHZ7" s="84"/>
      <c r="WIA7" s="84"/>
      <c r="WIB7" s="84"/>
      <c r="WIC7" s="84"/>
      <c r="WID7" s="84"/>
      <c r="WIE7" s="84"/>
      <c r="WIF7" s="84"/>
      <c r="WIG7" s="84"/>
      <c r="WIH7" s="84"/>
      <c r="WII7" s="84"/>
      <c r="WIJ7" s="84"/>
      <c r="WIK7" s="84"/>
      <c r="WIL7" s="84"/>
      <c r="WIM7" s="84"/>
      <c r="WIN7" s="84"/>
      <c r="WIO7" s="84"/>
      <c r="WIP7" s="84"/>
      <c r="WIQ7" s="84"/>
      <c r="WIR7" s="84"/>
      <c r="WIS7" s="84"/>
      <c r="WIT7" s="84"/>
      <c r="WIU7" s="84"/>
      <c r="WIV7" s="84"/>
      <c r="WIW7" s="84"/>
      <c r="WIX7" s="84"/>
      <c r="WIY7" s="84"/>
      <c r="WIZ7" s="84"/>
      <c r="WJA7" s="84"/>
      <c r="WJB7" s="84"/>
      <c r="WJC7" s="84"/>
      <c r="WJD7" s="84"/>
      <c r="WJE7" s="84"/>
      <c r="WJF7" s="84"/>
      <c r="WJG7" s="84"/>
      <c r="WJH7" s="84"/>
      <c r="WJI7" s="84"/>
      <c r="WJJ7" s="84"/>
      <c r="WJK7" s="84"/>
      <c r="WJL7" s="84"/>
      <c r="WJM7" s="84"/>
      <c r="WJN7" s="84"/>
      <c r="WJO7" s="84"/>
      <c r="WJP7" s="84"/>
      <c r="WJQ7" s="84"/>
      <c r="WJR7" s="84"/>
      <c r="WJS7" s="84"/>
      <c r="WJT7" s="84"/>
      <c r="WJU7" s="84"/>
      <c r="WJV7" s="84"/>
      <c r="WJW7" s="84"/>
      <c r="WJX7" s="84"/>
      <c r="WJY7" s="84"/>
      <c r="WJZ7" s="84"/>
      <c r="WKA7" s="84"/>
      <c r="WKB7" s="84"/>
      <c r="WKC7" s="84"/>
      <c r="WKD7" s="84"/>
      <c r="WKE7" s="84"/>
      <c r="WKF7" s="84"/>
      <c r="WKG7" s="84"/>
      <c r="WKH7" s="84"/>
      <c r="WKI7" s="84"/>
      <c r="WKJ7" s="84"/>
      <c r="WKK7" s="84"/>
      <c r="WKL7" s="84"/>
      <c r="WKM7" s="84"/>
      <c r="WKN7" s="84"/>
      <c r="WKO7" s="84"/>
      <c r="WKP7" s="84"/>
      <c r="WKQ7" s="84"/>
      <c r="WKR7" s="84"/>
      <c r="WKS7" s="84"/>
      <c r="WKT7" s="84"/>
      <c r="WKU7" s="84"/>
      <c r="WKV7" s="84"/>
      <c r="WKW7" s="84"/>
      <c r="WKX7" s="84"/>
      <c r="WKY7" s="84"/>
      <c r="WKZ7" s="84"/>
      <c r="WLA7" s="84"/>
      <c r="WLB7" s="84"/>
      <c r="WLC7" s="84"/>
      <c r="WLD7" s="84"/>
      <c r="WLE7" s="84"/>
      <c r="WLF7" s="84"/>
      <c r="WLG7" s="84"/>
      <c r="WLH7" s="84"/>
      <c r="WLI7" s="84"/>
      <c r="WLJ7" s="84"/>
      <c r="WLK7" s="84"/>
      <c r="WLL7" s="84"/>
      <c r="WLM7" s="84"/>
      <c r="WLN7" s="84"/>
      <c r="WLO7" s="84"/>
      <c r="WLP7" s="84"/>
      <c r="WLQ7" s="84"/>
      <c r="WLR7" s="84"/>
      <c r="WLS7" s="84"/>
      <c r="WLT7" s="84"/>
      <c r="WLU7" s="84"/>
      <c r="WLV7" s="84"/>
      <c r="WLW7" s="84"/>
      <c r="WLX7" s="84"/>
      <c r="WLY7" s="84"/>
      <c r="WLZ7" s="84"/>
      <c r="WMA7" s="84"/>
      <c r="WMB7" s="84"/>
      <c r="WMC7" s="84"/>
      <c r="WMD7" s="84"/>
      <c r="WME7" s="84"/>
      <c r="WMF7" s="84"/>
      <c r="WMG7" s="84"/>
      <c r="WMH7" s="84"/>
      <c r="WMI7" s="84"/>
      <c r="WMJ7" s="84"/>
      <c r="WMK7" s="84"/>
      <c r="WML7" s="84"/>
      <c r="WMM7" s="84"/>
      <c r="WMN7" s="84"/>
      <c r="WMO7" s="84"/>
      <c r="WMP7" s="84"/>
      <c r="WMQ7" s="84"/>
      <c r="WMR7" s="84"/>
      <c r="WMS7" s="84"/>
      <c r="WMT7" s="84"/>
      <c r="WMU7" s="84"/>
      <c r="WMV7" s="84"/>
      <c r="WMW7" s="84"/>
      <c r="WMX7" s="84"/>
      <c r="WMY7" s="84"/>
      <c r="WMZ7" s="84"/>
      <c r="WNA7" s="84"/>
      <c r="WNB7" s="84"/>
      <c r="WNC7" s="84"/>
      <c r="WND7" s="84"/>
      <c r="WNE7" s="84"/>
      <c r="WNF7" s="84"/>
      <c r="WNG7" s="84"/>
      <c r="WNH7" s="84"/>
      <c r="WNI7" s="84"/>
      <c r="WNJ7" s="84"/>
      <c r="WNK7" s="84"/>
      <c r="WNL7" s="84"/>
      <c r="WNM7" s="84"/>
      <c r="WNN7" s="84"/>
      <c r="WNO7" s="84"/>
      <c r="WNP7" s="84"/>
      <c r="WNQ7" s="84"/>
      <c r="WNR7" s="84"/>
      <c r="WNS7" s="84"/>
      <c r="WNT7" s="84"/>
      <c r="WNU7" s="84"/>
      <c r="WNV7" s="84"/>
      <c r="WNW7" s="84"/>
      <c r="WNX7" s="84"/>
      <c r="WNY7" s="84"/>
      <c r="WNZ7" s="84"/>
      <c r="WOA7" s="84"/>
      <c r="WOB7" s="84"/>
      <c r="WOC7" s="84"/>
      <c r="WOD7" s="84"/>
      <c r="WOE7" s="84"/>
      <c r="WOF7" s="84"/>
      <c r="WOG7" s="84"/>
      <c r="WOH7" s="84"/>
      <c r="WOI7" s="84"/>
      <c r="WOJ7" s="84"/>
      <c r="WOK7" s="84"/>
      <c r="WOL7" s="84"/>
      <c r="WOM7" s="84"/>
      <c r="WON7" s="84"/>
      <c r="WOO7" s="84"/>
      <c r="WOP7" s="84"/>
      <c r="WOQ7" s="84"/>
      <c r="WOR7" s="84"/>
      <c r="WOS7" s="84"/>
      <c r="WOT7" s="84"/>
      <c r="WOU7" s="84"/>
      <c r="WOV7" s="84"/>
      <c r="WOW7" s="84"/>
      <c r="WOX7" s="84"/>
      <c r="WOY7" s="84"/>
      <c r="WOZ7" s="84"/>
      <c r="WPA7" s="84"/>
      <c r="WPB7" s="84"/>
      <c r="WPC7" s="84"/>
      <c r="WPD7" s="84"/>
      <c r="WPE7" s="84"/>
      <c r="WPF7" s="84"/>
      <c r="WPG7" s="84"/>
      <c r="WPH7" s="84"/>
      <c r="WPI7" s="84"/>
      <c r="WPJ7" s="84"/>
      <c r="WPK7" s="84"/>
      <c r="WPL7" s="84"/>
      <c r="WPM7" s="84"/>
      <c r="WPN7" s="84"/>
      <c r="WPO7" s="84"/>
      <c r="WPP7" s="84"/>
      <c r="WPQ7" s="84"/>
      <c r="WPR7" s="84"/>
      <c r="WPS7" s="84"/>
      <c r="WPT7" s="84"/>
      <c r="WPU7" s="84"/>
      <c r="WPV7" s="84"/>
      <c r="WPW7" s="84"/>
      <c r="WPX7" s="84"/>
      <c r="WPY7" s="84"/>
      <c r="WPZ7" s="84"/>
      <c r="WQA7" s="84"/>
      <c r="WQB7" s="84"/>
      <c r="WQC7" s="84"/>
      <c r="WQD7" s="84"/>
      <c r="WQE7" s="84"/>
      <c r="WQF7" s="84"/>
      <c r="WQG7" s="84"/>
      <c r="WQH7" s="84"/>
      <c r="WQI7" s="84"/>
      <c r="WQJ7" s="84"/>
      <c r="WQK7" s="84"/>
      <c r="WQL7" s="84"/>
      <c r="WQM7" s="84"/>
      <c r="WQN7" s="84"/>
      <c r="WQO7" s="84"/>
      <c r="WQP7" s="84"/>
      <c r="WQQ7" s="84"/>
      <c r="WQR7" s="84"/>
      <c r="WQS7" s="84"/>
      <c r="WQT7" s="84"/>
      <c r="WQU7" s="84"/>
      <c r="WQV7" s="84"/>
      <c r="WQW7" s="84"/>
      <c r="WQX7" s="84"/>
      <c r="WQY7" s="84"/>
      <c r="WQZ7" s="84"/>
      <c r="WRA7" s="84"/>
      <c r="WRB7" s="84"/>
      <c r="WRC7" s="84"/>
      <c r="WRD7" s="84"/>
      <c r="WRE7" s="84"/>
      <c r="WRF7" s="84"/>
      <c r="WRG7" s="84"/>
      <c r="WRH7" s="84"/>
      <c r="WRI7" s="84"/>
      <c r="WRJ7" s="84"/>
      <c r="WRK7" s="84"/>
      <c r="WRL7" s="84"/>
      <c r="WRM7" s="84"/>
      <c r="WRN7" s="84"/>
      <c r="WRO7" s="84"/>
      <c r="WRP7" s="84"/>
      <c r="WRQ7" s="84"/>
      <c r="WRR7" s="84"/>
      <c r="WRS7" s="84"/>
      <c r="WRT7" s="84"/>
      <c r="WRU7" s="84"/>
      <c r="WRV7" s="84"/>
      <c r="WRW7" s="84"/>
      <c r="WRX7" s="84"/>
      <c r="WRY7" s="84"/>
      <c r="WRZ7" s="84"/>
      <c r="WSA7" s="84"/>
      <c r="WSB7" s="84"/>
      <c r="WSC7" s="84"/>
      <c r="WSD7" s="84"/>
      <c r="WSE7" s="84"/>
      <c r="WSF7" s="84"/>
      <c r="WSG7" s="84"/>
      <c r="WSH7" s="84"/>
      <c r="WSI7" s="84"/>
      <c r="WSJ7" s="84"/>
      <c r="WSK7" s="84"/>
      <c r="WSL7" s="84"/>
      <c r="WSM7" s="84"/>
      <c r="WSN7" s="84"/>
      <c r="WSO7" s="84"/>
      <c r="WSP7" s="84"/>
      <c r="WSQ7" s="84"/>
      <c r="WSR7" s="84"/>
      <c r="WSS7" s="84"/>
      <c r="WST7" s="84"/>
      <c r="WSU7" s="84"/>
      <c r="WSV7" s="84"/>
      <c r="WSW7" s="84"/>
      <c r="WSX7" s="84"/>
      <c r="WSY7" s="84"/>
      <c r="WSZ7" s="84"/>
      <c r="WTA7" s="84"/>
      <c r="WTB7" s="84"/>
      <c r="WTC7" s="84"/>
      <c r="WTD7" s="84"/>
      <c r="WTE7" s="84"/>
      <c r="WTF7" s="84"/>
      <c r="WTG7" s="84"/>
      <c r="WTH7" s="84"/>
      <c r="WTI7" s="84"/>
      <c r="WTJ7" s="84"/>
      <c r="WTK7" s="84"/>
      <c r="WTL7" s="84"/>
      <c r="WTM7" s="84"/>
      <c r="WTN7" s="84"/>
      <c r="WTO7" s="84"/>
      <c r="WTP7" s="84"/>
      <c r="WTQ7" s="84"/>
      <c r="WTR7" s="84"/>
      <c r="WTS7" s="84"/>
      <c r="WTT7" s="84"/>
      <c r="WTU7" s="84"/>
      <c r="WTV7" s="84"/>
      <c r="WTW7" s="84"/>
      <c r="WTX7" s="84"/>
      <c r="WTY7" s="84"/>
      <c r="WTZ7" s="84"/>
      <c r="WUA7" s="84"/>
      <c r="WUB7" s="84"/>
      <c r="WUC7" s="84"/>
      <c r="WUD7" s="84"/>
      <c r="WUE7" s="84"/>
      <c r="WUF7" s="84"/>
      <c r="WUG7" s="84"/>
      <c r="WUH7" s="84"/>
      <c r="WUI7" s="84"/>
      <c r="WUJ7" s="84"/>
      <c r="WUK7" s="84"/>
      <c r="WUL7" s="84"/>
      <c r="WUM7" s="84"/>
      <c r="WUN7" s="84"/>
      <c r="WUO7" s="84"/>
      <c r="WUP7" s="84"/>
      <c r="WUQ7" s="84"/>
      <c r="WUR7" s="84"/>
      <c r="WUS7" s="84"/>
      <c r="WUT7" s="84"/>
      <c r="WUU7" s="84"/>
      <c r="WUV7" s="84"/>
      <c r="WUW7" s="84"/>
      <c r="WUX7" s="84"/>
      <c r="WUY7" s="84"/>
      <c r="WUZ7" s="84"/>
      <c r="WVA7" s="84"/>
      <c r="WVB7" s="84"/>
      <c r="WVC7" s="84"/>
      <c r="WVD7" s="84"/>
      <c r="WVE7" s="84"/>
      <c r="WVF7" s="84"/>
      <c r="WVG7" s="84"/>
      <c r="WVH7" s="84"/>
      <c r="WVI7" s="84"/>
      <c r="WVJ7" s="84"/>
      <c r="WVK7" s="84"/>
      <c r="WVL7" s="84"/>
      <c r="WVM7" s="84"/>
      <c r="WVN7" s="84"/>
      <c r="WVO7" s="84"/>
      <c r="WVP7" s="84"/>
      <c r="WVQ7" s="84"/>
      <c r="WVR7" s="84"/>
      <c r="WVS7" s="84"/>
      <c r="WVT7" s="84"/>
      <c r="WVU7" s="84"/>
      <c r="WVV7" s="84"/>
      <c r="WVW7" s="84"/>
      <c r="WVX7" s="84"/>
      <c r="WVY7" s="84"/>
      <c r="WVZ7" s="84"/>
      <c r="WWA7" s="84"/>
      <c r="WWB7" s="84"/>
      <c r="WWC7" s="84"/>
      <c r="WWD7" s="84"/>
      <c r="WWE7" s="84"/>
      <c r="WWF7" s="84"/>
      <c r="WWG7" s="84"/>
      <c r="WWH7" s="84"/>
      <c r="WWI7" s="84"/>
      <c r="WWJ7" s="84"/>
      <c r="WWK7" s="84"/>
      <c r="WWL7" s="84"/>
      <c r="WWM7" s="84"/>
      <c r="WWN7" s="84"/>
      <c r="WWO7" s="84"/>
      <c r="WWP7" s="84"/>
      <c r="WWQ7" s="84"/>
      <c r="WWR7" s="84"/>
      <c r="WWS7" s="84"/>
      <c r="WWT7" s="84"/>
      <c r="WWU7" s="84"/>
      <c r="WWV7" s="84"/>
      <c r="WWW7" s="84"/>
      <c r="WWX7" s="84"/>
      <c r="WWY7" s="84"/>
      <c r="WWZ7" s="84"/>
      <c r="WXA7" s="84"/>
      <c r="WXB7" s="84"/>
      <c r="WXC7" s="84"/>
      <c r="WXD7" s="84"/>
      <c r="WXE7" s="84"/>
      <c r="WXF7" s="84"/>
      <c r="WXG7" s="84"/>
      <c r="WXH7" s="84"/>
      <c r="WXI7" s="84"/>
      <c r="WXJ7" s="84"/>
      <c r="WXK7" s="84"/>
      <c r="WXL7" s="84"/>
      <c r="WXM7" s="84"/>
      <c r="WXN7" s="84"/>
      <c r="WXO7" s="84"/>
      <c r="WXP7" s="84"/>
      <c r="WXQ7" s="84"/>
      <c r="WXR7" s="84"/>
      <c r="WXS7" s="84"/>
      <c r="WXT7" s="84"/>
      <c r="WXU7" s="84"/>
      <c r="WXV7" s="84"/>
      <c r="WXW7" s="84"/>
      <c r="WXX7" s="84"/>
      <c r="WXY7" s="84"/>
      <c r="WXZ7" s="84"/>
      <c r="WYA7" s="84"/>
      <c r="WYB7" s="84"/>
      <c r="WYC7" s="84"/>
      <c r="WYD7" s="84"/>
      <c r="WYE7" s="84"/>
      <c r="WYF7" s="84"/>
      <c r="WYG7" s="84"/>
      <c r="WYH7" s="84"/>
      <c r="WYI7" s="84"/>
      <c r="WYJ7" s="84"/>
      <c r="WYK7" s="84"/>
      <c r="WYL7" s="84"/>
      <c r="WYM7" s="84"/>
      <c r="WYN7" s="84"/>
      <c r="WYO7" s="84"/>
      <c r="WYP7" s="84"/>
      <c r="WYQ7" s="84"/>
      <c r="WYR7" s="84"/>
      <c r="WYS7" s="84"/>
      <c r="WYT7" s="84"/>
      <c r="WYU7" s="84"/>
      <c r="WYV7" s="84"/>
      <c r="WYW7" s="84"/>
      <c r="WYX7" s="84"/>
      <c r="WYY7" s="84"/>
      <c r="WYZ7" s="84"/>
      <c r="WZA7" s="84"/>
      <c r="WZB7" s="84"/>
      <c r="WZC7" s="84"/>
      <c r="WZD7" s="84"/>
      <c r="WZE7" s="84"/>
      <c r="WZF7" s="84"/>
      <c r="WZG7" s="84"/>
      <c r="WZH7" s="84"/>
      <c r="WZI7" s="84"/>
      <c r="WZJ7" s="84"/>
      <c r="WZK7" s="84"/>
      <c r="WZL7" s="84"/>
      <c r="WZM7" s="84"/>
      <c r="WZN7" s="84"/>
      <c r="WZO7" s="84"/>
      <c r="WZP7" s="84"/>
      <c r="WZQ7" s="84"/>
      <c r="WZR7" s="84"/>
      <c r="WZS7" s="84"/>
      <c r="WZT7" s="84"/>
      <c r="WZU7" s="84"/>
      <c r="WZV7" s="84"/>
      <c r="WZW7" s="84"/>
      <c r="WZX7" s="84"/>
      <c r="WZY7" s="84"/>
      <c r="WZZ7" s="84"/>
      <c r="XAA7" s="84"/>
      <c r="XAB7" s="84"/>
      <c r="XAC7" s="84"/>
      <c r="XAD7" s="84"/>
      <c r="XAE7" s="84"/>
      <c r="XAF7" s="84"/>
      <c r="XAG7" s="84"/>
      <c r="XAH7" s="84"/>
      <c r="XAI7" s="84"/>
      <c r="XAJ7" s="84"/>
      <c r="XAK7" s="84"/>
      <c r="XAL7" s="84"/>
      <c r="XAM7" s="84"/>
      <c r="XAN7" s="84"/>
      <c r="XAO7" s="84"/>
      <c r="XAP7" s="84"/>
      <c r="XAQ7" s="84"/>
      <c r="XAR7" s="84"/>
      <c r="XAS7" s="84"/>
      <c r="XAT7" s="84"/>
      <c r="XAU7" s="84"/>
      <c r="XAV7" s="84"/>
      <c r="XAW7" s="84"/>
      <c r="XAX7" s="84"/>
      <c r="XAY7" s="84"/>
      <c r="XAZ7" s="84"/>
      <c r="XBA7" s="84"/>
      <c r="XBB7" s="84"/>
      <c r="XBC7" s="84"/>
      <c r="XBD7" s="84"/>
      <c r="XBE7" s="84"/>
      <c r="XBF7" s="84"/>
      <c r="XBG7" s="84"/>
      <c r="XBH7" s="84"/>
      <c r="XBI7" s="84"/>
      <c r="XBJ7" s="84"/>
      <c r="XBK7" s="84"/>
      <c r="XBL7" s="84"/>
      <c r="XBM7" s="84"/>
      <c r="XBN7" s="84"/>
      <c r="XBO7" s="84"/>
      <c r="XBP7" s="84"/>
      <c r="XBQ7" s="84"/>
      <c r="XBR7" s="84"/>
      <c r="XBS7" s="84"/>
      <c r="XBT7" s="84"/>
      <c r="XBU7" s="84"/>
      <c r="XBV7" s="84"/>
      <c r="XBW7" s="84"/>
      <c r="XBX7" s="84"/>
      <c r="XBY7" s="84"/>
      <c r="XBZ7" s="84"/>
      <c r="XCA7" s="84"/>
      <c r="XCB7" s="84"/>
      <c r="XCC7" s="84"/>
      <c r="XCD7" s="84"/>
      <c r="XCE7" s="84"/>
      <c r="XCF7" s="84"/>
      <c r="XCG7" s="84"/>
      <c r="XCH7" s="84"/>
      <c r="XCI7" s="84"/>
      <c r="XCJ7" s="84"/>
      <c r="XCK7" s="84"/>
      <c r="XCL7" s="84"/>
      <c r="XCM7" s="84"/>
      <c r="XCN7" s="84"/>
      <c r="XCO7" s="84"/>
      <c r="XCP7" s="84"/>
      <c r="XCQ7" s="84"/>
      <c r="XCR7" s="84"/>
      <c r="XCS7" s="84"/>
      <c r="XCT7" s="84"/>
      <c r="XCU7" s="84"/>
      <c r="XCV7" s="84"/>
      <c r="XCW7" s="84"/>
      <c r="XCX7" s="84"/>
      <c r="XCY7" s="84"/>
      <c r="XCZ7" s="84"/>
      <c r="XDA7" s="84"/>
      <c r="XDB7" s="84"/>
      <c r="XDC7" s="84"/>
      <c r="XDD7" s="84"/>
      <c r="XDE7" s="84"/>
      <c r="XDF7" s="84"/>
      <c r="XDG7" s="84"/>
      <c r="XDH7" s="84"/>
      <c r="XDI7" s="84"/>
      <c r="XDJ7" s="84"/>
      <c r="XDK7" s="84"/>
      <c r="XDL7" s="84"/>
      <c r="XDM7" s="84"/>
      <c r="XDN7" s="84"/>
      <c r="XDO7" s="84"/>
      <c r="XDP7" s="84"/>
      <c r="XDQ7" s="84"/>
      <c r="XDR7" s="84"/>
      <c r="XDS7" s="84"/>
      <c r="XDT7" s="84"/>
      <c r="XDU7" s="84"/>
      <c r="XDV7" s="84"/>
      <c r="XDW7" s="84"/>
      <c r="XDX7" s="84"/>
      <c r="XDY7" s="84"/>
      <c r="XDZ7" s="84"/>
      <c r="XEA7" s="84"/>
      <c r="XEB7" s="84"/>
      <c r="XEC7" s="84"/>
      <c r="XED7" s="84"/>
      <c r="XEE7" s="84"/>
      <c r="XEF7" s="84"/>
      <c r="XEG7" s="84"/>
      <c r="XEH7" s="84"/>
      <c r="XEI7" s="84"/>
      <c r="XEJ7" s="84"/>
      <c r="XEK7" s="84"/>
      <c r="XEL7" s="84"/>
      <c r="XEM7" s="84"/>
      <c r="XEN7" s="84"/>
      <c r="XEO7" s="84"/>
      <c r="XEP7" s="84"/>
      <c r="XEQ7" s="84"/>
      <c r="XER7" s="84"/>
      <c r="XES7" s="84"/>
      <c r="XET7" s="84"/>
      <c r="XEU7" s="84"/>
      <c r="XEV7" s="84"/>
      <c r="XEW7" s="84"/>
      <c r="XEX7" s="84"/>
      <c r="XEY7" s="84"/>
      <c r="XEZ7" s="84"/>
      <c r="XFA7" s="84"/>
      <c r="XFB7" s="84"/>
      <c r="XFC7" s="84"/>
      <c r="XFD7" s="84"/>
    </row>
    <row r="8" spans="1:16384" ht="54.75" customHeight="1" x14ac:dyDescent="0.25">
      <c r="A8" s="25" t="s">
        <v>38</v>
      </c>
      <c r="B8" s="81" t="s">
        <v>324</v>
      </c>
      <c r="C8" s="26" t="s">
        <v>327</v>
      </c>
      <c r="D8" s="70"/>
    </row>
    <row r="9" spans="1:16384" ht="54.75" customHeight="1" x14ac:dyDescent="0.25">
      <c r="A9" s="25" t="s">
        <v>39</v>
      </c>
      <c r="B9" s="81" t="s">
        <v>324</v>
      </c>
      <c r="C9" s="26" t="s">
        <v>328</v>
      </c>
      <c r="D9" s="84" t="s">
        <v>659</v>
      </c>
    </row>
    <row r="10" spans="1:16384" ht="54.75" customHeight="1" x14ac:dyDescent="0.25">
      <c r="A10" s="25" t="s">
        <v>40</v>
      </c>
      <c r="B10" s="81" t="s">
        <v>324</v>
      </c>
      <c r="C10" s="26" t="s">
        <v>329</v>
      </c>
      <c r="D10" s="84" t="s">
        <v>660</v>
      </c>
    </row>
    <row r="11" spans="1:16384" ht="54.75" customHeight="1" x14ac:dyDescent="0.25">
      <c r="A11" s="25" t="s">
        <v>41</v>
      </c>
      <c r="B11" s="81" t="s">
        <v>324</v>
      </c>
      <c r="C11" s="26" t="s">
        <v>330</v>
      </c>
      <c r="D11" s="84" t="s">
        <v>661</v>
      </c>
    </row>
    <row r="12" spans="1:16384" ht="54.75" customHeight="1" x14ac:dyDescent="0.25">
      <c r="A12" s="25" t="s">
        <v>42</v>
      </c>
      <c r="B12" s="81" t="s">
        <v>324</v>
      </c>
      <c r="C12" s="26" t="s">
        <v>331</v>
      </c>
      <c r="D12" s="70" t="s">
        <v>38</v>
      </c>
    </row>
    <row r="13" spans="1:16384" ht="54.75" customHeight="1" x14ac:dyDescent="0.25">
      <c r="A13" s="25" t="s">
        <v>43</v>
      </c>
      <c r="B13" s="81" t="s">
        <v>324</v>
      </c>
      <c r="C13" s="26" t="s">
        <v>332</v>
      </c>
      <c r="D13" s="70" t="s">
        <v>39</v>
      </c>
    </row>
    <row r="14" spans="1:16384" ht="54.75" customHeight="1" x14ac:dyDescent="0.25">
      <c r="A14" s="25" t="s">
        <v>44</v>
      </c>
      <c r="B14" s="81" t="s">
        <v>324</v>
      </c>
      <c r="C14" s="26" t="s">
        <v>333</v>
      </c>
      <c r="D14" s="70" t="s">
        <v>40</v>
      </c>
    </row>
    <row r="15" spans="1:16384" ht="54.75" customHeight="1" x14ac:dyDescent="0.25">
      <c r="A15" s="25" t="s">
        <v>738</v>
      </c>
      <c r="B15" s="107" t="s">
        <v>736</v>
      </c>
      <c r="C15" s="26" t="s">
        <v>737</v>
      </c>
      <c r="D15" s="70"/>
    </row>
    <row r="16" spans="1:16384" ht="54.75" customHeight="1" x14ac:dyDescent="0.25">
      <c r="A16" s="25" t="s">
        <v>45</v>
      </c>
      <c r="B16" s="81" t="s">
        <v>324</v>
      </c>
      <c r="C16" s="26" t="s">
        <v>334</v>
      </c>
      <c r="D16" s="70" t="s">
        <v>41</v>
      </c>
    </row>
    <row r="17" spans="1:16384" ht="54.75" customHeight="1" x14ac:dyDescent="0.25">
      <c r="A17" s="25" t="s">
        <v>46</v>
      </c>
      <c r="B17" s="81" t="s">
        <v>324</v>
      </c>
      <c r="C17" s="26" t="s">
        <v>335</v>
      </c>
      <c r="D17" s="70" t="s">
        <v>42</v>
      </c>
    </row>
    <row r="18" spans="1:16384" ht="54.75" customHeight="1" x14ac:dyDescent="0.25">
      <c r="A18" s="84" t="s">
        <v>663</v>
      </c>
      <c r="B18" s="107" t="s">
        <v>324</v>
      </c>
      <c r="C18" s="26"/>
      <c r="D18" s="70"/>
    </row>
    <row r="19" spans="1:16384" ht="54.75" customHeight="1" x14ac:dyDescent="0.25">
      <c r="A19" s="114" t="s">
        <v>664</v>
      </c>
      <c r="B19" s="107" t="s">
        <v>324</v>
      </c>
      <c r="C19" s="26" t="s">
        <v>746</v>
      </c>
      <c r="D19" s="70"/>
    </row>
    <row r="20" spans="1:16384" ht="54.75" customHeight="1" x14ac:dyDescent="0.25">
      <c r="A20" s="113" t="s">
        <v>665</v>
      </c>
      <c r="B20" s="107" t="s">
        <v>324</v>
      </c>
      <c r="C20" s="26" t="s">
        <v>744</v>
      </c>
      <c r="D20" s="70"/>
    </row>
    <row r="21" spans="1:16384" ht="54.75" customHeight="1" x14ac:dyDescent="0.25">
      <c r="A21" s="25" t="s">
        <v>47</v>
      </c>
      <c r="B21" s="81" t="s">
        <v>324</v>
      </c>
      <c r="C21" s="26" t="s">
        <v>336</v>
      </c>
      <c r="D21" s="70" t="s">
        <v>43</v>
      </c>
    </row>
    <row r="22" spans="1:16384" ht="54.75" customHeight="1" x14ac:dyDescent="0.25">
      <c r="A22" s="25" t="s">
        <v>316</v>
      </c>
      <c r="B22" s="81" t="s">
        <v>324</v>
      </c>
      <c r="C22" s="28" t="s">
        <v>337</v>
      </c>
      <c r="D22" s="70" t="s">
        <v>44</v>
      </c>
    </row>
    <row r="23" spans="1:16384" ht="54.75" customHeight="1" x14ac:dyDescent="0.25">
      <c r="A23" s="25" t="s">
        <v>741</v>
      </c>
      <c r="B23" s="81" t="s">
        <v>324</v>
      </c>
      <c r="C23" s="28" t="s">
        <v>338</v>
      </c>
      <c r="D23" s="84"/>
    </row>
    <row r="24" spans="1:16384" ht="54.75" customHeight="1" x14ac:dyDescent="0.25">
      <c r="A24" s="25" t="s">
        <v>742</v>
      </c>
      <c r="B24" s="107" t="s">
        <v>324</v>
      </c>
      <c r="C24" s="28" t="s">
        <v>747</v>
      </c>
      <c r="D24" s="84"/>
    </row>
    <row r="25" spans="1:16384" ht="54.75" customHeight="1" x14ac:dyDescent="0.25">
      <c r="A25" s="113" t="s">
        <v>667</v>
      </c>
      <c r="B25" s="107" t="s">
        <v>324</v>
      </c>
      <c r="C25" s="28" t="s">
        <v>743</v>
      </c>
      <c r="D25" s="84"/>
    </row>
    <row r="26" spans="1:16384" ht="54.75" customHeight="1" x14ac:dyDescent="0.25">
      <c r="A26" s="25" t="s">
        <v>748</v>
      </c>
      <c r="B26" s="107" t="s">
        <v>324</v>
      </c>
      <c r="C26" s="28" t="s">
        <v>745</v>
      </c>
      <c r="D26" s="84"/>
    </row>
    <row r="27" spans="1:16384" ht="54.75" customHeight="1" x14ac:dyDescent="0.25">
      <c r="A27" s="25" t="s">
        <v>753</v>
      </c>
      <c r="B27" s="107" t="s">
        <v>324</v>
      </c>
      <c r="C27" s="28" t="s">
        <v>749</v>
      </c>
      <c r="D27" s="84"/>
    </row>
    <row r="28" spans="1:16384" ht="54.75" customHeight="1" x14ac:dyDescent="0.25">
      <c r="A28" s="25" t="s">
        <v>339</v>
      </c>
      <c r="B28" s="81" t="s">
        <v>340</v>
      </c>
      <c r="C28" s="28" t="s">
        <v>341</v>
      </c>
      <c r="D28" s="70"/>
      <c r="E28" s="30"/>
      <c r="F28" s="30"/>
      <c r="G28" s="30"/>
      <c r="H28" s="30"/>
      <c r="I28" s="30"/>
      <c r="J28" s="30"/>
      <c r="K28" s="30"/>
      <c r="L28" s="30"/>
      <c r="M28" s="30"/>
      <c r="N28" s="30"/>
    </row>
    <row r="29" spans="1:16384" ht="54.75" customHeight="1" x14ac:dyDescent="0.25">
      <c r="A29" s="31" t="s">
        <v>342</v>
      </c>
      <c r="B29" s="32" t="s">
        <v>340</v>
      </c>
      <c r="C29" s="28" t="s">
        <v>343</v>
      </c>
      <c r="D29" s="70"/>
      <c r="E29" s="30"/>
      <c r="F29" s="30"/>
      <c r="G29" s="30"/>
      <c r="H29" s="30"/>
      <c r="I29" s="30"/>
      <c r="J29" s="30"/>
      <c r="K29" s="30"/>
      <c r="L29" s="30"/>
      <c r="M29" s="30"/>
      <c r="N29" s="30"/>
    </row>
    <row r="30" spans="1:16384" ht="54.75" customHeight="1" x14ac:dyDescent="0.25">
      <c r="A30" s="25" t="s">
        <v>344</v>
      </c>
      <c r="B30" s="32" t="s">
        <v>340</v>
      </c>
      <c r="C30" s="28" t="s">
        <v>345</v>
      </c>
      <c r="D30" s="84"/>
      <c r="E30" s="30"/>
      <c r="F30" s="30"/>
      <c r="G30" s="30"/>
      <c r="H30" s="30"/>
      <c r="I30" s="30"/>
      <c r="J30" s="30"/>
      <c r="K30" s="30"/>
      <c r="L30" s="30"/>
      <c r="M30" s="30"/>
      <c r="N30" s="30"/>
    </row>
    <row r="31" spans="1:16384" ht="54.75" customHeight="1" x14ac:dyDescent="0.25">
      <c r="A31" s="25" t="s">
        <v>346</v>
      </c>
      <c r="B31" s="32" t="s">
        <v>340</v>
      </c>
      <c r="C31" s="28" t="s">
        <v>347</v>
      </c>
      <c r="D31" s="84"/>
      <c r="E31" s="30"/>
      <c r="F31" s="30"/>
      <c r="G31" s="30"/>
      <c r="H31" s="30"/>
      <c r="I31" s="30"/>
      <c r="J31" s="30"/>
      <c r="K31" s="30"/>
      <c r="L31" s="30"/>
      <c r="M31" s="30"/>
      <c r="N31" s="30"/>
    </row>
    <row r="32" spans="1:16384" s="66" customFormat="1" ht="54.75" customHeight="1" x14ac:dyDescent="0.25">
      <c r="A32" s="115" t="s">
        <v>670</v>
      </c>
      <c r="B32" s="32" t="s">
        <v>340</v>
      </c>
      <c r="C32" s="28" t="s">
        <v>750</v>
      </c>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3"/>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c r="BV32" s="113"/>
      <c r="BW32" s="113"/>
      <c r="BX32" s="113"/>
      <c r="BY32" s="113"/>
      <c r="BZ32" s="113"/>
      <c r="CA32" s="113"/>
      <c r="CB32" s="113"/>
      <c r="CC32" s="113"/>
      <c r="CD32" s="113"/>
      <c r="CE32" s="113"/>
      <c r="CF32" s="113"/>
      <c r="CG32" s="113"/>
      <c r="CH32" s="113"/>
      <c r="CI32" s="113"/>
      <c r="CJ32" s="113"/>
      <c r="CK32" s="113"/>
      <c r="CL32" s="113"/>
      <c r="CM32" s="113"/>
      <c r="CN32" s="113"/>
      <c r="CO32" s="113"/>
      <c r="CP32" s="113"/>
      <c r="CQ32" s="113"/>
      <c r="CR32" s="113"/>
      <c r="CS32" s="113"/>
      <c r="CT32" s="113"/>
      <c r="CU32" s="113"/>
      <c r="CV32" s="113"/>
      <c r="CW32" s="113"/>
      <c r="CX32" s="113"/>
      <c r="CY32" s="113"/>
      <c r="CZ32" s="113"/>
      <c r="DA32" s="113"/>
      <c r="DB32" s="113"/>
      <c r="DC32" s="113"/>
      <c r="DD32" s="113"/>
      <c r="DE32" s="113"/>
      <c r="DF32" s="113"/>
      <c r="DG32" s="113"/>
      <c r="DH32" s="113"/>
      <c r="DI32" s="113"/>
      <c r="DJ32" s="113"/>
      <c r="DK32" s="113"/>
      <c r="DL32" s="113"/>
      <c r="DM32" s="113"/>
      <c r="DN32" s="113"/>
      <c r="DO32" s="113"/>
      <c r="DP32" s="113"/>
      <c r="DQ32" s="113"/>
      <c r="DR32" s="113"/>
      <c r="DS32" s="113"/>
      <c r="DT32" s="113"/>
      <c r="DU32" s="113"/>
      <c r="DV32" s="113"/>
      <c r="DW32" s="113"/>
      <c r="DX32" s="113"/>
      <c r="DY32" s="113"/>
      <c r="DZ32" s="113"/>
      <c r="EA32" s="113"/>
      <c r="EB32" s="113"/>
      <c r="EC32" s="113"/>
      <c r="ED32" s="113"/>
      <c r="EE32" s="113"/>
      <c r="EF32" s="113"/>
      <c r="EG32" s="113"/>
      <c r="EH32" s="113"/>
      <c r="EI32" s="113"/>
      <c r="EJ32" s="113"/>
      <c r="EK32" s="113"/>
      <c r="EL32" s="113"/>
      <c r="EM32" s="113"/>
      <c r="EN32" s="113"/>
      <c r="EO32" s="113"/>
      <c r="EP32" s="113"/>
      <c r="EQ32" s="113"/>
      <c r="ER32" s="113"/>
      <c r="ES32" s="113"/>
      <c r="ET32" s="113"/>
      <c r="EU32" s="113"/>
      <c r="EV32" s="113"/>
      <c r="EW32" s="113"/>
      <c r="EX32" s="113"/>
      <c r="EY32" s="113"/>
      <c r="EZ32" s="113"/>
      <c r="FA32" s="113"/>
      <c r="FB32" s="113"/>
      <c r="FC32" s="113"/>
      <c r="FD32" s="113"/>
      <c r="FE32" s="113"/>
      <c r="FF32" s="113"/>
      <c r="FG32" s="113"/>
      <c r="FH32" s="113"/>
      <c r="FI32" s="113"/>
      <c r="FJ32" s="113"/>
      <c r="FK32" s="113"/>
      <c r="FL32" s="113"/>
      <c r="FM32" s="113"/>
      <c r="FN32" s="113"/>
      <c r="FO32" s="113"/>
      <c r="FP32" s="113"/>
      <c r="FQ32" s="113"/>
      <c r="FR32" s="113"/>
      <c r="FS32" s="113"/>
      <c r="FT32" s="113"/>
      <c r="FU32" s="113"/>
      <c r="FV32" s="113"/>
      <c r="FW32" s="113"/>
      <c r="FX32" s="113"/>
      <c r="FY32" s="113"/>
      <c r="FZ32" s="113"/>
      <c r="GA32" s="113"/>
      <c r="GB32" s="113"/>
      <c r="GC32" s="113"/>
      <c r="GD32" s="113"/>
      <c r="GE32" s="113"/>
      <c r="GF32" s="113"/>
      <c r="GG32" s="113"/>
      <c r="GH32" s="113"/>
      <c r="GI32" s="113"/>
      <c r="GJ32" s="113"/>
      <c r="GK32" s="113"/>
      <c r="GL32" s="113"/>
      <c r="GM32" s="113"/>
      <c r="GN32" s="113"/>
      <c r="GO32" s="113"/>
      <c r="GP32" s="113"/>
      <c r="GQ32" s="113"/>
      <c r="GR32" s="113"/>
      <c r="GS32" s="113"/>
      <c r="GT32" s="113"/>
      <c r="GU32" s="113"/>
      <c r="GV32" s="113"/>
      <c r="GW32" s="113"/>
      <c r="GX32" s="113"/>
      <c r="GY32" s="113"/>
      <c r="GZ32" s="113"/>
      <c r="HA32" s="113"/>
      <c r="HB32" s="113"/>
      <c r="HC32" s="113"/>
      <c r="HD32" s="113"/>
      <c r="HE32" s="113"/>
      <c r="HF32" s="113"/>
      <c r="HG32" s="113"/>
      <c r="HH32" s="113"/>
      <c r="HI32" s="113"/>
      <c r="HJ32" s="113"/>
      <c r="HK32" s="113"/>
      <c r="HL32" s="113"/>
      <c r="HM32" s="113"/>
      <c r="HN32" s="113"/>
      <c r="HO32" s="113"/>
      <c r="HP32" s="113"/>
      <c r="HQ32" s="113"/>
      <c r="HR32" s="113"/>
      <c r="HS32" s="113"/>
      <c r="HT32" s="113"/>
      <c r="HU32" s="113"/>
      <c r="HV32" s="113"/>
      <c r="HW32" s="113"/>
      <c r="HX32" s="113"/>
      <c r="HY32" s="113"/>
      <c r="HZ32" s="113"/>
      <c r="IA32" s="113"/>
      <c r="IB32" s="113"/>
      <c r="IC32" s="113"/>
      <c r="ID32" s="113"/>
      <c r="IE32" s="113"/>
      <c r="IF32" s="113"/>
      <c r="IG32" s="113"/>
      <c r="IH32" s="113"/>
      <c r="II32" s="113"/>
      <c r="IJ32" s="113"/>
      <c r="IK32" s="113"/>
      <c r="IL32" s="113"/>
      <c r="IM32" s="113"/>
      <c r="IN32" s="113"/>
      <c r="IO32" s="113"/>
      <c r="IP32" s="113"/>
      <c r="IQ32" s="113"/>
      <c r="IR32" s="113"/>
      <c r="IS32" s="113"/>
      <c r="IT32" s="113"/>
      <c r="IU32" s="113"/>
      <c r="IV32" s="113"/>
      <c r="IW32" s="113"/>
      <c r="IX32" s="113"/>
      <c r="IY32" s="113"/>
      <c r="IZ32" s="113"/>
      <c r="JA32" s="113"/>
      <c r="JB32" s="113"/>
      <c r="JC32" s="113"/>
      <c r="JD32" s="113"/>
      <c r="JE32" s="113"/>
      <c r="JF32" s="113"/>
      <c r="JG32" s="113"/>
      <c r="JH32" s="113"/>
      <c r="JI32" s="113"/>
      <c r="JJ32" s="113"/>
      <c r="JK32" s="113"/>
      <c r="JL32" s="113"/>
      <c r="JM32" s="113"/>
      <c r="JN32" s="113"/>
      <c r="JO32" s="113"/>
      <c r="JP32" s="113"/>
      <c r="JQ32" s="113"/>
      <c r="JR32" s="113"/>
      <c r="JS32" s="113"/>
      <c r="JT32" s="113"/>
      <c r="JU32" s="113"/>
      <c r="JV32" s="113"/>
      <c r="JW32" s="113"/>
      <c r="JX32" s="113"/>
      <c r="JY32" s="113"/>
      <c r="JZ32" s="113"/>
      <c r="KA32" s="113"/>
      <c r="KB32" s="113"/>
      <c r="KC32" s="113"/>
      <c r="KD32" s="113"/>
      <c r="KE32" s="113"/>
      <c r="KF32" s="113"/>
      <c r="KG32" s="113"/>
      <c r="KH32" s="113"/>
      <c r="KI32" s="113"/>
      <c r="KJ32" s="113"/>
      <c r="KK32" s="113"/>
      <c r="KL32" s="113"/>
      <c r="KM32" s="113"/>
      <c r="KN32" s="113"/>
      <c r="KO32" s="113"/>
      <c r="KP32" s="113"/>
      <c r="KQ32" s="113"/>
      <c r="KR32" s="113"/>
      <c r="KS32" s="113"/>
      <c r="KT32" s="113"/>
      <c r="KU32" s="113"/>
      <c r="KV32" s="113"/>
      <c r="KW32" s="113"/>
      <c r="KX32" s="113"/>
      <c r="KY32" s="113"/>
      <c r="KZ32" s="113"/>
      <c r="LA32" s="113"/>
      <c r="LB32" s="113"/>
      <c r="LC32" s="113"/>
      <c r="LD32" s="113"/>
      <c r="LE32" s="113"/>
      <c r="LF32" s="113"/>
      <c r="LG32" s="113"/>
      <c r="LH32" s="113"/>
      <c r="LI32" s="113"/>
      <c r="LJ32" s="113"/>
      <c r="LK32" s="113"/>
      <c r="LL32" s="113"/>
      <c r="LM32" s="113"/>
      <c r="LN32" s="113"/>
      <c r="LO32" s="113"/>
      <c r="LP32" s="113"/>
      <c r="LQ32" s="113"/>
      <c r="LR32" s="113"/>
      <c r="LS32" s="113"/>
      <c r="LT32" s="113"/>
      <c r="LU32" s="113"/>
      <c r="LV32" s="113"/>
      <c r="LW32" s="113"/>
      <c r="LX32" s="113"/>
      <c r="LY32" s="113"/>
      <c r="LZ32" s="113"/>
      <c r="MA32" s="113"/>
      <c r="MB32" s="113"/>
      <c r="MC32" s="113"/>
      <c r="MD32" s="113"/>
      <c r="ME32" s="113"/>
      <c r="MF32" s="113"/>
      <c r="MG32" s="113"/>
      <c r="MH32" s="113"/>
      <c r="MI32" s="113"/>
      <c r="MJ32" s="113"/>
      <c r="MK32" s="113"/>
      <c r="ML32" s="113"/>
      <c r="MM32" s="113"/>
      <c r="MN32" s="113"/>
      <c r="MO32" s="113"/>
      <c r="MP32" s="113"/>
      <c r="MQ32" s="113"/>
      <c r="MR32" s="113"/>
      <c r="MS32" s="113"/>
      <c r="MT32" s="113"/>
      <c r="MU32" s="113"/>
      <c r="MV32" s="113"/>
      <c r="MW32" s="113"/>
      <c r="MX32" s="113"/>
      <c r="MY32" s="113"/>
      <c r="MZ32" s="113"/>
      <c r="NA32" s="113"/>
      <c r="NB32" s="113"/>
      <c r="NC32" s="113"/>
      <c r="ND32" s="113"/>
      <c r="NE32" s="113"/>
      <c r="NF32" s="113"/>
      <c r="NG32" s="113"/>
      <c r="NH32" s="113"/>
      <c r="NI32" s="113"/>
      <c r="NJ32" s="113"/>
      <c r="NK32" s="113"/>
      <c r="NL32" s="113"/>
      <c r="NM32" s="113"/>
      <c r="NN32" s="113"/>
      <c r="NO32" s="113"/>
      <c r="NP32" s="113"/>
      <c r="NQ32" s="113"/>
      <c r="NR32" s="113"/>
      <c r="NS32" s="113"/>
      <c r="NT32" s="113"/>
      <c r="NU32" s="113"/>
      <c r="NV32" s="113"/>
      <c r="NW32" s="113"/>
      <c r="NX32" s="113"/>
      <c r="NY32" s="113"/>
      <c r="NZ32" s="113"/>
      <c r="OA32" s="113"/>
      <c r="OB32" s="113"/>
      <c r="OC32" s="113"/>
      <c r="OD32" s="113"/>
      <c r="OE32" s="113"/>
      <c r="OF32" s="113"/>
      <c r="OG32" s="113"/>
      <c r="OH32" s="113"/>
      <c r="OI32" s="113"/>
      <c r="OJ32" s="113"/>
      <c r="OK32" s="113"/>
      <c r="OL32" s="113"/>
      <c r="OM32" s="113"/>
      <c r="ON32" s="113"/>
      <c r="OO32" s="113"/>
      <c r="OP32" s="113"/>
      <c r="OQ32" s="113"/>
      <c r="OR32" s="113"/>
      <c r="OS32" s="113"/>
      <c r="OT32" s="113"/>
      <c r="OU32" s="113"/>
      <c r="OV32" s="113"/>
      <c r="OW32" s="113"/>
      <c r="OX32" s="113"/>
      <c r="OY32" s="113"/>
      <c r="OZ32" s="113"/>
      <c r="PA32" s="113"/>
      <c r="PB32" s="113"/>
      <c r="PC32" s="113"/>
      <c r="PD32" s="113"/>
      <c r="PE32" s="113"/>
      <c r="PF32" s="113"/>
      <c r="PG32" s="113"/>
      <c r="PH32" s="113"/>
      <c r="PI32" s="113"/>
      <c r="PJ32" s="113"/>
      <c r="PK32" s="113"/>
      <c r="PL32" s="113"/>
      <c r="PM32" s="113"/>
      <c r="PN32" s="113"/>
      <c r="PO32" s="113"/>
      <c r="PP32" s="113"/>
      <c r="PQ32" s="113"/>
      <c r="PR32" s="113"/>
      <c r="PS32" s="113"/>
      <c r="PT32" s="113"/>
      <c r="PU32" s="113"/>
      <c r="PV32" s="113"/>
      <c r="PW32" s="113"/>
      <c r="PX32" s="113"/>
      <c r="PY32" s="113"/>
      <c r="PZ32" s="113"/>
      <c r="QA32" s="113"/>
      <c r="QB32" s="113"/>
      <c r="QC32" s="113"/>
      <c r="QD32" s="113"/>
      <c r="QE32" s="113"/>
      <c r="QF32" s="113"/>
      <c r="QG32" s="113"/>
      <c r="QH32" s="113"/>
      <c r="QI32" s="113"/>
      <c r="QJ32" s="113"/>
      <c r="QK32" s="113"/>
      <c r="QL32" s="113"/>
      <c r="QM32" s="113"/>
      <c r="QN32" s="113"/>
      <c r="QO32" s="113"/>
      <c r="QP32" s="113"/>
      <c r="QQ32" s="113"/>
      <c r="QR32" s="113"/>
      <c r="QS32" s="113"/>
      <c r="QT32" s="113"/>
      <c r="QU32" s="113"/>
      <c r="QV32" s="113"/>
      <c r="QW32" s="113"/>
      <c r="QX32" s="113"/>
      <c r="QY32" s="113"/>
      <c r="QZ32" s="113"/>
      <c r="RA32" s="113"/>
      <c r="RB32" s="113"/>
      <c r="RC32" s="113"/>
      <c r="RD32" s="113"/>
      <c r="RE32" s="113"/>
      <c r="RF32" s="113"/>
      <c r="RG32" s="113"/>
      <c r="RH32" s="113"/>
      <c r="RI32" s="113"/>
      <c r="RJ32" s="113"/>
      <c r="RK32" s="113"/>
      <c r="RL32" s="113"/>
      <c r="RM32" s="113"/>
      <c r="RN32" s="113"/>
      <c r="RO32" s="113"/>
      <c r="RP32" s="113"/>
      <c r="RQ32" s="113"/>
      <c r="RR32" s="113"/>
      <c r="RS32" s="113"/>
      <c r="RT32" s="113"/>
      <c r="RU32" s="113"/>
      <c r="RV32" s="113"/>
      <c r="RW32" s="113"/>
      <c r="RX32" s="113"/>
      <c r="RY32" s="113"/>
      <c r="RZ32" s="113"/>
      <c r="SA32" s="113"/>
      <c r="SB32" s="113"/>
      <c r="SC32" s="113"/>
      <c r="SD32" s="113"/>
      <c r="SE32" s="113"/>
      <c r="SF32" s="113"/>
      <c r="SG32" s="113"/>
      <c r="SH32" s="113"/>
      <c r="SI32" s="113"/>
      <c r="SJ32" s="113"/>
      <c r="SK32" s="113"/>
      <c r="SL32" s="113"/>
      <c r="SM32" s="113"/>
      <c r="SN32" s="113"/>
      <c r="SO32" s="113"/>
      <c r="SP32" s="113"/>
      <c r="SQ32" s="113"/>
      <c r="SR32" s="113"/>
      <c r="SS32" s="113"/>
      <c r="ST32" s="113"/>
      <c r="SU32" s="113"/>
      <c r="SV32" s="113"/>
      <c r="SW32" s="113"/>
      <c r="SX32" s="113"/>
      <c r="SY32" s="113"/>
      <c r="SZ32" s="113"/>
      <c r="TA32" s="113"/>
      <c r="TB32" s="113"/>
      <c r="TC32" s="113"/>
      <c r="TD32" s="113"/>
      <c r="TE32" s="113"/>
      <c r="TF32" s="113"/>
      <c r="TG32" s="113"/>
      <c r="TH32" s="113"/>
      <c r="TI32" s="113"/>
      <c r="TJ32" s="113"/>
      <c r="TK32" s="113"/>
      <c r="TL32" s="113"/>
      <c r="TM32" s="113"/>
      <c r="TN32" s="113"/>
      <c r="TO32" s="113"/>
      <c r="TP32" s="113"/>
      <c r="TQ32" s="113"/>
      <c r="TR32" s="113"/>
      <c r="TS32" s="113"/>
      <c r="TT32" s="113"/>
      <c r="TU32" s="113"/>
      <c r="TV32" s="113"/>
      <c r="TW32" s="113"/>
      <c r="TX32" s="113"/>
      <c r="TY32" s="113"/>
      <c r="TZ32" s="113"/>
      <c r="UA32" s="113"/>
      <c r="UB32" s="113"/>
      <c r="UC32" s="113"/>
      <c r="UD32" s="113"/>
      <c r="UE32" s="113"/>
      <c r="UF32" s="113"/>
      <c r="UG32" s="113"/>
      <c r="UH32" s="113"/>
      <c r="UI32" s="113"/>
      <c r="UJ32" s="113"/>
      <c r="UK32" s="113"/>
      <c r="UL32" s="113"/>
      <c r="UM32" s="113"/>
      <c r="UN32" s="113"/>
      <c r="UO32" s="113"/>
      <c r="UP32" s="113"/>
      <c r="UQ32" s="113"/>
      <c r="UR32" s="113"/>
      <c r="US32" s="113"/>
      <c r="UT32" s="113"/>
      <c r="UU32" s="113"/>
      <c r="UV32" s="113"/>
      <c r="UW32" s="113"/>
      <c r="UX32" s="113"/>
      <c r="UY32" s="113"/>
      <c r="UZ32" s="113"/>
      <c r="VA32" s="113"/>
      <c r="VB32" s="113"/>
      <c r="VC32" s="113"/>
      <c r="VD32" s="113"/>
      <c r="VE32" s="113"/>
      <c r="VF32" s="113"/>
      <c r="VG32" s="113"/>
      <c r="VH32" s="113"/>
      <c r="VI32" s="113"/>
      <c r="VJ32" s="113"/>
      <c r="VK32" s="113"/>
      <c r="VL32" s="113"/>
      <c r="VM32" s="113"/>
      <c r="VN32" s="113"/>
      <c r="VO32" s="113"/>
      <c r="VP32" s="113"/>
      <c r="VQ32" s="113"/>
      <c r="VR32" s="113"/>
      <c r="VS32" s="113"/>
      <c r="VT32" s="113"/>
      <c r="VU32" s="113"/>
      <c r="VV32" s="113"/>
      <c r="VW32" s="113"/>
      <c r="VX32" s="113"/>
      <c r="VY32" s="113"/>
      <c r="VZ32" s="113"/>
      <c r="WA32" s="113"/>
      <c r="WB32" s="113"/>
      <c r="WC32" s="113"/>
      <c r="WD32" s="113"/>
      <c r="WE32" s="113"/>
      <c r="WF32" s="113"/>
      <c r="WG32" s="113"/>
      <c r="WH32" s="113"/>
      <c r="WI32" s="113"/>
      <c r="WJ32" s="113"/>
      <c r="WK32" s="113"/>
      <c r="WL32" s="113"/>
      <c r="WM32" s="113"/>
      <c r="WN32" s="113"/>
      <c r="WO32" s="113"/>
      <c r="WP32" s="113"/>
      <c r="WQ32" s="113"/>
      <c r="WR32" s="113"/>
      <c r="WS32" s="113"/>
      <c r="WT32" s="113"/>
      <c r="WU32" s="113"/>
      <c r="WV32" s="113"/>
      <c r="WW32" s="113"/>
      <c r="WX32" s="113"/>
      <c r="WY32" s="113"/>
      <c r="WZ32" s="113"/>
      <c r="XA32" s="113"/>
      <c r="XB32" s="113"/>
      <c r="XC32" s="113"/>
      <c r="XD32" s="113"/>
      <c r="XE32" s="113"/>
      <c r="XF32" s="113"/>
      <c r="XG32" s="113"/>
      <c r="XH32" s="113"/>
      <c r="XI32" s="113"/>
      <c r="XJ32" s="113"/>
      <c r="XK32" s="113"/>
      <c r="XL32" s="113"/>
      <c r="XM32" s="113"/>
      <c r="XN32" s="113"/>
      <c r="XO32" s="113"/>
      <c r="XP32" s="113"/>
      <c r="XQ32" s="113"/>
      <c r="XR32" s="113"/>
      <c r="XS32" s="113"/>
      <c r="XT32" s="113"/>
      <c r="XU32" s="113"/>
      <c r="XV32" s="113"/>
      <c r="XW32" s="113"/>
      <c r="XX32" s="113"/>
      <c r="XY32" s="113"/>
      <c r="XZ32" s="113"/>
      <c r="YA32" s="113"/>
      <c r="YB32" s="113"/>
      <c r="YC32" s="113"/>
      <c r="YD32" s="113"/>
      <c r="YE32" s="113"/>
      <c r="YF32" s="113"/>
      <c r="YG32" s="113"/>
      <c r="YH32" s="113"/>
      <c r="YI32" s="113"/>
      <c r="YJ32" s="113"/>
      <c r="YK32" s="113"/>
      <c r="YL32" s="113"/>
      <c r="YM32" s="113"/>
      <c r="YN32" s="113"/>
      <c r="YO32" s="113"/>
      <c r="YP32" s="113"/>
      <c r="YQ32" s="113"/>
      <c r="YR32" s="113"/>
      <c r="YS32" s="113"/>
      <c r="YT32" s="113"/>
      <c r="YU32" s="113"/>
      <c r="YV32" s="113"/>
      <c r="YW32" s="113"/>
      <c r="YX32" s="113"/>
      <c r="YY32" s="113"/>
      <c r="YZ32" s="113"/>
      <c r="ZA32" s="113"/>
      <c r="ZB32" s="113"/>
      <c r="ZC32" s="113"/>
      <c r="ZD32" s="113"/>
      <c r="ZE32" s="113"/>
      <c r="ZF32" s="113"/>
      <c r="ZG32" s="113"/>
      <c r="ZH32" s="113"/>
      <c r="ZI32" s="113"/>
      <c r="ZJ32" s="113"/>
      <c r="ZK32" s="113"/>
      <c r="ZL32" s="113"/>
      <c r="ZM32" s="113"/>
      <c r="ZN32" s="113"/>
      <c r="ZO32" s="113"/>
      <c r="ZP32" s="113"/>
      <c r="ZQ32" s="113"/>
      <c r="ZR32" s="113"/>
      <c r="ZS32" s="113"/>
      <c r="ZT32" s="113"/>
      <c r="ZU32" s="113"/>
      <c r="ZV32" s="113"/>
      <c r="ZW32" s="113"/>
      <c r="ZX32" s="113"/>
      <c r="ZY32" s="113"/>
      <c r="ZZ32" s="113"/>
      <c r="AAA32" s="113"/>
      <c r="AAB32" s="113"/>
      <c r="AAC32" s="113"/>
      <c r="AAD32" s="113"/>
      <c r="AAE32" s="113"/>
      <c r="AAF32" s="113"/>
      <c r="AAG32" s="113"/>
      <c r="AAH32" s="113"/>
      <c r="AAI32" s="113"/>
      <c r="AAJ32" s="113"/>
      <c r="AAK32" s="113"/>
      <c r="AAL32" s="113"/>
      <c r="AAM32" s="113"/>
      <c r="AAN32" s="113"/>
      <c r="AAO32" s="113"/>
      <c r="AAP32" s="113"/>
      <c r="AAQ32" s="113"/>
      <c r="AAR32" s="113"/>
      <c r="AAS32" s="113"/>
      <c r="AAT32" s="113"/>
      <c r="AAU32" s="113"/>
      <c r="AAV32" s="113"/>
      <c r="AAW32" s="113"/>
      <c r="AAX32" s="113"/>
      <c r="AAY32" s="113"/>
      <c r="AAZ32" s="113"/>
      <c r="ABA32" s="113"/>
      <c r="ABB32" s="113"/>
      <c r="ABC32" s="113"/>
      <c r="ABD32" s="113"/>
      <c r="ABE32" s="113"/>
      <c r="ABF32" s="113"/>
      <c r="ABG32" s="113"/>
      <c r="ABH32" s="113"/>
      <c r="ABI32" s="113"/>
      <c r="ABJ32" s="113"/>
      <c r="ABK32" s="113"/>
      <c r="ABL32" s="113"/>
      <c r="ABM32" s="113"/>
      <c r="ABN32" s="113"/>
      <c r="ABO32" s="113"/>
      <c r="ABP32" s="113"/>
      <c r="ABQ32" s="113"/>
      <c r="ABR32" s="113"/>
      <c r="ABS32" s="113"/>
      <c r="ABT32" s="113"/>
      <c r="ABU32" s="113"/>
      <c r="ABV32" s="113"/>
      <c r="ABW32" s="113"/>
      <c r="ABX32" s="113"/>
      <c r="ABY32" s="113"/>
      <c r="ABZ32" s="113"/>
      <c r="ACA32" s="113"/>
      <c r="ACB32" s="113"/>
      <c r="ACC32" s="113"/>
      <c r="ACD32" s="113"/>
      <c r="ACE32" s="113"/>
      <c r="ACF32" s="113"/>
      <c r="ACG32" s="113"/>
      <c r="ACH32" s="113"/>
      <c r="ACI32" s="113"/>
      <c r="ACJ32" s="113"/>
      <c r="ACK32" s="113"/>
      <c r="ACL32" s="113"/>
      <c r="ACM32" s="113"/>
      <c r="ACN32" s="113"/>
      <c r="ACO32" s="113"/>
      <c r="ACP32" s="113"/>
      <c r="ACQ32" s="113"/>
      <c r="ACR32" s="113"/>
      <c r="ACS32" s="113"/>
      <c r="ACT32" s="113"/>
      <c r="ACU32" s="113"/>
      <c r="ACV32" s="113"/>
      <c r="ACW32" s="113"/>
      <c r="ACX32" s="113"/>
      <c r="ACY32" s="113"/>
      <c r="ACZ32" s="113"/>
      <c r="ADA32" s="113"/>
      <c r="ADB32" s="113"/>
      <c r="ADC32" s="113"/>
      <c r="ADD32" s="113"/>
      <c r="ADE32" s="113"/>
      <c r="ADF32" s="113"/>
      <c r="ADG32" s="113"/>
      <c r="ADH32" s="113"/>
      <c r="ADI32" s="113"/>
      <c r="ADJ32" s="113"/>
      <c r="ADK32" s="113"/>
      <c r="ADL32" s="113"/>
      <c r="ADM32" s="113"/>
      <c r="ADN32" s="113"/>
      <c r="ADO32" s="113"/>
      <c r="ADP32" s="113"/>
      <c r="ADQ32" s="113"/>
      <c r="ADR32" s="113"/>
      <c r="ADS32" s="113"/>
      <c r="ADT32" s="113"/>
      <c r="ADU32" s="113"/>
      <c r="ADV32" s="113"/>
      <c r="ADW32" s="113"/>
      <c r="ADX32" s="113"/>
      <c r="ADY32" s="113"/>
      <c r="ADZ32" s="113"/>
      <c r="AEA32" s="113"/>
      <c r="AEB32" s="113"/>
      <c r="AEC32" s="113"/>
      <c r="AED32" s="113"/>
      <c r="AEE32" s="113"/>
      <c r="AEF32" s="113"/>
      <c r="AEG32" s="113"/>
      <c r="AEH32" s="113"/>
      <c r="AEI32" s="113"/>
      <c r="AEJ32" s="113"/>
      <c r="AEK32" s="113"/>
      <c r="AEL32" s="113"/>
      <c r="AEM32" s="113"/>
      <c r="AEN32" s="113"/>
      <c r="AEO32" s="113"/>
      <c r="AEP32" s="113"/>
      <c r="AEQ32" s="113"/>
      <c r="AER32" s="113"/>
      <c r="AES32" s="113"/>
      <c r="AET32" s="113"/>
      <c r="AEU32" s="113"/>
      <c r="AEV32" s="113"/>
      <c r="AEW32" s="113"/>
      <c r="AEX32" s="113"/>
      <c r="AEY32" s="113"/>
      <c r="AEZ32" s="113"/>
      <c r="AFA32" s="113"/>
      <c r="AFB32" s="113"/>
      <c r="AFC32" s="113"/>
      <c r="AFD32" s="113"/>
      <c r="AFE32" s="113"/>
      <c r="AFF32" s="113"/>
      <c r="AFG32" s="113"/>
      <c r="AFH32" s="113"/>
      <c r="AFI32" s="113"/>
      <c r="AFJ32" s="113"/>
      <c r="AFK32" s="113"/>
      <c r="AFL32" s="113"/>
      <c r="AFM32" s="113"/>
      <c r="AFN32" s="113"/>
      <c r="AFO32" s="113"/>
      <c r="AFP32" s="113"/>
      <c r="AFQ32" s="113"/>
      <c r="AFR32" s="113"/>
      <c r="AFS32" s="113"/>
      <c r="AFT32" s="113"/>
      <c r="AFU32" s="113"/>
      <c r="AFV32" s="113"/>
      <c r="AFW32" s="113"/>
      <c r="AFX32" s="113"/>
      <c r="AFY32" s="113"/>
      <c r="AFZ32" s="113"/>
      <c r="AGA32" s="113"/>
      <c r="AGB32" s="113"/>
      <c r="AGC32" s="113"/>
      <c r="AGD32" s="113"/>
      <c r="AGE32" s="113"/>
      <c r="AGF32" s="113"/>
      <c r="AGG32" s="113"/>
      <c r="AGH32" s="113"/>
      <c r="AGI32" s="113"/>
      <c r="AGJ32" s="113"/>
      <c r="AGK32" s="113"/>
      <c r="AGL32" s="113"/>
      <c r="AGM32" s="113"/>
      <c r="AGN32" s="113"/>
      <c r="AGO32" s="113"/>
      <c r="AGP32" s="113"/>
      <c r="AGQ32" s="113"/>
      <c r="AGR32" s="113"/>
      <c r="AGS32" s="113"/>
      <c r="AGT32" s="113"/>
      <c r="AGU32" s="113"/>
      <c r="AGV32" s="113"/>
      <c r="AGW32" s="113"/>
      <c r="AGX32" s="113"/>
      <c r="AGY32" s="113"/>
      <c r="AGZ32" s="113"/>
      <c r="AHA32" s="113"/>
      <c r="AHB32" s="113"/>
      <c r="AHC32" s="113"/>
      <c r="AHD32" s="113"/>
      <c r="AHE32" s="113"/>
      <c r="AHF32" s="113"/>
      <c r="AHG32" s="113"/>
      <c r="AHH32" s="113"/>
      <c r="AHI32" s="113"/>
      <c r="AHJ32" s="113"/>
      <c r="AHK32" s="113"/>
      <c r="AHL32" s="113"/>
      <c r="AHM32" s="113"/>
      <c r="AHN32" s="113"/>
      <c r="AHO32" s="113"/>
      <c r="AHP32" s="113"/>
      <c r="AHQ32" s="113"/>
      <c r="AHR32" s="113"/>
      <c r="AHS32" s="113"/>
      <c r="AHT32" s="113"/>
      <c r="AHU32" s="113"/>
      <c r="AHV32" s="113"/>
      <c r="AHW32" s="113"/>
      <c r="AHX32" s="113"/>
      <c r="AHY32" s="113"/>
      <c r="AHZ32" s="113"/>
      <c r="AIA32" s="113"/>
      <c r="AIB32" s="113"/>
      <c r="AIC32" s="113"/>
      <c r="AID32" s="113"/>
      <c r="AIE32" s="113"/>
      <c r="AIF32" s="113"/>
      <c r="AIG32" s="113"/>
      <c r="AIH32" s="113"/>
      <c r="AII32" s="113"/>
      <c r="AIJ32" s="113"/>
      <c r="AIK32" s="113"/>
      <c r="AIL32" s="113"/>
      <c r="AIM32" s="113"/>
      <c r="AIN32" s="113"/>
      <c r="AIO32" s="113"/>
      <c r="AIP32" s="113"/>
      <c r="AIQ32" s="113"/>
      <c r="AIR32" s="113"/>
      <c r="AIS32" s="113"/>
      <c r="AIT32" s="113"/>
      <c r="AIU32" s="113"/>
      <c r="AIV32" s="113"/>
      <c r="AIW32" s="113"/>
      <c r="AIX32" s="113"/>
      <c r="AIY32" s="113"/>
      <c r="AIZ32" s="113"/>
      <c r="AJA32" s="113"/>
      <c r="AJB32" s="113"/>
      <c r="AJC32" s="113"/>
      <c r="AJD32" s="113"/>
      <c r="AJE32" s="113"/>
      <c r="AJF32" s="113"/>
      <c r="AJG32" s="113"/>
      <c r="AJH32" s="113"/>
      <c r="AJI32" s="113"/>
      <c r="AJJ32" s="113"/>
      <c r="AJK32" s="113"/>
      <c r="AJL32" s="113"/>
      <c r="AJM32" s="113"/>
      <c r="AJN32" s="113"/>
      <c r="AJO32" s="113"/>
      <c r="AJP32" s="113"/>
      <c r="AJQ32" s="113"/>
      <c r="AJR32" s="113"/>
      <c r="AJS32" s="113"/>
      <c r="AJT32" s="113"/>
      <c r="AJU32" s="113"/>
      <c r="AJV32" s="113"/>
      <c r="AJW32" s="113"/>
      <c r="AJX32" s="113"/>
      <c r="AJY32" s="113"/>
      <c r="AJZ32" s="113"/>
      <c r="AKA32" s="113"/>
      <c r="AKB32" s="113"/>
      <c r="AKC32" s="113"/>
      <c r="AKD32" s="113"/>
      <c r="AKE32" s="113"/>
      <c r="AKF32" s="113"/>
      <c r="AKG32" s="113"/>
      <c r="AKH32" s="113"/>
      <c r="AKI32" s="113"/>
      <c r="AKJ32" s="113"/>
      <c r="AKK32" s="113"/>
      <c r="AKL32" s="113"/>
      <c r="AKM32" s="113"/>
      <c r="AKN32" s="113"/>
      <c r="AKO32" s="113"/>
      <c r="AKP32" s="113"/>
      <c r="AKQ32" s="113"/>
      <c r="AKR32" s="113"/>
      <c r="AKS32" s="113"/>
      <c r="AKT32" s="113"/>
      <c r="AKU32" s="113"/>
      <c r="AKV32" s="113"/>
      <c r="AKW32" s="113"/>
      <c r="AKX32" s="113"/>
      <c r="AKY32" s="113"/>
      <c r="AKZ32" s="113"/>
      <c r="ALA32" s="113"/>
      <c r="ALB32" s="113"/>
      <c r="ALC32" s="113"/>
      <c r="ALD32" s="113"/>
      <c r="ALE32" s="113"/>
      <c r="ALF32" s="113"/>
      <c r="ALG32" s="113"/>
      <c r="ALH32" s="113"/>
      <c r="ALI32" s="113"/>
      <c r="ALJ32" s="113"/>
      <c r="ALK32" s="113"/>
      <c r="ALL32" s="113"/>
      <c r="ALM32" s="113"/>
      <c r="ALN32" s="113"/>
      <c r="ALO32" s="113"/>
      <c r="ALP32" s="113"/>
      <c r="ALQ32" s="113"/>
      <c r="ALR32" s="113"/>
      <c r="ALS32" s="113"/>
      <c r="ALT32" s="113"/>
      <c r="ALU32" s="113"/>
      <c r="ALV32" s="113"/>
      <c r="ALW32" s="113"/>
      <c r="ALX32" s="113"/>
      <c r="ALY32" s="113"/>
      <c r="ALZ32" s="113"/>
      <c r="AMA32" s="113"/>
      <c r="AMB32" s="113"/>
      <c r="AMC32" s="113"/>
      <c r="AMD32" s="113"/>
      <c r="AME32" s="113"/>
      <c r="AMF32" s="113"/>
      <c r="AMG32" s="113"/>
      <c r="AMH32" s="113"/>
      <c r="AMI32" s="113"/>
      <c r="AMJ32" s="113"/>
      <c r="AMK32" s="113"/>
      <c r="AML32" s="113"/>
      <c r="AMM32" s="113"/>
      <c r="AMN32" s="113"/>
      <c r="AMO32" s="113"/>
      <c r="AMP32" s="113"/>
      <c r="AMQ32" s="113"/>
      <c r="AMR32" s="113"/>
      <c r="AMS32" s="113"/>
      <c r="AMT32" s="113"/>
      <c r="AMU32" s="113"/>
      <c r="AMV32" s="113"/>
      <c r="AMW32" s="113"/>
      <c r="AMX32" s="113"/>
      <c r="AMY32" s="113"/>
      <c r="AMZ32" s="113"/>
      <c r="ANA32" s="113"/>
      <c r="ANB32" s="113"/>
      <c r="ANC32" s="113"/>
      <c r="AND32" s="113"/>
      <c r="ANE32" s="113"/>
      <c r="ANF32" s="113"/>
      <c r="ANG32" s="113"/>
      <c r="ANH32" s="113"/>
      <c r="ANI32" s="113"/>
      <c r="ANJ32" s="113"/>
      <c r="ANK32" s="113"/>
      <c r="ANL32" s="113"/>
      <c r="ANM32" s="113"/>
      <c r="ANN32" s="113"/>
      <c r="ANO32" s="113"/>
      <c r="ANP32" s="113"/>
      <c r="ANQ32" s="113"/>
      <c r="ANR32" s="113"/>
      <c r="ANS32" s="113"/>
      <c r="ANT32" s="113"/>
      <c r="ANU32" s="113"/>
      <c r="ANV32" s="113"/>
      <c r="ANW32" s="113"/>
      <c r="ANX32" s="113"/>
      <c r="ANY32" s="113"/>
      <c r="ANZ32" s="113"/>
      <c r="AOA32" s="113"/>
      <c r="AOB32" s="113"/>
      <c r="AOC32" s="113"/>
      <c r="AOD32" s="113"/>
      <c r="AOE32" s="113"/>
      <c r="AOF32" s="113"/>
      <c r="AOG32" s="113"/>
      <c r="AOH32" s="113"/>
      <c r="AOI32" s="113"/>
      <c r="AOJ32" s="113"/>
      <c r="AOK32" s="113"/>
      <c r="AOL32" s="113"/>
      <c r="AOM32" s="113"/>
      <c r="AON32" s="113"/>
      <c r="AOO32" s="113"/>
      <c r="AOP32" s="113"/>
      <c r="AOQ32" s="113"/>
      <c r="AOR32" s="113"/>
      <c r="AOS32" s="113"/>
      <c r="AOT32" s="113"/>
      <c r="AOU32" s="113"/>
      <c r="AOV32" s="113"/>
      <c r="AOW32" s="113"/>
      <c r="AOX32" s="113"/>
      <c r="AOY32" s="113"/>
      <c r="AOZ32" s="113"/>
      <c r="APA32" s="113"/>
      <c r="APB32" s="113"/>
      <c r="APC32" s="113"/>
      <c r="APD32" s="113"/>
      <c r="APE32" s="113"/>
      <c r="APF32" s="113"/>
      <c r="APG32" s="113"/>
      <c r="APH32" s="113"/>
      <c r="API32" s="113"/>
      <c r="APJ32" s="113"/>
      <c r="APK32" s="113"/>
      <c r="APL32" s="113"/>
      <c r="APM32" s="113"/>
      <c r="APN32" s="113"/>
      <c r="APO32" s="113"/>
      <c r="APP32" s="113"/>
      <c r="APQ32" s="113"/>
      <c r="APR32" s="113"/>
      <c r="APS32" s="113"/>
      <c r="APT32" s="113"/>
      <c r="APU32" s="113"/>
      <c r="APV32" s="113"/>
      <c r="APW32" s="113"/>
      <c r="APX32" s="113"/>
      <c r="APY32" s="113"/>
      <c r="APZ32" s="113"/>
      <c r="AQA32" s="113"/>
      <c r="AQB32" s="113"/>
      <c r="AQC32" s="113"/>
      <c r="AQD32" s="113"/>
      <c r="AQE32" s="113"/>
      <c r="AQF32" s="113"/>
      <c r="AQG32" s="113"/>
      <c r="AQH32" s="113"/>
      <c r="AQI32" s="113"/>
      <c r="AQJ32" s="113"/>
      <c r="AQK32" s="113"/>
      <c r="AQL32" s="113"/>
      <c r="AQM32" s="113"/>
      <c r="AQN32" s="113"/>
      <c r="AQO32" s="113"/>
      <c r="AQP32" s="113"/>
      <c r="AQQ32" s="113"/>
      <c r="AQR32" s="113"/>
      <c r="AQS32" s="113"/>
      <c r="AQT32" s="113"/>
      <c r="AQU32" s="113"/>
      <c r="AQV32" s="113"/>
      <c r="AQW32" s="113"/>
      <c r="AQX32" s="113"/>
      <c r="AQY32" s="113"/>
      <c r="AQZ32" s="113"/>
      <c r="ARA32" s="113"/>
      <c r="ARB32" s="113"/>
      <c r="ARC32" s="113"/>
      <c r="ARD32" s="113"/>
      <c r="ARE32" s="113"/>
      <c r="ARF32" s="113"/>
      <c r="ARG32" s="113"/>
      <c r="ARH32" s="113"/>
      <c r="ARI32" s="113"/>
      <c r="ARJ32" s="113"/>
      <c r="ARK32" s="113"/>
      <c r="ARL32" s="113"/>
      <c r="ARM32" s="113"/>
      <c r="ARN32" s="113"/>
      <c r="ARO32" s="113"/>
      <c r="ARP32" s="113"/>
      <c r="ARQ32" s="113"/>
      <c r="ARR32" s="113"/>
      <c r="ARS32" s="113"/>
      <c r="ART32" s="113"/>
      <c r="ARU32" s="113"/>
      <c r="ARV32" s="113"/>
      <c r="ARW32" s="113"/>
      <c r="ARX32" s="113"/>
      <c r="ARY32" s="113"/>
      <c r="ARZ32" s="113"/>
      <c r="ASA32" s="113"/>
      <c r="ASB32" s="113"/>
      <c r="ASC32" s="113"/>
      <c r="ASD32" s="113"/>
      <c r="ASE32" s="113"/>
      <c r="ASF32" s="113"/>
      <c r="ASG32" s="113"/>
      <c r="ASH32" s="113"/>
      <c r="ASI32" s="113"/>
      <c r="ASJ32" s="113"/>
      <c r="ASK32" s="113"/>
      <c r="ASL32" s="113"/>
      <c r="ASM32" s="113"/>
      <c r="ASN32" s="113"/>
      <c r="ASO32" s="113"/>
      <c r="ASP32" s="113"/>
      <c r="ASQ32" s="113"/>
      <c r="ASR32" s="113"/>
      <c r="ASS32" s="113"/>
      <c r="AST32" s="113"/>
      <c r="ASU32" s="113"/>
      <c r="ASV32" s="113"/>
      <c r="ASW32" s="113"/>
      <c r="ASX32" s="113"/>
      <c r="ASY32" s="113"/>
      <c r="ASZ32" s="113"/>
      <c r="ATA32" s="113"/>
      <c r="ATB32" s="113"/>
      <c r="ATC32" s="113"/>
      <c r="ATD32" s="113"/>
      <c r="ATE32" s="113"/>
      <c r="ATF32" s="113"/>
      <c r="ATG32" s="113"/>
      <c r="ATH32" s="113"/>
      <c r="ATI32" s="113"/>
      <c r="ATJ32" s="113"/>
      <c r="ATK32" s="113"/>
      <c r="ATL32" s="113"/>
      <c r="ATM32" s="113"/>
      <c r="ATN32" s="113"/>
      <c r="ATO32" s="113"/>
      <c r="ATP32" s="113"/>
      <c r="ATQ32" s="113"/>
      <c r="ATR32" s="113"/>
      <c r="ATS32" s="113"/>
      <c r="ATT32" s="113"/>
      <c r="ATU32" s="113"/>
      <c r="ATV32" s="113"/>
      <c r="ATW32" s="113"/>
      <c r="ATX32" s="113"/>
      <c r="ATY32" s="113"/>
      <c r="ATZ32" s="113"/>
      <c r="AUA32" s="113"/>
      <c r="AUB32" s="113"/>
      <c r="AUC32" s="113"/>
      <c r="AUD32" s="113"/>
      <c r="AUE32" s="113"/>
      <c r="AUF32" s="113"/>
      <c r="AUG32" s="113"/>
      <c r="AUH32" s="113"/>
      <c r="AUI32" s="113"/>
      <c r="AUJ32" s="113"/>
      <c r="AUK32" s="113"/>
      <c r="AUL32" s="113"/>
      <c r="AUM32" s="113"/>
      <c r="AUN32" s="113"/>
      <c r="AUO32" s="113"/>
      <c r="AUP32" s="113"/>
      <c r="AUQ32" s="113"/>
      <c r="AUR32" s="113"/>
      <c r="AUS32" s="113"/>
      <c r="AUT32" s="113"/>
      <c r="AUU32" s="113"/>
      <c r="AUV32" s="113"/>
      <c r="AUW32" s="113"/>
      <c r="AUX32" s="113"/>
      <c r="AUY32" s="113"/>
      <c r="AUZ32" s="113"/>
      <c r="AVA32" s="113"/>
      <c r="AVB32" s="113"/>
      <c r="AVC32" s="113"/>
      <c r="AVD32" s="113"/>
      <c r="AVE32" s="113"/>
      <c r="AVF32" s="113"/>
      <c r="AVG32" s="113"/>
      <c r="AVH32" s="113"/>
      <c r="AVI32" s="113"/>
      <c r="AVJ32" s="113"/>
      <c r="AVK32" s="113"/>
      <c r="AVL32" s="113"/>
      <c r="AVM32" s="113"/>
      <c r="AVN32" s="113"/>
      <c r="AVO32" s="113"/>
      <c r="AVP32" s="113"/>
      <c r="AVQ32" s="113"/>
      <c r="AVR32" s="113"/>
      <c r="AVS32" s="113"/>
      <c r="AVT32" s="113"/>
      <c r="AVU32" s="113"/>
      <c r="AVV32" s="113"/>
      <c r="AVW32" s="113"/>
      <c r="AVX32" s="113"/>
      <c r="AVY32" s="113"/>
      <c r="AVZ32" s="113"/>
      <c r="AWA32" s="113"/>
      <c r="AWB32" s="113"/>
      <c r="AWC32" s="113"/>
      <c r="AWD32" s="113"/>
      <c r="AWE32" s="113"/>
      <c r="AWF32" s="113"/>
      <c r="AWG32" s="113"/>
      <c r="AWH32" s="113"/>
      <c r="AWI32" s="113"/>
      <c r="AWJ32" s="113"/>
      <c r="AWK32" s="113"/>
      <c r="AWL32" s="113"/>
      <c r="AWM32" s="113"/>
      <c r="AWN32" s="113"/>
      <c r="AWO32" s="113"/>
      <c r="AWP32" s="113"/>
      <c r="AWQ32" s="113"/>
      <c r="AWR32" s="113"/>
      <c r="AWS32" s="113"/>
      <c r="AWT32" s="113"/>
      <c r="AWU32" s="113"/>
      <c r="AWV32" s="113"/>
      <c r="AWW32" s="113"/>
      <c r="AWX32" s="113"/>
      <c r="AWY32" s="113"/>
      <c r="AWZ32" s="113"/>
      <c r="AXA32" s="113"/>
      <c r="AXB32" s="113"/>
      <c r="AXC32" s="113"/>
      <c r="AXD32" s="113"/>
      <c r="AXE32" s="113"/>
      <c r="AXF32" s="113"/>
      <c r="AXG32" s="113"/>
      <c r="AXH32" s="113"/>
      <c r="AXI32" s="113"/>
      <c r="AXJ32" s="113"/>
      <c r="AXK32" s="113"/>
      <c r="AXL32" s="113"/>
      <c r="AXM32" s="113"/>
      <c r="AXN32" s="113"/>
      <c r="AXO32" s="113"/>
      <c r="AXP32" s="113"/>
      <c r="AXQ32" s="113"/>
      <c r="AXR32" s="113"/>
      <c r="AXS32" s="113"/>
      <c r="AXT32" s="113"/>
      <c r="AXU32" s="113"/>
      <c r="AXV32" s="113"/>
      <c r="AXW32" s="113"/>
      <c r="AXX32" s="113"/>
      <c r="AXY32" s="113"/>
      <c r="AXZ32" s="113"/>
      <c r="AYA32" s="113"/>
      <c r="AYB32" s="113"/>
      <c r="AYC32" s="113"/>
      <c r="AYD32" s="113"/>
      <c r="AYE32" s="113"/>
      <c r="AYF32" s="113"/>
      <c r="AYG32" s="113"/>
      <c r="AYH32" s="113"/>
      <c r="AYI32" s="113"/>
      <c r="AYJ32" s="113"/>
      <c r="AYK32" s="113"/>
      <c r="AYL32" s="113"/>
      <c r="AYM32" s="113"/>
      <c r="AYN32" s="113"/>
      <c r="AYO32" s="113"/>
      <c r="AYP32" s="113"/>
      <c r="AYQ32" s="113"/>
      <c r="AYR32" s="113"/>
      <c r="AYS32" s="113"/>
      <c r="AYT32" s="113"/>
      <c r="AYU32" s="113"/>
      <c r="AYV32" s="113"/>
      <c r="AYW32" s="113"/>
      <c r="AYX32" s="113"/>
      <c r="AYY32" s="113"/>
      <c r="AYZ32" s="113"/>
      <c r="AZA32" s="113"/>
      <c r="AZB32" s="113"/>
      <c r="AZC32" s="113"/>
      <c r="AZD32" s="113"/>
      <c r="AZE32" s="113"/>
      <c r="AZF32" s="113"/>
      <c r="AZG32" s="113"/>
      <c r="AZH32" s="113"/>
      <c r="AZI32" s="113"/>
      <c r="AZJ32" s="113"/>
      <c r="AZK32" s="113"/>
      <c r="AZL32" s="113"/>
      <c r="AZM32" s="113"/>
      <c r="AZN32" s="113"/>
      <c r="AZO32" s="113"/>
      <c r="AZP32" s="113"/>
      <c r="AZQ32" s="113"/>
      <c r="AZR32" s="113"/>
      <c r="AZS32" s="113"/>
      <c r="AZT32" s="113"/>
      <c r="AZU32" s="113"/>
      <c r="AZV32" s="113"/>
      <c r="AZW32" s="113"/>
      <c r="AZX32" s="113"/>
      <c r="AZY32" s="113"/>
      <c r="AZZ32" s="113"/>
      <c r="BAA32" s="113"/>
      <c r="BAB32" s="113"/>
      <c r="BAC32" s="113"/>
      <c r="BAD32" s="113"/>
      <c r="BAE32" s="113"/>
      <c r="BAF32" s="113"/>
      <c r="BAG32" s="113"/>
      <c r="BAH32" s="113"/>
      <c r="BAI32" s="113"/>
      <c r="BAJ32" s="113"/>
      <c r="BAK32" s="113"/>
      <c r="BAL32" s="113"/>
      <c r="BAM32" s="113"/>
      <c r="BAN32" s="113"/>
      <c r="BAO32" s="113"/>
      <c r="BAP32" s="113"/>
      <c r="BAQ32" s="113"/>
      <c r="BAR32" s="113"/>
      <c r="BAS32" s="113"/>
      <c r="BAT32" s="113"/>
      <c r="BAU32" s="113"/>
      <c r="BAV32" s="113"/>
      <c r="BAW32" s="113"/>
      <c r="BAX32" s="113"/>
      <c r="BAY32" s="113"/>
      <c r="BAZ32" s="113"/>
      <c r="BBA32" s="113"/>
      <c r="BBB32" s="113"/>
      <c r="BBC32" s="113"/>
      <c r="BBD32" s="113"/>
      <c r="BBE32" s="113"/>
      <c r="BBF32" s="113"/>
      <c r="BBG32" s="113"/>
      <c r="BBH32" s="113"/>
      <c r="BBI32" s="113"/>
      <c r="BBJ32" s="113"/>
      <c r="BBK32" s="113"/>
      <c r="BBL32" s="113"/>
      <c r="BBM32" s="113"/>
      <c r="BBN32" s="113"/>
      <c r="BBO32" s="113"/>
      <c r="BBP32" s="113"/>
      <c r="BBQ32" s="113"/>
      <c r="BBR32" s="113"/>
      <c r="BBS32" s="113"/>
      <c r="BBT32" s="113"/>
      <c r="BBU32" s="113"/>
      <c r="BBV32" s="113"/>
      <c r="BBW32" s="113"/>
      <c r="BBX32" s="113"/>
      <c r="BBY32" s="113"/>
      <c r="BBZ32" s="113"/>
      <c r="BCA32" s="113"/>
      <c r="BCB32" s="113"/>
      <c r="BCC32" s="113"/>
      <c r="BCD32" s="113"/>
      <c r="BCE32" s="113"/>
      <c r="BCF32" s="113"/>
      <c r="BCG32" s="113"/>
      <c r="BCH32" s="113"/>
      <c r="BCI32" s="113"/>
      <c r="BCJ32" s="113"/>
      <c r="BCK32" s="113"/>
      <c r="BCL32" s="113"/>
      <c r="BCM32" s="113"/>
      <c r="BCN32" s="113"/>
      <c r="BCO32" s="113"/>
      <c r="BCP32" s="113"/>
      <c r="BCQ32" s="113"/>
      <c r="BCR32" s="113"/>
      <c r="BCS32" s="113"/>
      <c r="BCT32" s="113"/>
      <c r="BCU32" s="113"/>
      <c r="BCV32" s="113"/>
      <c r="BCW32" s="113"/>
      <c r="BCX32" s="113"/>
      <c r="BCY32" s="113"/>
      <c r="BCZ32" s="113"/>
      <c r="BDA32" s="113"/>
      <c r="BDB32" s="113"/>
      <c r="BDC32" s="113"/>
      <c r="BDD32" s="113"/>
      <c r="BDE32" s="113"/>
      <c r="BDF32" s="113"/>
      <c r="BDG32" s="113"/>
      <c r="BDH32" s="113"/>
      <c r="BDI32" s="113"/>
      <c r="BDJ32" s="113"/>
      <c r="BDK32" s="113"/>
      <c r="BDL32" s="113"/>
      <c r="BDM32" s="113"/>
      <c r="BDN32" s="113"/>
      <c r="BDO32" s="113"/>
      <c r="BDP32" s="113"/>
      <c r="BDQ32" s="113"/>
      <c r="BDR32" s="113"/>
      <c r="BDS32" s="113"/>
      <c r="BDT32" s="113"/>
      <c r="BDU32" s="113"/>
      <c r="BDV32" s="113"/>
      <c r="BDW32" s="113"/>
      <c r="BDX32" s="113"/>
      <c r="BDY32" s="113"/>
      <c r="BDZ32" s="113"/>
      <c r="BEA32" s="113"/>
      <c r="BEB32" s="113"/>
      <c r="BEC32" s="113"/>
      <c r="BED32" s="113"/>
      <c r="BEE32" s="113"/>
      <c r="BEF32" s="113"/>
      <c r="BEG32" s="113"/>
      <c r="BEH32" s="113"/>
      <c r="BEI32" s="113"/>
      <c r="BEJ32" s="113"/>
      <c r="BEK32" s="113"/>
      <c r="BEL32" s="113"/>
      <c r="BEM32" s="113"/>
      <c r="BEN32" s="113"/>
      <c r="BEO32" s="113"/>
      <c r="BEP32" s="113"/>
      <c r="BEQ32" s="113"/>
      <c r="BER32" s="113"/>
      <c r="BES32" s="113"/>
      <c r="BET32" s="113"/>
      <c r="BEU32" s="113"/>
      <c r="BEV32" s="113"/>
      <c r="BEW32" s="113"/>
      <c r="BEX32" s="113"/>
      <c r="BEY32" s="113"/>
      <c r="BEZ32" s="113"/>
      <c r="BFA32" s="113"/>
      <c r="BFB32" s="113"/>
      <c r="BFC32" s="113"/>
      <c r="BFD32" s="113"/>
      <c r="BFE32" s="113"/>
      <c r="BFF32" s="113"/>
      <c r="BFG32" s="113"/>
      <c r="BFH32" s="113"/>
      <c r="BFI32" s="113"/>
      <c r="BFJ32" s="113"/>
      <c r="BFK32" s="113"/>
      <c r="BFL32" s="113"/>
      <c r="BFM32" s="113"/>
      <c r="BFN32" s="113"/>
      <c r="BFO32" s="113"/>
      <c r="BFP32" s="113"/>
      <c r="BFQ32" s="113"/>
      <c r="BFR32" s="113"/>
      <c r="BFS32" s="113"/>
      <c r="BFT32" s="113"/>
      <c r="BFU32" s="113"/>
      <c r="BFV32" s="113"/>
      <c r="BFW32" s="113"/>
      <c r="BFX32" s="113"/>
      <c r="BFY32" s="113"/>
      <c r="BFZ32" s="113"/>
      <c r="BGA32" s="113"/>
      <c r="BGB32" s="113"/>
      <c r="BGC32" s="113"/>
      <c r="BGD32" s="113"/>
      <c r="BGE32" s="113"/>
      <c r="BGF32" s="113"/>
      <c r="BGG32" s="113"/>
      <c r="BGH32" s="113"/>
      <c r="BGI32" s="113"/>
      <c r="BGJ32" s="113"/>
      <c r="BGK32" s="113"/>
      <c r="BGL32" s="113"/>
      <c r="BGM32" s="113"/>
      <c r="BGN32" s="113"/>
      <c r="BGO32" s="113"/>
      <c r="BGP32" s="113"/>
      <c r="BGQ32" s="113"/>
      <c r="BGR32" s="113"/>
      <c r="BGS32" s="113"/>
      <c r="BGT32" s="113"/>
      <c r="BGU32" s="113"/>
      <c r="BGV32" s="113"/>
      <c r="BGW32" s="113"/>
      <c r="BGX32" s="113"/>
      <c r="BGY32" s="113"/>
      <c r="BGZ32" s="113"/>
      <c r="BHA32" s="113"/>
      <c r="BHB32" s="113"/>
      <c r="BHC32" s="113"/>
      <c r="BHD32" s="113"/>
      <c r="BHE32" s="113"/>
      <c r="BHF32" s="113"/>
      <c r="BHG32" s="113"/>
      <c r="BHH32" s="113"/>
      <c r="BHI32" s="113"/>
      <c r="BHJ32" s="113"/>
      <c r="BHK32" s="113"/>
      <c r="BHL32" s="113"/>
      <c r="BHM32" s="113"/>
      <c r="BHN32" s="113"/>
      <c r="BHO32" s="113"/>
      <c r="BHP32" s="113"/>
      <c r="BHQ32" s="113"/>
      <c r="BHR32" s="113"/>
      <c r="BHS32" s="113"/>
      <c r="BHT32" s="113"/>
      <c r="BHU32" s="113"/>
      <c r="BHV32" s="113"/>
      <c r="BHW32" s="113"/>
      <c r="BHX32" s="113"/>
      <c r="BHY32" s="113"/>
      <c r="BHZ32" s="113"/>
      <c r="BIA32" s="113"/>
      <c r="BIB32" s="113"/>
      <c r="BIC32" s="113"/>
      <c r="BID32" s="113"/>
      <c r="BIE32" s="113"/>
      <c r="BIF32" s="113"/>
      <c r="BIG32" s="113"/>
      <c r="BIH32" s="113"/>
      <c r="BII32" s="113"/>
      <c r="BIJ32" s="113"/>
      <c r="BIK32" s="113"/>
      <c r="BIL32" s="113"/>
      <c r="BIM32" s="113"/>
      <c r="BIN32" s="113"/>
      <c r="BIO32" s="113"/>
      <c r="BIP32" s="113"/>
      <c r="BIQ32" s="113"/>
      <c r="BIR32" s="113"/>
      <c r="BIS32" s="113"/>
      <c r="BIT32" s="113"/>
      <c r="BIU32" s="113"/>
      <c r="BIV32" s="113"/>
      <c r="BIW32" s="113"/>
      <c r="BIX32" s="113"/>
      <c r="BIY32" s="113"/>
      <c r="BIZ32" s="113"/>
      <c r="BJA32" s="113"/>
      <c r="BJB32" s="113"/>
      <c r="BJC32" s="113"/>
      <c r="BJD32" s="113"/>
      <c r="BJE32" s="113"/>
      <c r="BJF32" s="113"/>
      <c r="BJG32" s="113"/>
      <c r="BJH32" s="113"/>
      <c r="BJI32" s="113"/>
      <c r="BJJ32" s="113"/>
      <c r="BJK32" s="113"/>
      <c r="BJL32" s="113"/>
      <c r="BJM32" s="113"/>
      <c r="BJN32" s="113"/>
      <c r="BJO32" s="113"/>
      <c r="BJP32" s="113"/>
      <c r="BJQ32" s="113"/>
      <c r="BJR32" s="113"/>
      <c r="BJS32" s="113"/>
      <c r="BJT32" s="113"/>
      <c r="BJU32" s="113"/>
      <c r="BJV32" s="113"/>
      <c r="BJW32" s="113"/>
      <c r="BJX32" s="113"/>
      <c r="BJY32" s="113"/>
      <c r="BJZ32" s="113"/>
      <c r="BKA32" s="113"/>
      <c r="BKB32" s="113"/>
      <c r="BKC32" s="113"/>
      <c r="BKD32" s="113"/>
      <c r="BKE32" s="113"/>
      <c r="BKF32" s="113"/>
      <c r="BKG32" s="113"/>
      <c r="BKH32" s="113"/>
      <c r="BKI32" s="113"/>
      <c r="BKJ32" s="113"/>
      <c r="BKK32" s="113"/>
      <c r="BKL32" s="113"/>
      <c r="BKM32" s="113"/>
      <c r="BKN32" s="113"/>
      <c r="BKO32" s="113"/>
      <c r="BKP32" s="113"/>
      <c r="BKQ32" s="113"/>
      <c r="BKR32" s="113"/>
      <c r="BKS32" s="113"/>
      <c r="BKT32" s="113"/>
      <c r="BKU32" s="113"/>
      <c r="BKV32" s="113"/>
      <c r="BKW32" s="113"/>
      <c r="BKX32" s="113"/>
      <c r="BKY32" s="113"/>
      <c r="BKZ32" s="113"/>
      <c r="BLA32" s="113"/>
      <c r="BLB32" s="113"/>
      <c r="BLC32" s="113"/>
      <c r="BLD32" s="113"/>
      <c r="BLE32" s="113"/>
      <c r="BLF32" s="113"/>
      <c r="BLG32" s="113"/>
      <c r="BLH32" s="113"/>
      <c r="BLI32" s="113"/>
      <c r="BLJ32" s="113"/>
      <c r="BLK32" s="113"/>
      <c r="BLL32" s="113"/>
      <c r="BLM32" s="113"/>
      <c r="BLN32" s="113"/>
      <c r="BLO32" s="113"/>
      <c r="BLP32" s="113"/>
      <c r="BLQ32" s="113"/>
      <c r="BLR32" s="113"/>
      <c r="BLS32" s="113"/>
      <c r="BLT32" s="113"/>
      <c r="BLU32" s="113"/>
      <c r="BLV32" s="113"/>
      <c r="BLW32" s="113"/>
      <c r="BLX32" s="113"/>
      <c r="BLY32" s="113"/>
      <c r="BLZ32" s="113"/>
      <c r="BMA32" s="113"/>
      <c r="BMB32" s="113"/>
      <c r="BMC32" s="113"/>
      <c r="BMD32" s="113"/>
      <c r="BME32" s="113"/>
      <c r="BMF32" s="113"/>
      <c r="BMG32" s="113"/>
      <c r="BMH32" s="113"/>
      <c r="BMI32" s="113"/>
      <c r="BMJ32" s="113"/>
      <c r="BMK32" s="113"/>
      <c r="BML32" s="113"/>
      <c r="BMM32" s="113"/>
      <c r="BMN32" s="113"/>
      <c r="BMO32" s="113"/>
      <c r="BMP32" s="113"/>
      <c r="BMQ32" s="113"/>
      <c r="BMR32" s="113"/>
      <c r="BMS32" s="113"/>
      <c r="BMT32" s="113"/>
      <c r="BMU32" s="113"/>
      <c r="BMV32" s="113"/>
      <c r="BMW32" s="113"/>
      <c r="BMX32" s="113"/>
      <c r="BMY32" s="113"/>
      <c r="BMZ32" s="113"/>
      <c r="BNA32" s="113"/>
      <c r="BNB32" s="113"/>
      <c r="BNC32" s="113"/>
      <c r="BND32" s="113"/>
      <c r="BNE32" s="113"/>
      <c r="BNF32" s="113"/>
      <c r="BNG32" s="113"/>
      <c r="BNH32" s="113"/>
      <c r="BNI32" s="113"/>
      <c r="BNJ32" s="113"/>
      <c r="BNK32" s="113"/>
      <c r="BNL32" s="113"/>
      <c r="BNM32" s="113"/>
      <c r="BNN32" s="113"/>
      <c r="BNO32" s="113"/>
      <c r="BNP32" s="113"/>
      <c r="BNQ32" s="113"/>
      <c r="BNR32" s="113"/>
      <c r="BNS32" s="113"/>
      <c r="BNT32" s="113"/>
      <c r="BNU32" s="113"/>
      <c r="BNV32" s="113"/>
      <c r="BNW32" s="113"/>
      <c r="BNX32" s="113"/>
      <c r="BNY32" s="113"/>
      <c r="BNZ32" s="113"/>
      <c r="BOA32" s="113"/>
      <c r="BOB32" s="113"/>
      <c r="BOC32" s="113"/>
      <c r="BOD32" s="113"/>
      <c r="BOE32" s="113"/>
      <c r="BOF32" s="113"/>
      <c r="BOG32" s="113"/>
      <c r="BOH32" s="113"/>
      <c r="BOI32" s="113"/>
      <c r="BOJ32" s="113"/>
      <c r="BOK32" s="113"/>
      <c r="BOL32" s="113"/>
      <c r="BOM32" s="113"/>
      <c r="BON32" s="113"/>
      <c r="BOO32" s="113"/>
      <c r="BOP32" s="113"/>
      <c r="BOQ32" s="113"/>
      <c r="BOR32" s="113"/>
      <c r="BOS32" s="113"/>
      <c r="BOT32" s="113"/>
      <c r="BOU32" s="113"/>
      <c r="BOV32" s="113"/>
      <c r="BOW32" s="113"/>
      <c r="BOX32" s="113"/>
      <c r="BOY32" s="113"/>
      <c r="BOZ32" s="113"/>
      <c r="BPA32" s="113"/>
      <c r="BPB32" s="113"/>
      <c r="BPC32" s="113"/>
      <c r="BPD32" s="113"/>
      <c r="BPE32" s="113"/>
      <c r="BPF32" s="113"/>
      <c r="BPG32" s="113"/>
      <c r="BPH32" s="113"/>
      <c r="BPI32" s="113"/>
      <c r="BPJ32" s="113"/>
      <c r="BPK32" s="113"/>
      <c r="BPL32" s="113"/>
      <c r="BPM32" s="113"/>
      <c r="BPN32" s="113"/>
      <c r="BPO32" s="113"/>
      <c r="BPP32" s="113"/>
      <c r="BPQ32" s="113"/>
      <c r="BPR32" s="113"/>
      <c r="BPS32" s="113"/>
      <c r="BPT32" s="113"/>
      <c r="BPU32" s="113"/>
      <c r="BPV32" s="113"/>
      <c r="BPW32" s="113"/>
      <c r="BPX32" s="113"/>
      <c r="BPY32" s="113"/>
      <c r="BPZ32" s="113"/>
      <c r="BQA32" s="113"/>
      <c r="BQB32" s="113"/>
      <c r="BQC32" s="113"/>
      <c r="BQD32" s="113"/>
      <c r="BQE32" s="113"/>
      <c r="BQF32" s="113"/>
      <c r="BQG32" s="113"/>
      <c r="BQH32" s="113"/>
      <c r="BQI32" s="113"/>
      <c r="BQJ32" s="113"/>
      <c r="BQK32" s="113"/>
      <c r="BQL32" s="113"/>
      <c r="BQM32" s="113"/>
      <c r="BQN32" s="113"/>
      <c r="BQO32" s="113"/>
      <c r="BQP32" s="113"/>
      <c r="BQQ32" s="113"/>
      <c r="BQR32" s="113"/>
      <c r="BQS32" s="113"/>
      <c r="BQT32" s="113"/>
      <c r="BQU32" s="113"/>
      <c r="BQV32" s="113"/>
      <c r="BQW32" s="113"/>
      <c r="BQX32" s="113"/>
      <c r="BQY32" s="113"/>
      <c r="BQZ32" s="113"/>
      <c r="BRA32" s="113"/>
      <c r="BRB32" s="113"/>
      <c r="BRC32" s="113"/>
      <c r="BRD32" s="113"/>
      <c r="BRE32" s="113"/>
      <c r="BRF32" s="113"/>
      <c r="BRG32" s="113"/>
      <c r="BRH32" s="113"/>
      <c r="BRI32" s="113"/>
      <c r="BRJ32" s="113"/>
      <c r="BRK32" s="113"/>
      <c r="BRL32" s="113"/>
      <c r="BRM32" s="113"/>
      <c r="BRN32" s="113"/>
      <c r="BRO32" s="113"/>
      <c r="BRP32" s="113"/>
      <c r="BRQ32" s="113"/>
      <c r="BRR32" s="113"/>
      <c r="BRS32" s="113"/>
      <c r="BRT32" s="113"/>
      <c r="BRU32" s="113"/>
      <c r="BRV32" s="113"/>
      <c r="BRW32" s="113"/>
      <c r="BRX32" s="113"/>
      <c r="BRY32" s="113"/>
      <c r="BRZ32" s="113"/>
      <c r="BSA32" s="113"/>
      <c r="BSB32" s="113"/>
      <c r="BSC32" s="113"/>
      <c r="BSD32" s="113"/>
      <c r="BSE32" s="113"/>
      <c r="BSF32" s="113"/>
      <c r="BSG32" s="113"/>
      <c r="BSH32" s="113"/>
      <c r="BSI32" s="113"/>
      <c r="BSJ32" s="113"/>
      <c r="BSK32" s="113"/>
      <c r="BSL32" s="113"/>
      <c r="BSM32" s="113"/>
      <c r="BSN32" s="113"/>
      <c r="BSO32" s="113"/>
      <c r="BSP32" s="113"/>
      <c r="BSQ32" s="113"/>
      <c r="BSR32" s="113"/>
      <c r="BSS32" s="113"/>
      <c r="BST32" s="113"/>
      <c r="BSU32" s="113"/>
      <c r="BSV32" s="113"/>
      <c r="BSW32" s="113"/>
      <c r="BSX32" s="113"/>
      <c r="BSY32" s="113"/>
      <c r="BSZ32" s="113"/>
      <c r="BTA32" s="113"/>
      <c r="BTB32" s="113"/>
      <c r="BTC32" s="113"/>
      <c r="BTD32" s="113"/>
      <c r="BTE32" s="113"/>
      <c r="BTF32" s="113"/>
      <c r="BTG32" s="113"/>
      <c r="BTH32" s="113"/>
      <c r="BTI32" s="113"/>
      <c r="BTJ32" s="113"/>
      <c r="BTK32" s="113"/>
      <c r="BTL32" s="113"/>
      <c r="BTM32" s="113"/>
      <c r="BTN32" s="113"/>
      <c r="BTO32" s="113"/>
      <c r="BTP32" s="113"/>
      <c r="BTQ32" s="113"/>
      <c r="BTR32" s="113"/>
      <c r="BTS32" s="113"/>
      <c r="BTT32" s="113"/>
      <c r="BTU32" s="113"/>
      <c r="BTV32" s="113"/>
      <c r="BTW32" s="113"/>
      <c r="BTX32" s="113"/>
      <c r="BTY32" s="113"/>
      <c r="BTZ32" s="113"/>
      <c r="BUA32" s="113"/>
      <c r="BUB32" s="113"/>
      <c r="BUC32" s="113"/>
      <c r="BUD32" s="113"/>
      <c r="BUE32" s="113"/>
      <c r="BUF32" s="113"/>
      <c r="BUG32" s="113"/>
      <c r="BUH32" s="113"/>
      <c r="BUI32" s="113"/>
      <c r="BUJ32" s="113"/>
      <c r="BUK32" s="113"/>
      <c r="BUL32" s="113"/>
      <c r="BUM32" s="113"/>
      <c r="BUN32" s="113"/>
      <c r="BUO32" s="113"/>
      <c r="BUP32" s="113"/>
      <c r="BUQ32" s="113"/>
      <c r="BUR32" s="113"/>
      <c r="BUS32" s="113"/>
      <c r="BUT32" s="113"/>
      <c r="BUU32" s="113"/>
      <c r="BUV32" s="113"/>
      <c r="BUW32" s="113"/>
      <c r="BUX32" s="113"/>
      <c r="BUY32" s="113"/>
      <c r="BUZ32" s="113"/>
      <c r="BVA32" s="113"/>
      <c r="BVB32" s="113"/>
      <c r="BVC32" s="113"/>
      <c r="BVD32" s="113"/>
      <c r="BVE32" s="113"/>
      <c r="BVF32" s="113"/>
      <c r="BVG32" s="113"/>
      <c r="BVH32" s="113"/>
      <c r="BVI32" s="113"/>
      <c r="BVJ32" s="113"/>
      <c r="BVK32" s="113"/>
      <c r="BVL32" s="113"/>
      <c r="BVM32" s="113"/>
      <c r="BVN32" s="113"/>
      <c r="BVO32" s="113"/>
      <c r="BVP32" s="113"/>
      <c r="BVQ32" s="113"/>
      <c r="BVR32" s="113"/>
      <c r="BVS32" s="113"/>
      <c r="BVT32" s="113"/>
      <c r="BVU32" s="113"/>
      <c r="BVV32" s="113"/>
      <c r="BVW32" s="113"/>
      <c r="BVX32" s="113"/>
      <c r="BVY32" s="113"/>
      <c r="BVZ32" s="113"/>
      <c r="BWA32" s="113"/>
      <c r="BWB32" s="113"/>
      <c r="BWC32" s="113"/>
      <c r="BWD32" s="113"/>
      <c r="BWE32" s="113"/>
      <c r="BWF32" s="113"/>
      <c r="BWG32" s="113"/>
      <c r="BWH32" s="113"/>
      <c r="BWI32" s="113"/>
      <c r="BWJ32" s="113"/>
      <c r="BWK32" s="113"/>
      <c r="BWL32" s="113"/>
      <c r="BWM32" s="113"/>
      <c r="BWN32" s="113"/>
      <c r="BWO32" s="113"/>
      <c r="BWP32" s="113"/>
      <c r="BWQ32" s="113"/>
      <c r="BWR32" s="113"/>
      <c r="BWS32" s="113"/>
      <c r="BWT32" s="113"/>
      <c r="BWU32" s="113"/>
      <c r="BWV32" s="113"/>
      <c r="BWW32" s="113"/>
      <c r="BWX32" s="113"/>
      <c r="BWY32" s="113"/>
      <c r="BWZ32" s="113"/>
      <c r="BXA32" s="113"/>
      <c r="BXB32" s="113"/>
      <c r="BXC32" s="113"/>
      <c r="BXD32" s="113"/>
      <c r="BXE32" s="113"/>
      <c r="BXF32" s="113"/>
      <c r="BXG32" s="113"/>
      <c r="BXH32" s="113"/>
      <c r="BXI32" s="113"/>
      <c r="BXJ32" s="113"/>
      <c r="BXK32" s="113"/>
      <c r="BXL32" s="113"/>
      <c r="BXM32" s="113"/>
      <c r="BXN32" s="113"/>
      <c r="BXO32" s="113"/>
      <c r="BXP32" s="113"/>
      <c r="BXQ32" s="113"/>
      <c r="BXR32" s="113"/>
      <c r="BXS32" s="113"/>
      <c r="BXT32" s="113"/>
      <c r="BXU32" s="113"/>
      <c r="BXV32" s="113"/>
      <c r="BXW32" s="113"/>
      <c r="BXX32" s="113"/>
      <c r="BXY32" s="113"/>
      <c r="BXZ32" s="113"/>
      <c r="BYA32" s="113"/>
      <c r="BYB32" s="113"/>
      <c r="BYC32" s="113"/>
      <c r="BYD32" s="113"/>
      <c r="BYE32" s="113"/>
      <c r="BYF32" s="113"/>
      <c r="BYG32" s="113"/>
      <c r="BYH32" s="113"/>
      <c r="BYI32" s="113"/>
      <c r="BYJ32" s="113"/>
      <c r="BYK32" s="113"/>
      <c r="BYL32" s="113"/>
      <c r="BYM32" s="113"/>
      <c r="BYN32" s="113"/>
      <c r="BYO32" s="113"/>
      <c r="BYP32" s="113"/>
      <c r="BYQ32" s="113"/>
      <c r="BYR32" s="113"/>
      <c r="BYS32" s="113"/>
      <c r="BYT32" s="113"/>
      <c r="BYU32" s="113"/>
      <c r="BYV32" s="113"/>
      <c r="BYW32" s="113"/>
      <c r="BYX32" s="113"/>
      <c r="BYY32" s="113"/>
      <c r="BYZ32" s="113"/>
      <c r="BZA32" s="113"/>
      <c r="BZB32" s="113"/>
      <c r="BZC32" s="113"/>
      <c r="BZD32" s="113"/>
      <c r="BZE32" s="113"/>
      <c r="BZF32" s="113"/>
      <c r="BZG32" s="113"/>
      <c r="BZH32" s="113"/>
      <c r="BZI32" s="113"/>
      <c r="BZJ32" s="113"/>
      <c r="BZK32" s="113"/>
      <c r="BZL32" s="113"/>
      <c r="BZM32" s="113"/>
      <c r="BZN32" s="113"/>
      <c r="BZO32" s="113"/>
      <c r="BZP32" s="113"/>
      <c r="BZQ32" s="113"/>
      <c r="BZR32" s="113"/>
      <c r="BZS32" s="113"/>
      <c r="BZT32" s="113"/>
      <c r="BZU32" s="113"/>
      <c r="BZV32" s="113"/>
      <c r="BZW32" s="113"/>
      <c r="BZX32" s="113"/>
      <c r="BZY32" s="113"/>
      <c r="BZZ32" s="113"/>
      <c r="CAA32" s="113"/>
      <c r="CAB32" s="113"/>
      <c r="CAC32" s="113"/>
      <c r="CAD32" s="113"/>
      <c r="CAE32" s="113"/>
      <c r="CAF32" s="113"/>
      <c r="CAG32" s="113"/>
      <c r="CAH32" s="113"/>
      <c r="CAI32" s="113"/>
      <c r="CAJ32" s="113"/>
      <c r="CAK32" s="113"/>
      <c r="CAL32" s="113"/>
      <c r="CAM32" s="113"/>
      <c r="CAN32" s="113"/>
      <c r="CAO32" s="113"/>
      <c r="CAP32" s="113"/>
      <c r="CAQ32" s="113"/>
      <c r="CAR32" s="113"/>
      <c r="CAS32" s="113"/>
      <c r="CAT32" s="113"/>
      <c r="CAU32" s="113"/>
      <c r="CAV32" s="113"/>
      <c r="CAW32" s="113"/>
      <c r="CAX32" s="113"/>
      <c r="CAY32" s="113"/>
      <c r="CAZ32" s="113"/>
      <c r="CBA32" s="113"/>
      <c r="CBB32" s="113"/>
      <c r="CBC32" s="113"/>
      <c r="CBD32" s="113"/>
      <c r="CBE32" s="113"/>
      <c r="CBF32" s="113"/>
      <c r="CBG32" s="113"/>
      <c r="CBH32" s="113"/>
      <c r="CBI32" s="113"/>
      <c r="CBJ32" s="113"/>
      <c r="CBK32" s="113"/>
      <c r="CBL32" s="113"/>
      <c r="CBM32" s="113"/>
      <c r="CBN32" s="113"/>
      <c r="CBO32" s="113"/>
      <c r="CBP32" s="113"/>
      <c r="CBQ32" s="113"/>
      <c r="CBR32" s="113"/>
      <c r="CBS32" s="113"/>
      <c r="CBT32" s="113"/>
      <c r="CBU32" s="113"/>
      <c r="CBV32" s="113"/>
      <c r="CBW32" s="113"/>
      <c r="CBX32" s="113"/>
      <c r="CBY32" s="113"/>
      <c r="CBZ32" s="113"/>
      <c r="CCA32" s="113"/>
      <c r="CCB32" s="113"/>
      <c r="CCC32" s="113"/>
      <c r="CCD32" s="113"/>
      <c r="CCE32" s="113"/>
      <c r="CCF32" s="113"/>
      <c r="CCG32" s="113"/>
      <c r="CCH32" s="113"/>
      <c r="CCI32" s="113"/>
      <c r="CCJ32" s="113"/>
      <c r="CCK32" s="113"/>
      <c r="CCL32" s="113"/>
      <c r="CCM32" s="113"/>
      <c r="CCN32" s="113"/>
      <c r="CCO32" s="113"/>
      <c r="CCP32" s="113"/>
      <c r="CCQ32" s="113"/>
      <c r="CCR32" s="113"/>
      <c r="CCS32" s="113"/>
      <c r="CCT32" s="113"/>
      <c r="CCU32" s="113"/>
      <c r="CCV32" s="113"/>
      <c r="CCW32" s="113"/>
      <c r="CCX32" s="113"/>
      <c r="CCY32" s="113"/>
      <c r="CCZ32" s="113"/>
      <c r="CDA32" s="113"/>
      <c r="CDB32" s="113"/>
      <c r="CDC32" s="113"/>
      <c r="CDD32" s="113"/>
      <c r="CDE32" s="113"/>
      <c r="CDF32" s="113"/>
      <c r="CDG32" s="113"/>
      <c r="CDH32" s="113"/>
      <c r="CDI32" s="113"/>
      <c r="CDJ32" s="113"/>
      <c r="CDK32" s="113"/>
      <c r="CDL32" s="113"/>
      <c r="CDM32" s="113"/>
      <c r="CDN32" s="113"/>
      <c r="CDO32" s="113"/>
      <c r="CDP32" s="113"/>
      <c r="CDQ32" s="113"/>
      <c r="CDR32" s="113"/>
      <c r="CDS32" s="113"/>
      <c r="CDT32" s="113"/>
      <c r="CDU32" s="113"/>
      <c r="CDV32" s="113"/>
      <c r="CDW32" s="113"/>
      <c r="CDX32" s="113"/>
      <c r="CDY32" s="113"/>
      <c r="CDZ32" s="113"/>
      <c r="CEA32" s="113"/>
      <c r="CEB32" s="113"/>
      <c r="CEC32" s="113"/>
      <c r="CED32" s="113"/>
      <c r="CEE32" s="113"/>
      <c r="CEF32" s="113"/>
      <c r="CEG32" s="113"/>
      <c r="CEH32" s="113"/>
      <c r="CEI32" s="113"/>
      <c r="CEJ32" s="113"/>
      <c r="CEK32" s="113"/>
      <c r="CEL32" s="113"/>
      <c r="CEM32" s="113"/>
      <c r="CEN32" s="113"/>
      <c r="CEO32" s="113"/>
      <c r="CEP32" s="113"/>
      <c r="CEQ32" s="113"/>
      <c r="CER32" s="113"/>
      <c r="CES32" s="113"/>
      <c r="CET32" s="113"/>
      <c r="CEU32" s="113"/>
      <c r="CEV32" s="113"/>
      <c r="CEW32" s="113"/>
      <c r="CEX32" s="113"/>
      <c r="CEY32" s="113"/>
      <c r="CEZ32" s="113"/>
      <c r="CFA32" s="113"/>
      <c r="CFB32" s="113"/>
      <c r="CFC32" s="113"/>
      <c r="CFD32" s="113"/>
      <c r="CFE32" s="113"/>
      <c r="CFF32" s="113"/>
      <c r="CFG32" s="113"/>
      <c r="CFH32" s="113"/>
      <c r="CFI32" s="113"/>
      <c r="CFJ32" s="113"/>
      <c r="CFK32" s="113"/>
      <c r="CFL32" s="113"/>
      <c r="CFM32" s="113"/>
      <c r="CFN32" s="113"/>
      <c r="CFO32" s="113"/>
      <c r="CFP32" s="113"/>
      <c r="CFQ32" s="113"/>
      <c r="CFR32" s="113"/>
      <c r="CFS32" s="113"/>
      <c r="CFT32" s="113"/>
      <c r="CFU32" s="113"/>
      <c r="CFV32" s="113"/>
      <c r="CFW32" s="113"/>
      <c r="CFX32" s="113"/>
      <c r="CFY32" s="113"/>
      <c r="CFZ32" s="113"/>
      <c r="CGA32" s="113"/>
      <c r="CGB32" s="113"/>
      <c r="CGC32" s="113"/>
      <c r="CGD32" s="113"/>
      <c r="CGE32" s="113"/>
      <c r="CGF32" s="113"/>
      <c r="CGG32" s="113"/>
      <c r="CGH32" s="113"/>
      <c r="CGI32" s="113"/>
      <c r="CGJ32" s="113"/>
      <c r="CGK32" s="113"/>
      <c r="CGL32" s="113"/>
      <c r="CGM32" s="113"/>
      <c r="CGN32" s="113"/>
      <c r="CGO32" s="113"/>
      <c r="CGP32" s="113"/>
      <c r="CGQ32" s="113"/>
      <c r="CGR32" s="113"/>
      <c r="CGS32" s="113"/>
      <c r="CGT32" s="113"/>
      <c r="CGU32" s="113"/>
      <c r="CGV32" s="113"/>
      <c r="CGW32" s="113"/>
      <c r="CGX32" s="113"/>
      <c r="CGY32" s="113"/>
      <c r="CGZ32" s="113"/>
      <c r="CHA32" s="113"/>
      <c r="CHB32" s="113"/>
      <c r="CHC32" s="113"/>
      <c r="CHD32" s="113"/>
      <c r="CHE32" s="113"/>
      <c r="CHF32" s="113"/>
      <c r="CHG32" s="113"/>
      <c r="CHH32" s="113"/>
      <c r="CHI32" s="113"/>
      <c r="CHJ32" s="113"/>
      <c r="CHK32" s="113"/>
      <c r="CHL32" s="113"/>
      <c r="CHM32" s="113"/>
      <c r="CHN32" s="113"/>
      <c r="CHO32" s="113"/>
      <c r="CHP32" s="113"/>
      <c r="CHQ32" s="113"/>
      <c r="CHR32" s="113"/>
      <c r="CHS32" s="113"/>
      <c r="CHT32" s="113"/>
      <c r="CHU32" s="113"/>
      <c r="CHV32" s="113"/>
      <c r="CHW32" s="113"/>
      <c r="CHX32" s="113"/>
      <c r="CHY32" s="113"/>
      <c r="CHZ32" s="113"/>
      <c r="CIA32" s="113"/>
      <c r="CIB32" s="113"/>
      <c r="CIC32" s="113"/>
      <c r="CID32" s="113"/>
      <c r="CIE32" s="113"/>
      <c r="CIF32" s="113"/>
      <c r="CIG32" s="113"/>
      <c r="CIH32" s="113"/>
      <c r="CII32" s="113"/>
      <c r="CIJ32" s="113"/>
      <c r="CIK32" s="113"/>
      <c r="CIL32" s="113"/>
      <c r="CIM32" s="113"/>
      <c r="CIN32" s="113"/>
      <c r="CIO32" s="113"/>
      <c r="CIP32" s="113"/>
      <c r="CIQ32" s="113"/>
      <c r="CIR32" s="113"/>
      <c r="CIS32" s="113"/>
      <c r="CIT32" s="113"/>
      <c r="CIU32" s="113"/>
      <c r="CIV32" s="113"/>
      <c r="CIW32" s="113"/>
      <c r="CIX32" s="113"/>
      <c r="CIY32" s="113"/>
      <c r="CIZ32" s="113"/>
      <c r="CJA32" s="113"/>
      <c r="CJB32" s="113"/>
      <c r="CJC32" s="113"/>
      <c r="CJD32" s="113"/>
      <c r="CJE32" s="113"/>
      <c r="CJF32" s="113"/>
      <c r="CJG32" s="113"/>
      <c r="CJH32" s="113"/>
      <c r="CJI32" s="113"/>
      <c r="CJJ32" s="113"/>
      <c r="CJK32" s="113"/>
      <c r="CJL32" s="113"/>
      <c r="CJM32" s="113"/>
      <c r="CJN32" s="113"/>
      <c r="CJO32" s="113"/>
      <c r="CJP32" s="113"/>
      <c r="CJQ32" s="113"/>
      <c r="CJR32" s="113"/>
      <c r="CJS32" s="113"/>
      <c r="CJT32" s="113"/>
      <c r="CJU32" s="113"/>
      <c r="CJV32" s="113"/>
      <c r="CJW32" s="113"/>
      <c r="CJX32" s="113"/>
      <c r="CJY32" s="113"/>
      <c r="CJZ32" s="113"/>
      <c r="CKA32" s="113"/>
      <c r="CKB32" s="113"/>
      <c r="CKC32" s="113"/>
      <c r="CKD32" s="113"/>
      <c r="CKE32" s="113"/>
      <c r="CKF32" s="113"/>
      <c r="CKG32" s="113"/>
      <c r="CKH32" s="113"/>
      <c r="CKI32" s="113"/>
      <c r="CKJ32" s="113"/>
      <c r="CKK32" s="113"/>
      <c r="CKL32" s="113"/>
      <c r="CKM32" s="113"/>
      <c r="CKN32" s="113"/>
      <c r="CKO32" s="113"/>
      <c r="CKP32" s="113"/>
      <c r="CKQ32" s="113"/>
      <c r="CKR32" s="113"/>
      <c r="CKS32" s="113"/>
      <c r="CKT32" s="113"/>
      <c r="CKU32" s="113"/>
      <c r="CKV32" s="113"/>
      <c r="CKW32" s="113"/>
      <c r="CKX32" s="113"/>
      <c r="CKY32" s="113"/>
      <c r="CKZ32" s="113"/>
      <c r="CLA32" s="113"/>
      <c r="CLB32" s="113"/>
      <c r="CLC32" s="113"/>
      <c r="CLD32" s="113"/>
      <c r="CLE32" s="113"/>
      <c r="CLF32" s="113"/>
      <c r="CLG32" s="113"/>
      <c r="CLH32" s="113"/>
      <c r="CLI32" s="113"/>
      <c r="CLJ32" s="113"/>
      <c r="CLK32" s="113"/>
      <c r="CLL32" s="113"/>
      <c r="CLM32" s="113"/>
      <c r="CLN32" s="113"/>
      <c r="CLO32" s="113"/>
      <c r="CLP32" s="113"/>
      <c r="CLQ32" s="113"/>
      <c r="CLR32" s="113"/>
      <c r="CLS32" s="113"/>
      <c r="CLT32" s="113"/>
      <c r="CLU32" s="113"/>
      <c r="CLV32" s="113"/>
      <c r="CLW32" s="113"/>
      <c r="CLX32" s="113"/>
      <c r="CLY32" s="113"/>
      <c r="CLZ32" s="113"/>
      <c r="CMA32" s="113"/>
      <c r="CMB32" s="113"/>
      <c r="CMC32" s="113"/>
      <c r="CMD32" s="113"/>
      <c r="CME32" s="113"/>
      <c r="CMF32" s="113"/>
      <c r="CMG32" s="113"/>
      <c r="CMH32" s="113"/>
      <c r="CMI32" s="113"/>
      <c r="CMJ32" s="113"/>
      <c r="CMK32" s="113"/>
      <c r="CML32" s="113"/>
      <c r="CMM32" s="113"/>
      <c r="CMN32" s="113"/>
      <c r="CMO32" s="113"/>
      <c r="CMP32" s="113"/>
      <c r="CMQ32" s="113"/>
      <c r="CMR32" s="113"/>
      <c r="CMS32" s="113"/>
      <c r="CMT32" s="113"/>
      <c r="CMU32" s="113"/>
      <c r="CMV32" s="113"/>
      <c r="CMW32" s="113"/>
      <c r="CMX32" s="113"/>
      <c r="CMY32" s="113"/>
      <c r="CMZ32" s="113"/>
      <c r="CNA32" s="113"/>
      <c r="CNB32" s="113"/>
      <c r="CNC32" s="113"/>
      <c r="CND32" s="113"/>
      <c r="CNE32" s="113"/>
      <c r="CNF32" s="113"/>
      <c r="CNG32" s="113"/>
      <c r="CNH32" s="113"/>
      <c r="CNI32" s="113"/>
      <c r="CNJ32" s="113"/>
      <c r="CNK32" s="113"/>
      <c r="CNL32" s="113"/>
      <c r="CNM32" s="113"/>
      <c r="CNN32" s="113"/>
      <c r="CNO32" s="113"/>
      <c r="CNP32" s="113"/>
      <c r="CNQ32" s="113"/>
      <c r="CNR32" s="113"/>
      <c r="CNS32" s="113"/>
      <c r="CNT32" s="113"/>
      <c r="CNU32" s="113"/>
      <c r="CNV32" s="113"/>
      <c r="CNW32" s="113"/>
      <c r="CNX32" s="113"/>
      <c r="CNY32" s="113"/>
      <c r="CNZ32" s="113"/>
      <c r="COA32" s="113"/>
      <c r="COB32" s="113"/>
      <c r="COC32" s="113"/>
      <c r="COD32" s="113"/>
      <c r="COE32" s="113"/>
      <c r="COF32" s="113"/>
      <c r="COG32" s="113"/>
      <c r="COH32" s="113"/>
      <c r="COI32" s="113"/>
      <c r="COJ32" s="113"/>
      <c r="COK32" s="113"/>
      <c r="COL32" s="113"/>
      <c r="COM32" s="113"/>
      <c r="CON32" s="113"/>
      <c r="COO32" s="113"/>
      <c r="COP32" s="113"/>
      <c r="COQ32" s="113"/>
      <c r="COR32" s="113"/>
      <c r="COS32" s="113"/>
      <c r="COT32" s="113"/>
      <c r="COU32" s="113"/>
      <c r="COV32" s="113"/>
      <c r="COW32" s="113"/>
      <c r="COX32" s="113"/>
      <c r="COY32" s="113"/>
      <c r="COZ32" s="113"/>
      <c r="CPA32" s="113"/>
      <c r="CPB32" s="113"/>
      <c r="CPC32" s="113"/>
      <c r="CPD32" s="113"/>
      <c r="CPE32" s="113"/>
      <c r="CPF32" s="113"/>
      <c r="CPG32" s="113"/>
      <c r="CPH32" s="113"/>
      <c r="CPI32" s="113"/>
      <c r="CPJ32" s="113"/>
      <c r="CPK32" s="113"/>
      <c r="CPL32" s="113"/>
      <c r="CPM32" s="113"/>
      <c r="CPN32" s="113"/>
      <c r="CPO32" s="113"/>
      <c r="CPP32" s="113"/>
      <c r="CPQ32" s="113"/>
      <c r="CPR32" s="113"/>
      <c r="CPS32" s="113"/>
      <c r="CPT32" s="113"/>
      <c r="CPU32" s="113"/>
      <c r="CPV32" s="113"/>
      <c r="CPW32" s="113"/>
      <c r="CPX32" s="113"/>
      <c r="CPY32" s="113"/>
      <c r="CPZ32" s="113"/>
      <c r="CQA32" s="113"/>
      <c r="CQB32" s="113"/>
      <c r="CQC32" s="113"/>
      <c r="CQD32" s="113"/>
      <c r="CQE32" s="113"/>
      <c r="CQF32" s="113"/>
      <c r="CQG32" s="113"/>
      <c r="CQH32" s="113"/>
      <c r="CQI32" s="113"/>
      <c r="CQJ32" s="113"/>
      <c r="CQK32" s="113"/>
      <c r="CQL32" s="113"/>
      <c r="CQM32" s="113"/>
      <c r="CQN32" s="113"/>
      <c r="CQO32" s="113"/>
      <c r="CQP32" s="113"/>
      <c r="CQQ32" s="113"/>
      <c r="CQR32" s="113"/>
      <c r="CQS32" s="113"/>
      <c r="CQT32" s="113"/>
      <c r="CQU32" s="113"/>
      <c r="CQV32" s="113"/>
      <c r="CQW32" s="113"/>
      <c r="CQX32" s="113"/>
      <c r="CQY32" s="113"/>
      <c r="CQZ32" s="113"/>
      <c r="CRA32" s="113"/>
      <c r="CRB32" s="113"/>
      <c r="CRC32" s="113"/>
      <c r="CRD32" s="113"/>
      <c r="CRE32" s="113"/>
      <c r="CRF32" s="113"/>
      <c r="CRG32" s="113"/>
      <c r="CRH32" s="113"/>
      <c r="CRI32" s="113"/>
      <c r="CRJ32" s="113"/>
      <c r="CRK32" s="113"/>
      <c r="CRL32" s="113"/>
      <c r="CRM32" s="113"/>
      <c r="CRN32" s="113"/>
      <c r="CRO32" s="113"/>
      <c r="CRP32" s="113"/>
      <c r="CRQ32" s="113"/>
      <c r="CRR32" s="113"/>
      <c r="CRS32" s="113"/>
      <c r="CRT32" s="113"/>
      <c r="CRU32" s="113"/>
      <c r="CRV32" s="113"/>
      <c r="CRW32" s="113"/>
      <c r="CRX32" s="113"/>
      <c r="CRY32" s="113"/>
      <c r="CRZ32" s="113"/>
      <c r="CSA32" s="113"/>
      <c r="CSB32" s="113"/>
      <c r="CSC32" s="113"/>
      <c r="CSD32" s="113"/>
      <c r="CSE32" s="113"/>
      <c r="CSF32" s="113"/>
      <c r="CSG32" s="113"/>
      <c r="CSH32" s="113"/>
      <c r="CSI32" s="113"/>
      <c r="CSJ32" s="113"/>
      <c r="CSK32" s="113"/>
      <c r="CSL32" s="113"/>
      <c r="CSM32" s="113"/>
      <c r="CSN32" s="113"/>
      <c r="CSO32" s="113"/>
      <c r="CSP32" s="113"/>
      <c r="CSQ32" s="113"/>
      <c r="CSR32" s="113"/>
      <c r="CSS32" s="113"/>
      <c r="CST32" s="113"/>
      <c r="CSU32" s="113"/>
      <c r="CSV32" s="113"/>
      <c r="CSW32" s="113"/>
      <c r="CSX32" s="113"/>
      <c r="CSY32" s="113"/>
      <c r="CSZ32" s="113"/>
      <c r="CTA32" s="113"/>
      <c r="CTB32" s="113"/>
      <c r="CTC32" s="113"/>
      <c r="CTD32" s="113"/>
      <c r="CTE32" s="113"/>
      <c r="CTF32" s="113"/>
      <c r="CTG32" s="113"/>
      <c r="CTH32" s="113"/>
      <c r="CTI32" s="113"/>
      <c r="CTJ32" s="113"/>
      <c r="CTK32" s="113"/>
      <c r="CTL32" s="113"/>
      <c r="CTM32" s="113"/>
      <c r="CTN32" s="113"/>
      <c r="CTO32" s="113"/>
      <c r="CTP32" s="113"/>
      <c r="CTQ32" s="113"/>
      <c r="CTR32" s="113"/>
      <c r="CTS32" s="113"/>
      <c r="CTT32" s="113"/>
      <c r="CTU32" s="113"/>
      <c r="CTV32" s="113"/>
      <c r="CTW32" s="113"/>
      <c r="CTX32" s="113"/>
      <c r="CTY32" s="113"/>
      <c r="CTZ32" s="113"/>
      <c r="CUA32" s="113"/>
      <c r="CUB32" s="113"/>
      <c r="CUC32" s="113"/>
      <c r="CUD32" s="113"/>
      <c r="CUE32" s="113"/>
      <c r="CUF32" s="113"/>
      <c r="CUG32" s="113"/>
      <c r="CUH32" s="113"/>
      <c r="CUI32" s="113"/>
      <c r="CUJ32" s="113"/>
      <c r="CUK32" s="113"/>
      <c r="CUL32" s="113"/>
      <c r="CUM32" s="113"/>
      <c r="CUN32" s="113"/>
      <c r="CUO32" s="113"/>
      <c r="CUP32" s="113"/>
      <c r="CUQ32" s="113"/>
      <c r="CUR32" s="113"/>
      <c r="CUS32" s="113"/>
      <c r="CUT32" s="113"/>
      <c r="CUU32" s="113"/>
      <c r="CUV32" s="113"/>
      <c r="CUW32" s="113"/>
      <c r="CUX32" s="113"/>
      <c r="CUY32" s="113"/>
      <c r="CUZ32" s="113"/>
      <c r="CVA32" s="113"/>
      <c r="CVB32" s="113"/>
      <c r="CVC32" s="113"/>
      <c r="CVD32" s="113"/>
      <c r="CVE32" s="113"/>
      <c r="CVF32" s="113"/>
      <c r="CVG32" s="113"/>
      <c r="CVH32" s="113"/>
      <c r="CVI32" s="113"/>
      <c r="CVJ32" s="113"/>
      <c r="CVK32" s="113"/>
      <c r="CVL32" s="113"/>
      <c r="CVM32" s="113"/>
      <c r="CVN32" s="113"/>
      <c r="CVO32" s="113"/>
      <c r="CVP32" s="113"/>
      <c r="CVQ32" s="113"/>
      <c r="CVR32" s="113"/>
      <c r="CVS32" s="113"/>
      <c r="CVT32" s="113"/>
      <c r="CVU32" s="113"/>
      <c r="CVV32" s="113"/>
      <c r="CVW32" s="113"/>
      <c r="CVX32" s="113"/>
      <c r="CVY32" s="113"/>
      <c r="CVZ32" s="113"/>
      <c r="CWA32" s="113"/>
      <c r="CWB32" s="113"/>
      <c r="CWC32" s="113"/>
      <c r="CWD32" s="113"/>
      <c r="CWE32" s="113"/>
      <c r="CWF32" s="113"/>
      <c r="CWG32" s="113"/>
      <c r="CWH32" s="113"/>
      <c r="CWI32" s="113"/>
      <c r="CWJ32" s="113"/>
      <c r="CWK32" s="113"/>
      <c r="CWL32" s="113"/>
      <c r="CWM32" s="113"/>
      <c r="CWN32" s="113"/>
      <c r="CWO32" s="113"/>
      <c r="CWP32" s="113"/>
      <c r="CWQ32" s="113"/>
      <c r="CWR32" s="113"/>
      <c r="CWS32" s="113"/>
      <c r="CWT32" s="113"/>
      <c r="CWU32" s="113"/>
      <c r="CWV32" s="113"/>
      <c r="CWW32" s="113"/>
      <c r="CWX32" s="113"/>
      <c r="CWY32" s="113"/>
      <c r="CWZ32" s="113"/>
      <c r="CXA32" s="113"/>
      <c r="CXB32" s="113"/>
      <c r="CXC32" s="113"/>
      <c r="CXD32" s="113"/>
      <c r="CXE32" s="113"/>
      <c r="CXF32" s="113"/>
      <c r="CXG32" s="113"/>
      <c r="CXH32" s="113"/>
      <c r="CXI32" s="113"/>
      <c r="CXJ32" s="113"/>
      <c r="CXK32" s="113"/>
      <c r="CXL32" s="113"/>
      <c r="CXM32" s="113"/>
      <c r="CXN32" s="113"/>
      <c r="CXO32" s="113"/>
      <c r="CXP32" s="113"/>
      <c r="CXQ32" s="113"/>
      <c r="CXR32" s="113"/>
      <c r="CXS32" s="113"/>
      <c r="CXT32" s="113"/>
      <c r="CXU32" s="113"/>
      <c r="CXV32" s="113"/>
      <c r="CXW32" s="113"/>
      <c r="CXX32" s="113"/>
      <c r="CXY32" s="113"/>
      <c r="CXZ32" s="113"/>
      <c r="CYA32" s="113"/>
      <c r="CYB32" s="113"/>
      <c r="CYC32" s="113"/>
      <c r="CYD32" s="113"/>
      <c r="CYE32" s="113"/>
      <c r="CYF32" s="113"/>
      <c r="CYG32" s="113"/>
      <c r="CYH32" s="113"/>
      <c r="CYI32" s="113"/>
      <c r="CYJ32" s="113"/>
      <c r="CYK32" s="113"/>
      <c r="CYL32" s="113"/>
      <c r="CYM32" s="113"/>
      <c r="CYN32" s="113"/>
      <c r="CYO32" s="113"/>
      <c r="CYP32" s="113"/>
      <c r="CYQ32" s="113"/>
      <c r="CYR32" s="113"/>
      <c r="CYS32" s="113"/>
      <c r="CYT32" s="113"/>
      <c r="CYU32" s="113"/>
      <c r="CYV32" s="113"/>
      <c r="CYW32" s="113"/>
      <c r="CYX32" s="113"/>
      <c r="CYY32" s="113"/>
      <c r="CYZ32" s="113"/>
      <c r="CZA32" s="113"/>
      <c r="CZB32" s="113"/>
      <c r="CZC32" s="113"/>
      <c r="CZD32" s="113"/>
      <c r="CZE32" s="113"/>
      <c r="CZF32" s="113"/>
      <c r="CZG32" s="113"/>
      <c r="CZH32" s="113"/>
      <c r="CZI32" s="113"/>
      <c r="CZJ32" s="113"/>
      <c r="CZK32" s="113"/>
      <c r="CZL32" s="113"/>
      <c r="CZM32" s="113"/>
      <c r="CZN32" s="113"/>
      <c r="CZO32" s="113"/>
      <c r="CZP32" s="113"/>
      <c r="CZQ32" s="113"/>
      <c r="CZR32" s="113"/>
      <c r="CZS32" s="113"/>
      <c r="CZT32" s="113"/>
      <c r="CZU32" s="113"/>
      <c r="CZV32" s="113"/>
      <c r="CZW32" s="113"/>
      <c r="CZX32" s="113"/>
      <c r="CZY32" s="113"/>
      <c r="CZZ32" s="113"/>
      <c r="DAA32" s="113"/>
      <c r="DAB32" s="113"/>
      <c r="DAC32" s="113"/>
      <c r="DAD32" s="113"/>
      <c r="DAE32" s="113"/>
      <c r="DAF32" s="113"/>
      <c r="DAG32" s="113"/>
      <c r="DAH32" s="113"/>
      <c r="DAI32" s="113"/>
      <c r="DAJ32" s="113"/>
      <c r="DAK32" s="113"/>
      <c r="DAL32" s="113"/>
      <c r="DAM32" s="113"/>
      <c r="DAN32" s="113"/>
      <c r="DAO32" s="113"/>
      <c r="DAP32" s="113"/>
      <c r="DAQ32" s="113"/>
      <c r="DAR32" s="113"/>
      <c r="DAS32" s="113"/>
      <c r="DAT32" s="113"/>
      <c r="DAU32" s="113"/>
      <c r="DAV32" s="113"/>
      <c r="DAW32" s="113"/>
      <c r="DAX32" s="113"/>
      <c r="DAY32" s="113"/>
      <c r="DAZ32" s="113"/>
      <c r="DBA32" s="113"/>
      <c r="DBB32" s="113"/>
      <c r="DBC32" s="113"/>
      <c r="DBD32" s="113"/>
      <c r="DBE32" s="113"/>
      <c r="DBF32" s="113"/>
      <c r="DBG32" s="113"/>
      <c r="DBH32" s="113"/>
      <c r="DBI32" s="113"/>
      <c r="DBJ32" s="113"/>
      <c r="DBK32" s="113"/>
      <c r="DBL32" s="113"/>
      <c r="DBM32" s="113"/>
      <c r="DBN32" s="113"/>
      <c r="DBO32" s="113"/>
      <c r="DBP32" s="113"/>
      <c r="DBQ32" s="113"/>
      <c r="DBR32" s="113"/>
      <c r="DBS32" s="113"/>
      <c r="DBT32" s="113"/>
      <c r="DBU32" s="113"/>
      <c r="DBV32" s="113"/>
      <c r="DBW32" s="113"/>
      <c r="DBX32" s="113"/>
      <c r="DBY32" s="113"/>
      <c r="DBZ32" s="113"/>
      <c r="DCA32" s="113"/>
      <c r="DCB32" s="113"/>
      <c r="DCC32" s="113"/>
      <c r="DCD32" s="113"/>
      <c r="DCE32" s="113"/>
      <c r="DCF32" s="113"/>
      <c r="DCG32" s="113"/>
      <c r="DCH32" s="113"/>
      <c r="DCI32" s="113"/>
      <c r="DCJ32" s="113"/>
      <c r="DCK32" s="113"/>
      <c r="DCL32" s="113"/>
      <c r="DCM32" s="113"/>
      <c r="DCN32" s="113"/>
      <c r="DCO32" s="113"/>
      <c r="DCP32" s="113"/>
      <c r="DCQ32" s="113"/>
      <c r="DCR32" s="113"/>
      <c r="DCS32" s="113"/>
      <c r="DCT32" s="113"/>
      <c r="DCU32" s="113"/>
      <c r="DCV32" s="113"/>
      <c r="DCW32" s="113"/>
      <c r="DCX32" s="113"/>
      <c r="DCY32" s="113"/>
      <c r="DCZ32" s="113"/>
      <c r="DDA32" s="113"/>
      <c r="DDB32" s="113"/>
      <c r="DDC32" s="113"/>
      <c r="DDD32" s="113"/>
      <c r="DDE32" s="113"/>
      <c r="DDF32" s="113"/>
      <c r="DDG32" s="113"/>
      <c r="DDH32" s="113"/>
      <c r="DDI32" s="113"/>
      <c r="DDJ32" s="113"/>
      <c r="DDK32" s="113"/>
      <c r="DDL32" s="113"/>
      <c r="DDM32" s="113"/>
      <c r="DDN32" s="113"/>
      <c r="DDO32" s="113"/>
      <c r="DDP32" s="113"/>
      <c r="DDQ32" s="113"/>
      <c r="DDR32" s="113"/>
      <c r="DDS32" s="113"/>
      <c r="DDT32" s="113"/>
      <c r="DDU32" s="113"/>
      <c r="DDV32" s="113"/>
      <c r="DDW32" s="113"/>
      <c r="DDX32" s="113"/>
      <c r="DDY32" s="113"/>
      <c r="DDZ32" s="113"/>
      <c r="DEA32" s="113"/>
      <c r="DEB32" s="113"/>
      <c r="DEC32" s="113"/>
      <c r="DED32" s="113"/>
      <c r="DEE32" s="113"/>
      <c r="DEF32" s="113"/>
      <c r="DEG32" s="113"/>
      <c r="DEH32" s="113"/>
      <c r="DEI32" s="113"/>
      <c r="DEJ32" s="113"/>
      <c r="DEK32" s="113"/>
      <c r="DEL32" s="113"/>
      <c r="DEM32" s="113"/>
      <c r="DEN32" s="113"/>
      <c r="DEO32" s="113"/>
      <c r="DEP32" s="113"/>
      <c r="DEQ32" s="113"/>
      <c r="DER32" s="113"/>
      <c r="DES32" s="113"/>
      <c r="DET32" s="113"/>
      <c r="DEU32" s="113"/>
      <c r="DEV32" s="113"/>
      <c r="DEW32" s="113"/>
      <c r="DEX32" s="113"/>
      <c r="DEY32" s="113"/>
      <c r="DEZ32" s="113"/>
      <c r="DFA32" s="113"/>
      <c r="DFB32" s="113"/>
      <c r="DFC32" s="113"/>
      <c r="DFD32" s="113"/>
      <c r="DFE32" s="113"/>
      <c r="DFF32" s="113"/>
      <c r="DFG32" s="113"/>
      <c r="DFH32" s="113"/>
      <c r="DFI32" s="113"/>
      <c r="DFJ32" s="113"/>
      <c r="DFK32" s="113"/>
      <c r="DFL32" s="113"/>
      <c r="DFM32" s="113"/>
      <c r="DFN32" s="113"/>
      <c r="DFO32" s="113"/>
      <c r="DFP32" s="113"/>
      <c r="DFQ32" s="113"/>
      <c r="DFR32" s="113"/>
      <c r="DFS32" s="113"/>
      <c r="DFT32" s="113"/>
      <c r="DFU32" s="113"/>
      <c r="DFV32" s="113"/>
      <c r="DFW32" s="113"/>
      <c r="DFX32" s="113"/>
      <c r="DFY32" s="113"/>
      <c r="DFZ32" s="113"/>
      <c r="DGA32" s="113"/>
      <c r="DGB32" s="113"/>
      <c r="DGC32" s="113"/>
      <c r="DGD32" s="113"/>
      <c r="DGE32" s="113"/>
      <c r="DGF32" s="113"/>
      <c r="DGG32" s="113"/>
      <c r="DGH32" s="113"/>
      <c r="DGI32" s="113"/>
      <c r="DGJ32" s="113"/>
      <c r="DGK32" s="113"/>
      <c r="DGL32" s="113"/>
      <c r="DGM32" s="113"/>
      <c r="DGN32" s="113"/>
      <c r="DGO32" s="113"/>
      <c r="DGP32" s="113"/>
      <c r="DGQ32" s="113"/>
      <c r="DGR32" s="113"/>
      <c r="DGS32" s="113"/>
      <c r="DGT32" s="113"/>
      <c r="DGU32" s="113"/>
      <c r="DGV32" s="113"/>
      <c r="DGW32" s="113"/>
      <c r="DGX32" s="113"/>
      <c r="DGY32" s="113"/>
      <c r="DGZ32" s="113"/>
      <c r="DHA32" s="113"/>
      <c r="DHB32" s="113"/>
      <c r="DHC32" s="113"/>
      <c r="DHD32" s="113"/>
      <c r="DHE32" s="113"/>
      <c r="DHF32" s="113"/>
      <c r="DHG32" s="113"/>
      <c r="DHH32" s="113"/>
      <c r="DHI32" s="113"/>
      <c r="DHJ32" s="113"/>
      <c r="DHK32" s="113"/>
      <c r="DHL32" s="113"/>
      <c r="DHM32" s="113"/>
      <c r="DHN32" s="113"/>
      <c r="DHO32" s="113"/>
      <c r="DHP32" s="113"/>
      <c r="DHQ32" s="113"/>
      <c r="DHR32" s="113"/>
      <c r="DHS32" s="113"/>
      <c r="DHT32" s="113"/>
      <c r="DHU32" s="113"/>
      <c r="DHV32" s="113"/>
      <c r="DHW32" s="113"/>
      <c r="DHX32" s="113"/>
      <c r="DHY32" s="113"/>
      <c r="DHZ32" s="113"/>
      <c r="DIA32" s="113"/>
      <c r="DIB32" s="113"/>
      <c r="DIC32" s="113"/>
      <c r="DID32" s="113"/>
      <c r="DIE32" s="113"/>
      <c r="DIF32" s="113"/>
      <c r="DIG32" s="113"/>
      <c r="DIH32" s="113"/>
      <c r="DII32" s="113"/>
      <c r="DIJ32" s="113"/>
      <c r="DIK32" s="113"/>
      <c r="DIL32" s="113"/>
      <c r="DIM32" s="113"/>
      <c r="DIN32" s="113"/>
      <c r="DIO32" s="113"/>
      <c r="DIP32" s="113"/>
      <c r="DIQ32" s="113"/>
      <c r="DIR32" s="113"/>
      <c r="DIS32" s="113"/>
      <c r="DIT32" s="113"/>
      <c r="DIU32" s="113"/>
      <c r="DIV32" s="113"/>
      <c r="DIW32" s="113"/>
      <c r="DIX32" s="113"/>
      <c r="DIY32" s="113"/>
      <c r="DIZ32" s="113"/>
      <c r="DJA32" s="113"/>
      <c r="DJB32" s="113"/>
      <c r="DJC32" s="113"/>
      <c r="DJD32" s="113"/>
      <c r="DJE32" s="113"/>
      <c r="DJF32" s="113"/>
      <c r="DJG32" s="113"/>
      <c r="DJH32" s="113"/>
      <c r="DJI32" s="113"/>
      <c r="DJJ32" s="113"/>
      <c r="DJK32" s="113"/>
      <c r="DJL32" s="113"/>
      <c r="DJM32" s="113"/>
      <c r="DJN32" s="113"/>
      <c r="DJO32" s="113"/>
      <c r="DJP32" s="113"/>
      <c r="DJQ32" s="113"/>
      <c r="DJR32" s="113"/>
      <c r="DJS32" s="113"/>
      <c r="DJT32" s="113"/>
      <c r="DJU32" s="113"/>
      <c r="DJV32" s="113"/>
      <c r="DJW32" s="113"/>
      <c r="DJX32" s="113"/>
      <c r="DJY32" s="113"/>
      <c r="DJZ32" s="113"/>
      <c r="DKA32" s="113"/>
      <c r="DKB32" s="113"/>
      <c r="DKC32" s="113"/>
      <c r="DKD32" s="113"/>
      <c r="DKE32" s="113"/>
      <c r="DKF32" s="113"/>
      <c r="DKG32" s="113"/>
      <c r="DKH32" s="113"/>
      <c r="DKI32" s="113"/>
      <c r="DKJ32" s="113"/>
      <c r="DKK32" s="113"/>
      <c r="DKL32" s="113"/>
      <c r="DKM32" s="113"/>
      <c r="DKN32" s="113"/>
      <c r="DKO32" s="113"/>
      <c r="DKP32" s="113"/>
      <c r="DKQ32" s="113"/>
      <c r="DKR32" s="113"/>
      <c r="DKS32" s="113"/>
      <c r="DKT32" s="113"/>
      <c r="DKU32" s="113"/>
      <c r="DKV32" s="113"/>
      <c r="DKW32" s="113"/>
      <c r="DKX32" s="113"/>
      <c r="DKY32" s="113"/>
      <c r="DKZ32" s="113"/>
      <c r="DLA32" s="113"/>
      <c r="DLB32" s="113"/>
      <c r="DLC32" s="113"/>
      <c r="DLD32" s="113"/>
      <c r="DLE32" s="113"/>
      <c r="DLF32" s="113"/>
      <c r="DLG32" s="113"/>
      <c r="DLH32" s="113"/>
      <c r="DLI32" s="113"/>
      <c r="DLJ32" s="113"/>
      <c r="DLK32" s="113"/>
      <c r="DLL32" s="113"/>
      <c r="DLM32" s="113"/>
      <c r="DLN32" s="113"/>
      <c r="DLO32" s="113"/>
      <c r="DLP32" s="113"/>
      <c r="DLQ32" s="113"/>
      <c r="DLR32" s="113"/>
      <c r="DLS32" s="113"/>
      <c r="DLT32" s="113"/>
      <c r="DLU32" s="113"/>
      <c r="DLV32" s="113"/>
      <c r="DLW32" s="113"/>
      <c r="DLX32" s="113"/>
      <c r="DLY32" s="113"/>
      <c r="DLZ32" s="113"/>
      <c r="DMA32" s="113"/>
      <c r="DMB32" s="113"/>
      <c r="DMC32" s="113"/>
      <c r="DMD32" s="113"/>
      <c r="DME32" s="113"/>
      <c r="DMF32" s="113"/>
      <c r="DMG32" s="113"/>
      <c r="DMH32" s="113"/>
      <c r="DMI32" s="113"/>
      <c r="DMJ32" s="113"/>
      <c r="DMK32" s="113"/>
      <c r="DML32" s="113"/>
      <c r="DMM32" s="113"/>
      <c r="DMN32" s="113"/>
      <c r="DMO32" s="113"/>
      <c r="DMP32" s="113"/>
      <c r="DMQ32" s="113"/>
      <c r="DMR32" s="113"/>
      <c r="DMS32" s="113"/>
      <c r="DMT32" s="113"/>
      <c r="DMU32" s="113"/>
      <c r="DMV32" s="113"/>
      <c r="DMW32" s="113"/>
      <c r="DMX32" s="113"/>
      <c r="DMY32" s="113"/>
      <c r="DMZ32" s="113"/>
      <c r="DNA32" s="113"/>
      <c r="DNB32" s="113"/>
      <c r="DNC32" s="113"/>
      <c r="DND32" s="113"/>
      <c r="DNE32" s="113"/>
      <c r="DNF32" s="113"/>
      <c r="DNG32" s="113"/>
      <c r="DNH32" s="113"/>
      <c r="DNI32" s="113"/>
      <c r="DNJ32" s="113"/>
      <c r="DNK32" s="113"/>
      <c r="DNL32" s="113"/>
      <c r="DNM32" s="113"/>
      <c r="DNN32" s="113"/>
      <c r="DNO32" s="113"/>
      <c r="DNP32" s="113"/>
      <c r="DNQ32" s="113"/>
      <c r="DNR32" s="113"/>
      <c r="DNS32" s="113"/>
      <c r="DNT32" s="113"/>
      <c r="DNU32" s="113"/>
      <c r="DNV32" s="113"/>
      <c r="DNW32" s="113"/>
      <c r="DNX32" s="113"/>
      <c r="DNY32" s="113"/>
      <c r="DNZ32" s="113"/>
      <c r="DOA32" s="113"/>
      <c r="DOB32" s="113"/>
      <c r="DOC32" s="113"/>
      <c r="DOD32" s="113"/>
      <c r="DOE32" s="113"/>
      <c r="DOF32" s="113"/>
      <c r="DOG32" s="113"/>
      <c r="DOH32" s="113"/>
      <c r="DOI32" s="113"/>
      <c r="DOJ32" s="113"/>
      <c r="DOK32" s="113"/>
      <c r="DOL32" s="113"/>
      <c r="DOM32" s="113"/>
      <c r="DON32" s="113"/>
      <c r="DOO32" s="113"/>
      <c r="DOP32" s="113"/>
      <c r="DOQ32" s="113"/>
      <c r="DOR32" s="113"/>
      <c r="DOS32" s="113"/>
      <c r="DOT32" s="113"/>
      <c r="DOU32" s="113"/>
      <c r="DOV32" s="113"/>
      <c r="DOW32" s="113"/>
      <c r="DOX32" s="113"/>
      <c r="DOY32" s="113"/>
      <c r="DOZ32" s="113"/>
      <c r="DPA32" s="113"/>
      <c r="DPB32" s="113"/>
      <c r="DPC32" s="113"/>
      <c r="DPD32" s="113"/>
      <c r="DPE32" s="113"/>
      <c r="DPF32" s="113"/>
      <c r="DPG32" s="113"/>
      <c r="DPH32" s="113"/>
      <c r="DPI32" s="113"/>
      <c r="DPJ32" s="113"/>
      <c r="DPK32" s="113"/>
      <c r="DPL32" s="113"/>
      <c r="DPM32" s="113"/>
      <c r="DPN32" s="113"/>
      <c r="DPO32" s="113"/>
      <c r="DPP32" s="113"/>
      <c r="DPQ32" s="113"/>
      <c r="DPR32" s="113"/>
      <c r="DPS32" s="113"/>
      <c r="DPT32" s="113"/>
      <c r="DPU32" s="113"/>
      <c r="DPV32" s="113"/>
      <c r="DPW32" s="113"/>
      <c r="DPX32" s="113"/>
      <c r="DPY32" s="113"/>
      <c r="DPZ32" s="113"/>
      <c r="DQA32" s="113"/>
      <c r="DQB32" s="113"/>
      <c r="DQC32" s="113"/>
      <c r="DQD32" s="113"/>
      <c r="DQE32" s="113"/>
      <c r="DQF32" s="113"/>
      <c r="DQG32" s="113"/>
      <c r="DQH32" s="113"/>
      <c r="DQI32" s="113"/>
      <c r="DQJ32" s="113"/>
      <c r="DQK32" s="113"/>
      <c r="DQL32" s="113"/>
      <c r="DQM32" s="113"/>
      <c r="DQN32" s="113"/>
      <c r="DQO32" s="113"/>
      <c r="DQP32" s="113"/>
      <c r="DQQ32" s="113"/>
      <c r="DQR32" s="113"/>
      <c r="DQS32" s="113"/>
      <c r="DQT32" s="113"/>
      <c r="DQU32" s="113"/>
      <c r="DQV32" s="113"/>
      <c r="DQW32" s="113"/>
      <c r="DQX32" s="113"/>
      <c r="DQY32" s="113"/>
      <c r="DQZ32" s="113"/>
      <c r="DRA32" s="113"/>
      <c r="DRB32" s="113"/>
      <c r="DRC32" s="113"/>
      <c r="DRD32" s="113"/>
      <c r="DRE32" s="113"/>
      <c r="DRF32" s="113"/>
      <c r="DRG32" s="113"/>
      <c r="DRH32" s="113"/>
      <c r="DRI32" s="113"/>
      <c r="DRJ32" s="113"/>
      <c r="DRK32" s="113"/>
      <c r="DRL32" s="113"/>
      <c r="DRM32" s="113"/>
      <c r="DRN32" s="113"/>
      <c r="DRO32" s="113"/>
      <c r="DRP32" s="113"/>
      <c r="DRQ32" s="113"/>
      <c r="DRR32" s="113"/>
      <c r="DRS32" s="113"/>
      <c r="DRT32" s="113"/>
      <c r="DRU32" s="113"/>
      <c r="DRV32" s="113"/>
      <c r="DRW32" s="113"/>
      <c r="DRX32" s="113"/>
      <c r="DRY32" s="113"/>
      <c r="DRZ32" s="113"/>
      <c r="DSA32" s="113"/>
      <c r="DSB32" s="113"/>
      <c r="DSC32" s="113"/>
      <c r="DSD32" s="113"/>
      <c r="DSE32" s="113"/>
      <c r="DSF32" s="113"/>
      <c r="DSG32" s="113"/>
      <c r="DSH32" s="113"/>
      <c r="DSI32" s="113"/>
      <c r="DSJ32" s="113"/>
      <c r="DSK32" s="113"/>
      <c r="DSL32" s="113"/>
      <c r="DSM32" s="113"/>
      <c r="DSN32" s="113"/>
      <c r="DSO32" s="113"/>
      <c r="DSP32" s="113"/>
      <c r="DSQ32" s="113"/>
      <c r="DSR32" s="113"/>
      <c r="DSS32" s="113"/>
      <c r="DST32" s="113"/>
      <c r="DSU32" s="113"/>
      <c r="DSV32" s="113"/>
      <c r="DSW32" s="113"/>
      <c r="DSX32" s="113"/>
      <c r="DSY32" s="113"/>
      <c r="DSZ32" s="113"/>
      <c r="DTA32" s="113"/>
      <c r="DTB32" s="113"/>
      <c r="DTC32" s="113"/>
      <c r="DTD32" s="113"/>
      <c r="DTE32" s="113"/>
      <c r="DTF32" s="113"/>
      <c r="DTG32" s="113"/>
      <c r="DTH32" s="113"/>
      <c r="DTI32" s="113"/>
      <c r="DTJ32" s="113"/>
      <c r="DTK32" s="113"/>
      <c r="DTL32" s="113"/>
      <c r="DTM32" s="113"/>
      <c r="DTN32" s="113"/>
      <c r="DTO32" s="113"/>
      <c r="DTP32" s="113"/>
      <c r="DTQ32" s="113"/>
      <c r="DTR32" s="113"/>
      <c r="DTS32" s="113"/>
      <c r="DTT32" s="113"/>
      <c r="DTU32" s="113"/>
      <c r="DTV32" s="113"/>
      <c r="DTW32" s="113"/>
      <c r="DTX32" s="113"/>
      <c r="DTY32" s="113"/>
      <c r="DTZ32" s="113"/>
      <c r="DUA32" s="113"/>
      <c r="DUB32" s="113"/>
      <c r="DUC32" s="113"/>
      <c r="DUD32" s="113"/>
      <c r="DUE32" s="113"/>
      <c r="DUF32" s="113"/>
      <c r="DUG32" s="113"/>
      <c r="DUH32" s="113"/>
      <c r="DUI32" s="113"/>
      <c r="DUJ32" s="113"/>
      <c r="DUK32" s="113"/>
      <c r="DUL32" s="113"/>
      <c r="DUM32" s="113"/>
      <c r="DUN32" s="113"/>
      <c r="DUO32" s="113"/>
      <c r="DUP32" s="113"/>
      <c r="DUQ32" s="113"/>
      <c r="DUR32" s="113"/>
      <c r="DUS32" s="113"/>
      <c r="DUT32" s="113"/>
      <c r="DUU32" s="113"/>
      <c r="DUV32" s="113"/>
      <c r="DUW32" s="113"/>
      <c r="DUX32" s="113"/>
      <c r="DUY32" s="113"/>
      <c r="DUZ32" s="113"/>
      <c r="DVA32" s="113"/>
      <c r="DVB32" s="113"/>
      <c r="DVC32" s="113"/>
      <c r="DVD32" s="113"/>
      <c r="DVE32" s="113"/>
      <c r="DVF32" s="113"/>
      <c r="DVG32" s="113"/>
      <c r="DVH32" s="113"/>
      <c r="DVI32" s="113"/>
      <c r="DVJ32" s="113"/>
      <c r="DVK32" s="113"/>
      <c r="DVL32" s="113"/>
      <c r="DVM32" s="113"/>
      <c r="DVN32" s="113"/>
      <c r="DVO32" s="113"/>
      <c r="DVP32" s="113"/>
      <c r="DVQ32" s="113"/>
      <c r="DVR32" s="113"/>
      <c r="DVS32" s="113"/>
      <c r="DVT32" s="113"/>
      <c r="DVU32" s="113"/>
      <c r="DVV32" s="113"/>
      <c r="DVW32" s="113"/>
      <c r="DVX32" s="113"/>
      <c r="DVY32" s="113"/>
      <c r="DVZ32" s="113"/>
      <c r="DWA32" s="113"/>
      <c r="DWB32" s="113"/>
      <c r="DWC32" s="113"/>
      <c r="DWD32" s="113"/>
      <c r="DWE32" s="113"/>
      <c r="DWF32" s="113"/>
      <c r="DWG32" s="113"/>
      <c r="DWH32" s="113"/>
      <c r="DWI32" s="113"/>
      <c r="DWJ32" s="113"/>
      <c r="DWK32" s="113"/>
      <c r="DWL32" s="113"/>
      <c r="DWM32" s="113"/>
      <c r="DWN32" s="113"/>
      <c r="DWO32" s="113"/>
      <c r="DWP32" s="113"/>
      <c r="DWQ32" s="113"/>
      <c r="DWR32" s="113"/>
      <c r="DWS32" s="113"/>
      <c r="DWT32" s="113"/>
      <c r="DWU32" s="113"/>
      <c r="DWV32" s="113"/>
      <c r="DWW32" s="113"/>
      <c r="DWX32" s="113"/>
      <c r="DWY32" s="113"/>
      <c r="DWZ32" s="113"/>
      <c r="DXA32" s="113"/>
      <c r="DXB32" s="113"/>
      <c r="DXC32" s="113"/>
      <c r="DXD32" s="113"/>
      <c r="DXE32" s="113"/>
      <c r="DXF32" s="113"/>
      <c r="DXG32" s="113"/>
      <c r="DXH32" s="113"/>
      <c r="DXI32" s="113"/>
      <c r="DXJ32" s="113"/>
      <c r="DXK32" s="113"/>
      <c r="DXL32" s="113"/>
      <c r="DXM32" s="113"/>
      <c r="DXN32" s="113"/>
      <c r="DXO32" s="113"/>
      <c r="DXP32" s="113"/>
      <c r="DXQ32" s="113"/>
      <c r="DXR32" s="113"/>
      <c r="DXS32" s="113"/>
      <c r="DXT32" s="113"/>
      <c r="DXU32" s="113"/>
      <c r="DXV32" s="113"/>
      <c r="DXW32" s="113"/>
      <c r="DXX32" s="113"/>
      <c r="DXY32" s="113"/>
      <c r="DXZ32" s="113"/>
      <c r="DYA32" s="113"/>
      <c r="DYB32" s="113"/>
      <c r="DYC32" s="113"/>
      <c r="DYD32" s="113"/>
      <c r="DYE32" s="113"/>
      <c r="DYF32" s="113"/>
      <c r="DYG32" s="113"/>
      <c r="DYH32" s="113"/>
      <c r="DYI32" s="113"/>
      <c r="DYJ32" s="113"/>
      <c r="DYK32" s="113"/>
      <c r="DYL32" s="113"/>
      <c r="DYM32" s="113"/>
      <c r="DYN32" s="113"/>
      <c r="DYO32" s="113"/>
      <c r="DYP32" s="113"/>
      <c r="DYQ32" s="113"/>
      <c r="DYR32" s="113"/>
      <c r="DYS32" s="113"/>
      <c r="DYT32" s="113"/>
      <c r="DYU32" s="113"/>
      <c r="DYV32" s="113"/>
      <c r="DYW32" s="113"/>
      <c r="DYX32" s="113"/>
      <c r="DYY32" s="113"/>
      <c r="DYZ32" s="113"/>
      <c r="DZA32" s="113"/>
      <c r="DZB32" s="113"/>
      <c r="DZC32" s="113"/>
      <c r="DZD32" s="113"/>
      <c r="DZE32" s="113"/>
      <c r="DZF32" s="113"/>
      <c r="DZG32" s="113"/>
      <c r="DZH32" s="113"/>
      <c r="DZI32" s="113"/>
      <c r="DZJ32" s="113"/>
      <c r="DZK32" s="113"/>
      <c r="DZL32" s="113"/>
      <c r="DZM32" s="113"/>
      <c r="DZN32" s="113"/>
      <c r="DZO32" s="113"/>
      <c r="DZP32" s="113"/>
      <c r="DZQ32" s="113"/>
      <c r="DZR32" s="113"/>
      <c r="DZS32" s="113"/>
      <c r="DZT32" s="113"/>
      <c r="DZU32" s="113"/>
      <c r="DZV32" s="113"/>
      <c r="DZW32" s="113"/>
      <c r="DZX32" s="113"/>
      <c r="DZY32" s="113"/>
      <c r="DZZ32" s="113"/>
      <c r="EAA32" s="113"/>
      <c r="EAB32" s="113"/>
      <c r="EAC32" s="113"/>
      <c r="EAD32" s="113"/>
      <c r="EAE32" s="113"/>
      <c r="EAF32" s="113"/>
      <c r="EAG32" s="113"/>
      <c r="EAH32" s="113"/>
      <c r="EAI32" s="113"/>
      <c r="EAJ32" s="113"/>
      <c r="EAK32" s="113"/>
      <c r="EAL32" s="113"/>
      <c r="EAM32" s="113"/>
      <c r="EAN32" s="113"/>
      <c r="EAO32" s="113"/>
      <c r="EAP32" s="113"/>
      <c r="EAQ32" s="113"/>
      <c r="EAR32" s="113"/>
      <c r="EAS32" s="113"/>
      <c r="EAT32" s="113"/>
      <c r="EAU32" s="113"/>
      <c r="EAV32" s="113"/>
      <c r="EAW32" s="113"/>
      <c r="EAX32" s="113"/>
      <c r="EAY32" s="113"/>
      <c r="EAZ32" s="113"/>
      <c r="EBA32" s="113"/>
      <c r="EBB32" s="113"/>
      <c r="EBC32" s="113"/>
      <c r="EBD32" s="113"/>
      <c r="EBE32" s="113"/>
      <c r="EBF32" s="113"/>
      <c r="EBG32" s="113"/>
      <c r="EBH32" s="113"/>
      <c r="EBI32" s="113"/>
      <c r="EBJ32" s="113"/>
      <c r="EBK32" s="113"/>
      <c r="EBL32" s="113"/>
      <c r="EBM32" s="113"/>
      <c r="EBN32" s="113"/>
      <c r="EBO32" s="113"/>
      <c r="EBP32" s="113"/>
      <c r="EBQ32" s="113"/>
      <c r="EBR32" s="113"/>
      <c r="EBS32" s="113"/>
      <c r="EBT32" s="113"/>
      <c r="EBU32" s="113"/>
      <c r="EBV32" s="113"/>
      <c r="EBW32" s="113"/>
      <c r="EBX32" s="113"/>
      <c r="EBY32" s="113"/>
      <c r="EBZ32" s="113"/>
      <c r="ECA32" s="113"/>
      <c r="ECB32" s="113"/>
      <c r="ECC32" s="113"/>
      <c r="ECD32" s="113"/>
      <c r="ECE32" s="113"/>
      <c r="ECF32" s="113"/>
      <c r="ECG32" s="113"/>
      <c r="ECH32" s="113"/>
      <c r="ECI32" s="113"/>
      <c r="ECJ32" s="113"/>
      <c r="ECK32" s="113"/>
      <c r="ECL32" s="113"/>
      <c r="ECM32" s="113"/>
      <c r="ECN32" s="113"/>
      <c r="ECO32" s="113"/>
      <c r="ECP32" s="113"/>
      <c r="ECQ32" s="113"/>
      <c r="ECR32" s="113"/>
      <c r="ECS32" s="113"/>
      <c r="ECT32" s="113"/>
      <c r="ECU32" s="113"/>
      <c r="ECV32" s="113"/>
      <c r="ECW32" s="113"/>
      <c r="ECX32" s="113"/>
      <c r="ECY32" s="113"/>
      <c r="ECZ32" s="113"/>
      <c r="EDA32" s="113"/>
      <c r="EDB32" s="113"/>
      <c r="EDC32" s="113"/>
      <c r="EDD32" s="113"/>
      <c r="EDE32" s="113"/>
      <c r="EDF32" s="113"/>
      <c r="EDG32" s="113"/>
      <c r="EDH32" s="113"/>
      <c r="EDI32" s="113"/>
      <c r="EDJ32" s="113"/>
      <c r="EDK32" s="113"/>
      <c r="EDL32" s="113"/>
      <c r="EDM32" s="113"/>
      <c r="EDN32" s="113"/>
      <c r="EDO32" s="113"/>
      <c r="EDP32" s="113"/>
      <c r="EDQ32" s="113"/>
      <c r="EDR32" s="113"/>
      <c r="EDS32" s="113"/>
      <c r="EDT32" s="113"/>
      <c r="EDU32" s="113"/>
      <c r="EDV32" s="113"/>
      <c r="EDW32" s="113"/>
      <c r="EDX32" s="113"/>
      <c r="EDY32" s="113"/>
      <c r="EDZ32" s="113"/>
      <c r="EEA32" s="113"/>
      <c r="EEB32" s="113"/>
      <c r="EEC32" s="113"/>
      <c r="EED32" s="113"/>
      <c r="EEE32" s="113"/>
      <c r="EEF32" s="113"/>
      <c r="EEG32" s="113"/>
      <c r="EEH32" s="113"/>
      <c r="EEI32" s="113"/>
      <c r="EEJ32" s="113"/>
      <c r="EEK32" s="113"/>
      <c r="EEL32" s="113"/>
      <c r="EEM32" s="113"/>
      <c r="EEN32" s="113"/>
      <c r="EEO32" s="113"/>
      <c r="EEP32" s="113"/>
      <c r="EEQ32" s="113"/>
      <c r="EER32" s="113"/>
      <c r="EES32" s="113"/>
      <c r="EET32" s="113"/>
      <c r="EEU32" s="113"/>
      <c r="EEV32" s="113"/>
      <c r="EEW32" s="113"/>
      <c r="EEX32" s="113"/>
      <c r="EEY32" s="113"/>
      <c r="EEZ32" s="113"/>
      <c r="EFA32" s="113"/>
      <c r="EFB32" s="113"/>
      <c r="EFC32" s="113"/>
      <c r="EFD32" s="113"/>
      <c r="EFE32" s="113"/>
      <c r="EFF32" s="113"/>
      <c r="EFG32" s="113"/>
      <c r="EFH32" s="113"/>
      <c r="EFI32" s="113"/>
      <c r="EFJ32" s="113"/>
      <c r="EFK32" s="113"/>
      <c r="EFL32" s="113"/>
      <c r="EFM32" s="113"/>
      <c r="EFN32" s="113"/>
      <c r="EFO32" s="113"/>
      <c r="EFP32" s="113"/>
      <c r="EFQ32" s="113"/>
      <c r="EFR32" s="113"/>
      <c r="EFS32" s="113"/>
      <c r="EFT32" s="113"/>
      <c r="EFU32" s="113"/>
      <c r="EFV32" s="113"/>
      <c r="EFW32" s="113"/>
      <c r="EFX32" s="113"/>
      <c r="EFY32" s="113"/>
      <c r="EFZ32" s="113"/>
      <c r="EGA32" s="113"/>
      <c r="EGB32" s="113"/>
      <c r="EGC32" s="113"/>
      <c r="EGD32" s="113"/>
      <c r="EGE32" s="113"/>
      <c r="EGF32" s="113"/>
      <c r="EGG32" s="113"/>
      <c r="EGH32" s="113"/>
      <c r="EGI32" s="113"/>
      <c r="EGJ32" s="113"/>
      <c r="EGK32" s="113"/>
      <c r="EGL32" s="113"/>
      <c r="EGM32" s="113"/>
      <c r="EGN32" s="113"/>
      <c r="EGO32" s="113"/>
      <c r="EGP32" s="113"/>
      <c r="EGQ32" s="113"/>
      <c r="EGR32" s="113"/>
      <c r="EGS32" s="113"/>
      <c r="EGT32" s="113"/>
      <c r="EGU32" s="113"/>
      <c r="EGV32" s="113"/>
      <c r="EGW32" s="113"/>
      <c r="EGX32" s="113"/>
      <c r="EGY32" s="113"/>
      <c r="EGZ32" s="113"/>
      <c r="EHA32" s="113"/>
      <c r="EHB32" s="113"/>
      <c r="EHC32" s="113"/>
      <c r="EHD32" s="113"/>
      <c r="EHE32" s="113"/>
      <c r="EHF32" s="113"/>
      <c r="EHG32" s="113"/>
      <c r="EHH32" s="113"/>
      <c r="EHI32" s="113"/>
      <c r="EHJ32" s="113"/>
      <c r="EHK32" s="113"/>
      <c r="EHL32" s="113"/>
      <c r="EHM32" s="113"/>
      <c r="EHN32" s="113"/>
      <c r="EHO32" s="113"/>
      <c r="EHP32" s="113"/>
      <c r="EHQ32" s="113"/>
      <c r="EHR32" s="113"/>
      <c r="EHS32" s="113"/>
      <c r="EHT32" s="113"/>
      <c r="EHU32" s="113"/>
      <c r="EHV32" s="113"/>
      <c r="EHW32" s="113"/>
      <c r="EHX32" s="113"/>
      <c r="EHY32" s="113"/>
      <c r="EHZ32" s="113"/>
      <c r="EIA32" s="113"/>
      <c r="EIB32" s="113"/>
      <c r="EIC32" s="113"/>
      <c r="EID32" s="113"/>
      <c r="EIE32" s="113"/>
      <c r="EIF32" s="113"/>
      <c r="EIG32" s="113"/>
      <c r="EIH32" s="113"/>
      <c r="EII32" s="113"/>
      <c r="EIJ32" s="113"/>
      <c r="EIK32" s="113"/>
      <c r="EIL32" s="113"/>
      <c r="EIM32" s="113"/>
      <c r="EIN32" s="113"/>
      <c r="EIO32" s="113"/>
      <c r="EIP32" s="113"/>
      <c r="EIQ32" s="113"/>
      <c r="EIR32" s="113"/>
      <c r="EIS32" s="113"/>
      <c r="EIT32" s="113"/>
      <c r="EIU32" s="113"/>
      <c r="EIV32" s="113"/>
      <c r="EIW32" s="113"/>
      <c r="EIX32" s="113"/>
      <c r="EIY32" s="113"/>
      <c r="EIZ32" s="113"/>
      <c r="EJA32" s="113"/>
      <c r="EJB32" s="113"/>
      <c r="EJC32" s="113"/>
      <c r="EJD32" s="113"/>
      <c r="EJE32" s="113"/>
      <c r="EJF32" s="113"/>
      <c r="EJG32" s="113"/>
      <c r="EJH32" s="113"/>
      <c r="EJI32" s="113"/>
      <c r="EJJ32" s="113"/>
      <c r="EJK32" s="113"/>
      <c r="EJL32" s="113"/>
      <c r="EJM32" s="113"/>
      <c r="EJN32" s="113"/>
      <c r="EJO32" s="113"/>
      <c r="EJP32" s="113"/>
      <c r="EJQ32" s="113"/>
      <c r="EJR32" s="113"/>
      <c r="EJS32" s="113"/>
      <c r="EJT32" s="113"/>
      <c r="EJU32" s="113"/>
      <c r="EJV32" s="113"/>
      <c r="EJW32" s="113"/>
      <c r="EJX32" s="113"/>
      <c r="EJY32" s="113"/>
      <c r="EJZ32" s="113"/>
      <c r="EKA32" s="113"/>
      <c r="EKB32" s="113"/>
      <c r="EKC32" s="113"/>
      <c r="EKD32" s="113"/>
      <c r="EKE32" s="113"/>
      <c r="EKF32" s="113"/>
      <c r="EKG32" s="113"/>
      <c r="EKH32" s="113"/>
      <c r="EKI32" s="113"/>
      <c r="EKJ32" s="113"/>
      <c r="EKK32" s="113"/>
      <c r="EKL32" s="113"/>
      <c r="EKM32" s="113"/>
      <c r="EKN32" s="113"/>
      <c r="EKO32" s="113"/>
      <c r="EKP32" s="113"/>
      <c r="EKQ32" s="113"/>
      <c r="EKR32" s="113"/>
      <c r="EKS32" s="113"/>
      <c r="EKT32" s="113"/>
      <c r="EKU32" s="113"/>
      <c r="EKV32" s="113"/>
      <c r="EKW32" s="113"/>
      <c r="EKX32" s="113"/>
      <c r="EKY32" s="113"/>
      <c r="EKZ32" s="113"/>
      <c r="ELA32" s="113"/>
      <c r="ELB32" s="113"/>
      <c r="ELC32" s="113"/>
      <c r="ELD32" s="113"/>
      <c r="ELE32" s="113"/>
      <c r="ELF32" s="113"/>
      <c r="ELG32" s="113"/>
      <c r="ELH32" s="113"/>
      <c r="ELI32" s="113"/>
      <c r="ELJ32" s="113"/>
      <c r="ELK32" s="113"/>
      <c r="ELL32" s="113"/>
      <c r="ELM32" s="113"/>
      <c r="ELN32" s="113"/>
      <c r="ELO32" s="113"/>
      <c r="ELP32" s="113"/>
      <c r="ELQ32" s="113"/>
      <c r="ELR32" s="113"/>
      <c r="ELS32" s="113"/>
      <c r="ELT32" s="113"/>
      <c r="ELU32" s="113"/>
      <c r="ELV32" s="113"/>
      <c r="ELW32" s="113"/>
      <c r="ELX32" s="113"/>
      <c r="ELY32" s="113"/>
      <c r="ELZ32" s="113"/>
      <c r="EMA32" s="113"/>
      <c r="EMB32" s="113"/>
      <c r="EMC32" s="113"/>
      <c r="EMD32" s="113"/>
      <c r="EME32" s="113"/>
      <c r="EMF32" s="113"/>
      <c r="EMG32" s="113"/>
      <c r="EMH32" s="113"/>
      <c r="EMI32" s="113"/>
      <c r="EMJ32" s="113"/>
      <c r="EMK32" s="113"/>
      <c r="EML32" s="113"/>
      <c r="EMM32" s="113"/>
      <c r="EMN32" s="113"/>
      <c r="EMO32" s="113"/>
      <c r="EMP32" s="113"/>
      <c r="EMQ32" s="113"/>
      <c r="EMR32" s="113"/>
      <c r="EMS32" s="113"/>
      <c r="EMT32" s="113"/>
      <c r="EMU32" s="113"/>
      <c r="EMV32" s="113"/>
      <c r="EMW32" s="113"/>
      <c r="EMX32" s="113"/>
      <c r="EMY32" s="113"/>
      <c r="EMZ32" s="113"/>
      <c r="ENA32" s="113"/>
      <c r="ENB32" s="113"/>
      <c r="ENC32" s="113"/>
      <c r="END32" s="113"/>
      <c r="ENE32" s="113"/>
      <c r="ENF32" s="113"/>
      <c r="ENG32" s="113"/>
      <c r="ENH32" s="113"/>
      <c r="ENI32" s="113"/>
      <c r="ENJ32" s="113"/>
      <c r="ENK32" s="113"/>
      <c r="ENL32" s="113"/>
      <c r="ENM32" s="113"/>
      <c r="ENN32" s="113"/>
      <c r="ENO32" s="113"/>
      <c r="ENP32" s="113"/>
      <c r="ENQ32" s="113"/>
      <c r="ENR32" s="113"/>
      <c r="ENS32" s="113"/>
      <c r="ENT32" s="113"/>
      <c r="ENU32" s="113"/>
      <c r="ENV32" s="113"/>
      <c r="ENW32" s="113"/>
      <c r="ENX32" s="113"/>
      <c r="ENY32" s="113"/>
      <c r="ENZ32" s="113"/>
      <c r="EOA32" s="113"/>
      <c r="EOB32" s="113"/>
      <c r="EOC32" s="113"/>
      <c r="EOD32" s="113"/>
      <c r="EOE32" s="113"/>
      <c r="EOF32" s="113"/>
      <c r="EOG32" s="113"/>
      <c r="EOH32" s="113"/>
      <c r="EOI32" s="113"/>
      <c r="EOJ32" s="113"/>
      <c r="EOK32" s="113"/>
      <c r="EOL32" s="113"/>
      <c r="EOM32" s="113"/>
      <c r="EON32" s="113"/>
      <c r="EOO32" s="113"/>
      <c r="EOP32" s="113"/>
      <c r="EOQ32" s="113"/>
      <c r="EOR32" s="113"/>
      <c r="EOS32" s="113"/>
      <c r="EOT32" s="113"/>
      <c r="EOU32" s="113"/>
      <c r="EOV32" s="113"/>
      <c r="EOW32" s="113"/>
      <c r="EOX32" s="113"/>
      <c r="EOY32" s="113"/>
      <c r="EOZ32" s="113"/>
      <c r="EPA32" s="113"/>
      <c r="EPB32" s="113"/>
      <c r="EPC32" s="113"/>
      <c r="EPD32" s="113"/>
      <c r="EPE32" s="113"/>
      <c r="EPF32" s="113"/>
      <c r="EPG32" s="113"/>
      <c r="EPH32" s="113"/>
      <c r="EPI32" s="113"/>
      <c r="EPJ32" s="113"/>
      <c r="EPK32" s="113"/>
      <c r="EPL32" s="113"/>
      <c r="EPM32" s="113"/>
      <c r="EPN32" s="113"/>
      <c r="EPO32" s="113"/>
      <c r="EPP32" s="113"/>
      <c r="EPQ32" s="113"/>
      <c r="EPR32" s="113"/>
      <c r="EPS32" s="113"/>
      <c r="EPT32" s="113"/>
      <c r="EPU32" s="113"/>
      <c r="EPV32" s="113"/>
      <c r="EPW32" s="113"/>
      <c r="EPX32" s="113"/>
      <c r="EPY32" s="113"/>
      <c r="EPZ32" s="113"/>
      <c r="EQA32" s="113"/>
      <c r="EQB32" s="113"/>
      <c r="EQC32" s="113"/>
      <c r="EQD32" s="113"/>
      <c r="EQE32" s="113"/>
      <c r="EQF32" s="113"/>
      <c r="EQG32" s="113"/>
      <c r="EQH32" s="113"/>
      <c r="EQI32" s="113"/>
      <c r="EQJ32" s="113"/>
      <c r="EQK32" s="113"/>
      <c r="EQL32" s="113"/>
      <c r="EQM32" s="113"/>
      <c r="EQN32" s="113"/>
      <c r="EQO32" s="113"/>
      <c r="EQP32" s="113"/>
      <c r="EQQ32" s="113"/>
      <c r="EQR32" s="113"/>
      <c r="EQS32" s="113"/>
      <c r="EQT32" s="113"/>
      <c r="EQU32" s="113"/>
      <c r="EQV32" s="113"/>
      <c r="EQW32" s="113"/>
      <c r="EQX32" s="113"/>
      <c r="EQY32" s="113"/>
      <c r="EQZ32" s="113"/>
      <c r="ERA32" s="113"/>
      <c r="ERB32" s="113"/>
      <c r="ERC32" s="113"/>
      <c r="ERD32" s="113"/>
      <c r="ERE32" s="113"/>
      <c r="ERF32" s="113"/>
      <c r="ERG32" s="113"/>
      <c r="ERH32" s="113"/>
      <c r="ERI32" s="113"/>
      <c r="ERJ32" s="113"/>
      <c r="ERK32" s="113"/>
      <c r="ERL32" s="113"/>
      <c r="ERM32" s="113"/>
      <c r="ERN32" s="113"/>
      <c r="ERO32" s="113"/>
      <c r="ERP32" s="113"/>
      <c r="ERQ32" s="113"/>
      <c r="ERR32" s="113"/>
      <c r="ERS32" s="113"/>
      <c r="ERT32" s="113"/>
      <c r="ERU32" s="113"/>
      <c r="ERV32" s="113"/>
      <c r="ERW32" s="113"/>
      <c r="ERX32" s="113"/>
      <c r="ERY32" s="113"/>
      <c r="ERZ32" s="113"/>
      <c r="ESA32" s="113"/>
      <c r="ESB32" s="113"/>
      <c r="ESC32" s="113"/>
      <c r="ESD32" s="113"/>
      <c r="ESE32" s="113"/>
      <c r="ESF32" s="113"/>
      <c r="ESG32" s="113"/>
      <c r="ESH32" s="113"/>
      <c r="ESI32" s="113"/>
      <c r="ESJ32" s="113"/>
      <c r="ESK32" s="113"/>
      <c r="ESL32" s="113"/>
      <c r="ESM32" s="113"/>
      <c r="ESN32" s="113"/>
      <c r="ESO32" s="113"/>
      <c r="ESP32" s="113"/>
      <c r="ESQ32" s="113"/>
      <c r="ESR32" s="113"/>
      <c r="ESS32" s="113"/>
      <c r="EST32" s="113"/>
      <c r="ESU32" s="113"/>
      <c r="ESV32" s="113"/>
      <c r="ESW32" s="113"/>
      <c r="ESX32" s="113"/>
      <c r="ESY32" s="113"/>
      <c r="ESZ32" s="113"/>
      <c r="ETA32" s="113"/>
      <c r="ETB32" s="113"/>
      <c r="ETC32" s="113"/>
      <c r="ETD32" s="113"/>
      <c r="ETE32" s="113"/>
      <c r="ETF32" s="113"/>
      <c r="ETG32" s="113"/>
      <c r="ETH32" s="113"/>
      <c r="ETI32" s="113"/>
      <c r="ETJ32" s="113"/>
      <c r="ETK32" s="113"/>
      <c r="ETL32" s="113"/>
      <c r="ETM32" s="113"/>
      <c r="ETN32" s="113"/>
      <c r="ETO32" s="113"/>
      <c r="ETP32" s="113"/>
      <c r="ETQ32" s="113"/>
      <c r="ETR32" s="113"/>
      <c r="ETS32" s="113"/>
      <c r="ETT32" s="113"/>
      <c r="ETU32" s="113"/>
      <c r="ETV32" s="113"/>
      <c r="ETW32" s="113"/>
      <c r="ETX32" s="113"/>
      <c r="ETY32" s="113"/>
      <c r="ETZ32" s="113"/>
      <c r="EUA32" s="113"/>
      <c r="EUB32" s="113"/>
      <c r="EUC32" s="113"/>
      <c r="EUD32" s="113"/>
      <c r="EUE32" s="113"/>
      <c r="EUF32" s="113"/>
      <c r="EUG32" s="113"/>
      <c r="EUH32" s="113"/>
      <c r="EUI32" s="113"/>
      <c r="EUJ32" s="113"/>
      <c r="EUK32" s="113"/>
      <c r="EUL32" s="113"/>
      <c r="EUM32" s="113"/>
      <c r="EUN32" s="113"/>
      <c r="EUO32" s="113"/>
      <c r="EUP32" s="113"/>
      <c r="EUQ32" s="113"/>
      <c r="EUR32" s="113"/>
      <c r="EUS32" s="113"/>
      <c r="EUT32" s="113"/>
      <c r="EUU32" s="113"/>
      <c r="EUV32" s="113"/>
      <c r="EUW32" s="113"/>
      <c r="EUX32" s="113"/>
      <c r="EUY32" s="113"/>
      <c r="EUZ32" s="113"/>
      <c r="EVA32" s="113"/>
      <c r="EVB32" s="113"/>
      <c r="EVC32" s="113"/>
      <c r="EVD32" s="113"/>
      <c r="EVE32" s="113"/>
      <c r="EVF32" s="113"/>
      <c r="EVG32" s="113"/>
      <c r="EVH32" s="113"/>
      <c r="EVI32" s="113"/>
      <c r="EVJ32" s="113"/>
      <c r="EVK32" s="113"/>
      <c r="EVL32" s="113"/>
      <c r="EVM32" s="113"/>
      <c r="EVN32" s="113"/>
      <c r="EVO32" s="113"/>
      <c r="EVP32" s="113"/>
      <c r="EVQ32" s="113"/>
      <c r="EVR32" s="113"/>
      <c r="EVS32" s="113"/>
      <c r="EVT32" s="113"/>
      <c r="EVU32" s="113"/>
      <c r="EVV32" s="113"/>
      <c r="EVW32" s="113"/>
      <c r="EVX32" s="113"/>
      <c r="EVY32" s="113"/>
      <c r="EVZ32" s="113"/>
      <c r="EWA32" s="113"/>
      <c r="EWB32" s="113"/>
      <c r="EWC32" s="113"/>
      <c r="EWD32" s="113"/>
      <c r="EWE32" s="113"/>
      <c r="EWF32" s="113"/>
      <c r="EWG32" s="113"/>
      <c r="EWH32" s="113"/>
      <c r="EWI32" s="113"/>
      <c r="EWJ32" s="113"/>
      <c r="EWK32" s="113"/>
      <c r="EWL32" s="113"/>
      <c r="EWM32" s="113"/>
      <c r="EWN32" s="113"/>
      <c r="EWO32" s="113"/>
      <c r="EWP32" s="113"/>
      <c r="EWQ32" s="113"/>
      <c r="EWR32" s="113"/>
      <c r="EWS32" s="113"/>
      <c r="EWT32" s="113"/>
      <c r="EWU32" s="113"/>
      <c r="EWV32" s="113"/>
      <c r="EWW32" s="113"/>
      <c r="EWX32" s="113"/>
      <c r="EWY32" s="113"/>
      <c r="EWZ32" s="113"/>
      <c r="EXA32" s="113"/>
      <c r="EXB32" s="113"/>
      <c r="EXC32" s="113"/>
      <c r="EXD32" s="113"/>
      <c r="EXE32" s="113"/>
      <c r="EXF32" s="113"/>
      <c r="EXG32" s="113"/>
      <c r="EXH32" s="113"/>
      <c r="EXI32" s="113"/>
      <c r="EXJ32" s="113"/>
      <c r="EXK32" s="113"/>
      <c r="EXL32" s="113"/>
      <c r="EXM32" s="113"/>
      <c r="EXN32" s="113"/>
      <c r="EXO32" s="113"/>
      <c r="EXP32" s="113"/>
      <c r="EXQ32" s="113"/>
      <c r="EXR32" s="113"/>
      <c r="EXS32" s="113"/>
      <c r="EXT32" s="113"/>
      <c r="EXU32" s="113"/>
      <c r="EXV32" s="113"/>
      <c r="EXW32" s="113"/>
      <c r="EXX32" s="113"/>
      <c r="EXY32" s="113"/>
      <c r="EXZ32" s="113"/>
      <c r="EYA32" s="113"/>
      <c r="EYB32" s="113"/>
      <c r="EYC32" s="113"/>
      <c r="EYD32" s="113"/>
      <c r="EYE32" s="113"/>
      <c r="EYF32" s="113"/>
      <c r="EYG32" s="113"/>
      <c r="EYH32" s="113"/>
      <c r="EYI32" s="113"/>
      <c r="EYJ32" s="113"/>
      <c r="EYK32" s="113"/>
      <c r="EYL32" s="113"/>
      <c r="EYM32" s="113"/>
      <c r="EYN32" s="113"/>
      <c r="EYO32" s="113"/>
      <c r="EYP32" s="113"/>
      <c r="EYQ32" s="113"/>
      <c r="EYR32" s="113"/>
      <c r="EYS32" s="113"/>
      <c r="EYT32" s="113"/>
      <c r="EYU32" s="113"/>
      <c r="EYV32" s="113"/>
      <c r="EYW32" s="113"/>
      <c r="EYX32" s="113"/>
      <c r="EYY32" s="113"/>
      <c r="EYZ32" s="113"/>
      <c r="EZA32" s="113"/>
      <c r="EZB32" s="113"/>
      <c r="EZC32" s="113"/>
      <c r="EZD32" s="113"/>
      <c r="EZE32" s="113"/>
      <c r="EZF32" s="113"/>
      <c r="EZG32" s="113"/>
      <c r="EZH32" s="113"/>
      <c r="EZI32" s="113"/>
      <c r="EZJ32" s="113"/>
      <c r="EZK32" s="113"/>
      <c r="EZL32" s="113"/>
      <c r="EZM32" s="113"/>
      <c r="EZN32" s="113"/>
      <c r="EZO32" s="113"/>
      <c r="EZP32" s="113"/>
      <c r="EZQ32" s="113"/>
      <c r="EZR32" s="113"/>
      <c r="EZS32" s="113"/>
      <c r="EZT32" s="113"/>
      <c r="EZU32" s="113"/>
      <c r="EZV32" s="113"/>
      <c r="EZW32" s="113"/>
      <c r="EZX32" s="113"/>
      <c r="EZY32" s="113"/>
      <c r="EZZ32" s="113"/>
      <c r="FAA32" s="113"/>
      <c r="FAB32" s="113"/>
      <c r="FAC32" s="113"/>
      <c r="FAD32" s="113"/>
      <c r="FAE32" s="113"/>
      <c r="FAF32" s="113"/>
      <c r="FAG32" s="113"/>
      <c r="FAH32" s="113"/>
      <c r="FAI32" s="113"/>
      <c r="FAJ32" s="113"/>
      <c r="FAK32" s="113"/>
      <c r="FAL32" s="113"/>
      <c r="FAM32" s="113"/>
      <c r="FAN32" s="113"/>
      <c r="FAO32" s="113"/>
      <c r="FAP32" s="113"/>
      <c r="FAQ32" s="113"/>
      <c r="FAR32" s="113"/>
      <c r="FAS32" s="113"/>
      <c r="FAT32" s="113"/>
      <c r="FAU32" s="113"/>
      <c r="FAV32" s="113"/>
      <c r="FAW32" s="113"/>
      <c r="FAX32" s="113"/>
      <c r="FAY32" s="113"/>
      <c r="FAZ32" s="113"/>
      <c r="FBA32" s="113"/>
      <c r="FBB32" s="113"/>
      <c r="FBC32" s="113"/>
      <c r="FBD32" s="113"/>
      <c r="FBE32" s="113"/>
      <c r="FBF32" s="113"/>
      <c r="FBG32" s="113"/>
      <c r="FBH32" s="113"/>
      <c r="FBI32" s="113"/>
      <c r="FBJ32" s="113"/>
      <c r="FBK32" s="113"/>
      <c r="FBL32" s="113"/>
      <c r="FBM32" s="113"/>
      <c r="FBN32" s="113"/>
      <c r="FBO32" s="113"/>
      <c r="FBP32" s="113"/>
      <c r="FBQ32" s="113"/>
      <c r="FBR32" s="113"/>
      <c r="FBS32" s="113"/>
      <c r="FBT32" s="113"/>
      <c r="FBU32" s="113"/>
      <c r="FBV32" s="113"/>
      <c r="FBW32" s="113"/>
      <c r="FBX32" s="113"/>
      <c r="FBY32" s="113"/>
      <c r="FBZ32" s="113"/>
      <c r="FCA32" s="113"/>
      <c r="FCB32" s="113"/>
      <c r="FCC32" s="113"/>
      <c r="FCD32" s="113"/>
      <c r="FCE32" s="113"/>
      <c r="FCF32" s="113"/>
      <c r="FCG32" s="113"/>
      <c r="FCH32" s="113"/>
      <c r="FCI32" s="113"/>
      <c r="FCJ32" s="113"/>
      <c r="FCK32" s="113"/>
      <c r="FCL32" s="113"/>
      <c r="FCM32" s="113"/>
      <c r="FCN32" s="113"/>
      <c r="FCO32" s="113"/>
      <c r="FCP32" s="113"/>
      <c r="FCQ32" s="113"/>
      <c r="FCR32" s="113"/>
      <c r="FCS32" s="113"/>
      <c r="FCT32" s="113"/>
      <c r="FCU32" s="113"/>
      <c r="FCV32" s="113"/>
      <c r="FCW32" s="113"/>
      <c r="FCX32" s="113"/>
      <c r="FCY32" s="113"/>
      <c r="FCZ32" s="113"/>
      <c r="FDA32" s="113"/>
      <c r="FDB32" s="113"/>
      <c r="FDC32" s="113"/>
      <c r="FDD32" s="113"/>
      <c r="FDE32" s="113"/>
      <c r="FDF32" s="113"/>
      <c r="FDG32" s="113"/>
      <c r="FDH32" s="113"/>
      <c r="FDI32" s="113"/>
      <c r="FDJ32" s="113"/>
      <c r="FDK32" s="113"/>
      <c r="FDL32" s="113"/>
      <c r="FDM32" s="113"/>
      <c r="FDN32" s="113"/>
      <c r="FDO32" s="113"/>
      <c r="FDP32" s="113"/>
      <c r="FDQ32" s="113"/>
      <c r="FDR32" s="113"/>
      <c r="FDS32" s="113"/>
      <c r="FDT32" s="113"/>
      <c r="FDU32" s="113"/>
      <c r="FDV32" s="113"/>
      <c r="FDW32" s="113"/>
      <c r="FDX32" s="113"/>
      <c r="FDY32" s="113"/>
      <c r="FDZ32" s="113"/>
      <c r="FEA32" s="113"/>
      <c r="FEB32" s="113"/>
      <c r="FEC32" s="113"/>
      <c r="FED32" s="113"/>
      <c r="FEE32" s="113"/>
      <c r="FEF32" s="113"/>
      <c r="FEG32" s="113"/>
      <c r="FEH32" s="113"/>
      <c r="FEI32" s="113"/>
      <c r="FEJ32" s="113"/>
      <c r="FEK32" s="113"/>
      <c r="FEL32" s="113"/>
      <c r="FEM32" s="113"/>
      <c r="FEN32" s="113"/>
      <c r="FEO32" s="113"/>
      <c r="FEP32" s="113"/>
      <c r="FEQ32" s="113"/>
      <c r="FER32" s="113"/>
      <c r="FES32" s="113"/>
      <c r="FET32" s="113"/>
      <c r="FEU32" s="113"/>
      <c r="FEV32" s="113"/>
      <c r="FEW32" s="113"/>
      <c r="FEX32" s="113"/>
      <c r="FEY32" s="113"/>
      <c r="FEZ32" s="113"/>
      <c r="FFA32" s="113"/>
      <c r="FFB32" s="113"/>
      <c r="FFC32" s="113"/>
      <c r="FFD32" s="113"/>
      <c r="FFE32" s="113"/>
      <c r="FFF32" s="113"/>
      <c r="FFG32" s="113"/>
      <c r="FFH32" s="113"/>
      <c r="FFI32" s="113"/>
      <c r="FFJ32" s="113"/>
      <c r="FFK32" s="113"/>
      <c r="FFL32" s="113"/>
      <c r="FFM32" s="113"/>
      <c r="FFN32" s="113"/>
      <c r="FFO32" s="113"/>
      <c r="FFP32" s="113"/>
      <c r="FFQ32" s="113"/>
      <c r="FFR32" s="113"/>
      <c r="FFS32" s="113"/>
      <c r="FFT32" s="113"/>
      <c r="FFU32" s="113"/>
      <c r="FFV32" s="113"/>
      <c r="FFW32" s="113"/>
      <c r="FFX32" s="113"/>
      <c r="FFY32" s="113"/>
      <c r="FFZ32" s="113"/>
      <c r="FGA32" s="113"/>
      <c r="FGB32" s="113"/>
      <c r="FGC32" s="113"/>
      <c r="FGD32" s="113"/>
      <c r="FGE32" s="113"/>
      <c r="FGF32" s="113"/>
      <c r="FGG32" s="113"/>
      <c r="FGH32" s="113"/>
      <c r="FGI32" s="113"/>
      <c r="FGJ32" s="113"/>
      <c r="FGK32" s="113"/>
      <c r="FGL32" s="113"/>
      <c r="FGM32" s="113"/>
      <c r="FGN32" s="113"/>
      <c r="FGO32" s="113"/>
      <c r="FGP32" s="113"/>
      <c r="FGQ32" s="113"/>
      <c r="FGR32" s="113"/>
      <c r="FGS32" s="113"/>
      <c r="FGT32" s="113"/>
      <c r="FGU32" s="113"/>
      <c r="FGV32" s="113"/>
      <c r="FGW32" s="113"/>
      <c r="FGX32" s="113"/>
      <c r="FGY32" s="113"/>
      <c r="FGZ32" s="113"/>
      <c r="FHA32" s="113"/>
      <c r="FHB32" s="113"/>
      <c r="FHC32" s="113"/>
      <c r="FHD32" s="113"/>
      <c r="FHE32" s="113"/>
      <c r="FHF32" s="113"/>
      <c r="FHG32" s="113"/>
      <c r="FHH32" s="113"/>
      <c r="FHI32" s="113"/>
      <c r="FHJ32" s="113"/>
      <c r="FHK32" s="113"/>
      <c r="FHL32" s="113"/>
      <c r="FHM32" s="113"/>
      <c r="FHN32" s="113"/>
      <c r="FHO32" s="113"/>
      <c r="FHP32" s="113"/>
      <c r="FHQ32" s="113"/>
      <c r="FHR32" s="113"/>
      <c r="FHS32" s="113"/>
      <c r="FHT32" s="113"/>
      <c r="FHU32" s="113"/>
      <c r="FHV32" s="113"/>
      <c r="FHW32" s="113"/>
      <c r="FHX32" s="113"/>
      <c r="FHY32" s="113"/>
      <c r="FHZ32" s="113"/>
      <c r="FIA32" s="113"/>
      <c r="FIB32" s="113"/>
      <c r="FIC32" s="113"/>
      <c r="FID32" s="113"/>
      <c r="FIE32" s="113"/>
      <c r="FIF32" s="113"/>
      <c r="FIG32" s="113"/>
      <c r="FIH32" s="113"/>
      <c r="FII32" s="113"/>
      <c r="FIJ32" s="113"/>
      <c r="FIK32" s="113"/>
      <c r="FIL32" s="113"/>
      <c r="FIM32" s="113"/>
      <c r="FIN32" s="113"/>
      <c r="FIO32" s="113"/>
      <c r="FIP32" s="113"/>
      <c r="FIQ32" s="113"/>
      <c r="FIR32" s="113"/>
      <c r="FIS32" s="113"/>
      <c r="FIT32" s="113"/>
      <c r="FIU32" s="113"/>
      <c r="FIV32" s="113"/>
      <c r="FIW32" s="113"/>
      <c r="FIX32" s="113"/>
      <c r="FIY32" s="113"/>
      <c r="FIZ32" s="113"/>
      <c r="FJA32" s="113"/>
      <c r="FJB32" s="113"/>
      <c r="FJC32" s="113"/>
      <c r="FJD32" s="113"/>
      <c r="FJE32" s="113"/>
      <c r="FJF32" s="113"/>
      <c r="FJG32" s="113"/>
      <c r="FJH32" s="113"/>
      <c r="FJI32" s="113"/>
      <c r="FJJ32" s="113"/>
      <c r="FJK32" s="113"/>
      <c r="FJL32" s="113"/>
      <c r="FJM32" s="113"/>
      <c r="FJN32" s="113"/>
      <c r="FJO32" s="113"/>
      <c r="FJP32" s="113"/>
      <c r="FJQ32" s="113"/>
      <c r="FJR32" s="113"/>
      <c r="FJS32" s="113"/>
      <c r="FJT32" s="113"/>
      <c r="FJU32" s="113"/>
      <c r="FJV32" s="113"/>
      <c r="FJW32" s="113"/>
      <c r="FJX32" s="113"/>
      <c r="FJY32" s="113"/>
      <c r="FJZ32" s="113"/>
      <c r="FKA32" s="113"/>
      <c r="FKB32" s="113"/>
      <c r="FKC32" s="113"/>
      <c r="FKD32" s="113"/>
      <c r="FKE32" s="113"/>
      <c r="FKF32" s="113"/>
      <c r="FKG32" s="113"/>
      <c r="FKH32" s="113"/>
      <c r="FKI32" s="113"/>
      <c r="FKJ32" s="113"/>
      <c r="FKK32" s="113"/>
      <c r="FKL32" s="113"/>
      <c r="FKM32" s="113"/>
      <c r="FKN32" s="113"/>
      <c r="FKO32" s="113"/>
      <c r="FKP32" s="113"/>
      <c r="FKQ32" s="113"/>
      <c r="FKR32" s="113"/>
      <c r="FKS32" s="113"/>
      <c r="FKT32" s="113"/>
      <c r="FKU32" s="113"/>
      <c r="FKV32" s="113"/>
      <c r="FKW32" s="113"/>
      <c r="FKX32" s="113"/>
      <c r="FKY32" s="113"/>
      <c r="FKZ32" s="113"/>
      <c r="FLA32" s="113"/>
      <c r="FLB32" s="113"/>
      <c r="FLC32" s="113"/>
      <c r="FLD32" s="113"/>
      <c r="FLE32" s="113"/>
      <c r="FLF32" s="113"/>
      <c r="FLG32" s="113"/>
      <c r="FLH32" s="113"/>
      <c r="FLI32" s="113"/>
      <c r="FLJ32" s="113"/>
      <c r="FLK32" s="113"/>
      <c r="FLL32" s="113"/>
      <c r="FLM32" s="113"/>
      <c r="FLN32" s="113"/>
      <c r="FLO32" s="113"/>
      <c r="FLP32" s="113"/>
      <c r="FLQ32" s="113"/>
      <c r="FLR32" s="113"/>
      <c r="FLS32" s="113"/>
      <c r="FLT32" s="113"/>
      <c r="FLU32" s="113"/>
      <c r="FLV32" s="113"/>
      <c r="FLW32" s="113"/>
      <c r="FLX32" s="113"/>
      <c r="FLY32" s="113"/>
      <c r="FLZ32" s="113"/>
      <c r="FMA32" s="113"/>
      <c r="FMB32" s="113"/>
      <c r="FMC32" s="113"/>
      <c r="FMD32" s="113"/>
      <c r="FME32" s="113"/>
      <c r="FMF32" s="113"/>
      <c r="FMG32" s="113"/>
      <c r="FMH32" s="113"/>
      <c r="FMI32" s="113"/>
      <c r="FMJ32" s="113"/>
      <c r="FMK32" s="113"/>
      <c r="FML32" s="113"/>
      <c r="FMM32" s="113"/>
      <c r="FMN32" s="113"/>
      <c r="FMO32" s="113"/>
      <c r="FMP32" s="113"/>
      <c r="FMQ32" s="113"/>
      <c r="FMR32" s="113"/>
      <c r="FMS32" s="113"/>
      <c r="FMT32" s="113"/>
      <c r="FMU32" s="113"/>
      <c r="FMV32" s="113"/>
      <c r="FMW32" s="113"/>
      <c r="FMX32" s="113"/>
      <c r="FMY32" s="113"/>
      <c r="FMZ32" s="113"/>
      <c r="FNA32" s="113"/>
      <c r="FNB32" s="113"/>
      <c r="FNC32" s="113"/>
      <c r="FND32" s="113"/>
      <c r="FNE32" s="113"/>
      <c r="FNF32" s="113"/>
      <c r="FNG32" s="113"/>
      <c r="FNH32" s="113"/>
      <c r="FNI32" s="113"/>
      <c r="FNJ32" s="113"/>
      <c r="FNK32" s="113"/>
      <c r="FNL32" s="113"/>
      <c r="FNM32" s="113"/>
      <c r="FNN32" s="113"/>
      <c r="FNO32" s="113"/>
      <c r="FNP32" s="113"/>
      <c r="FNQ32" s="113"/>
      <c r="FNR32" s="113"/>
      <c r="FNS32" s="113"/>
      <c r="FNT32" s="113"/>
      <c r="FNU32" s="113"/>
      <c r="FNV32" s="113"/>
      <c r="FNW32" s="113"/>
      <c r="FNX32" s="113"/>
      <c r="FNY32" s="113"/>
      <c r="FNZ32" s="113"/>
      <c r="FOA32" s="113"/>
      <c r="FOB32" s="113"/>
      <c r="FOC32" s="113"/>
      <c r="FOD32" s="113"/>
      <c r="FOE32" s="113"/>
      <c r="FOF32" s="113"/>
      <c r="FOG32" s="113"/>
      <c r="FOH32" s="113"/>
      <c r="FOI32" s="113"/>
      <c r="FOJ32" s="113"/>
      <c r="FOK32" s="113"/>
      <c r="FOL32" s="113"/>
      <c r="FOM32" s="113"/>
      <c r="FON32" s="113"/>
      <c r="FOO32" s="113"/>
      <c r="FOP32" s="113"/>
      <c r="FOQ32" s="113"/>
      <c r="FOR32" s="113"/>
      <c r="FOS32" s="113"/>
      <c r="FOT32" s="113"/>
      <c r="FOU32" s="113"/>
      <c r="FOV32" s="113"/>
      <c r="FOW32" s="113"/>
      <c r="FOX32" s="113"/>
      <c r="FOY32" s="113"/>
      <c r="FOZ32" s="113"/>
      <c r="FPA32" s="113"/>
      <c r="FPB32" s="113"/>
      <c r="FPC32" s="113"/>
      <c r="FPD32" s="113"/>
      <c r="FPE32" s="113"/>
      <c r="FPF32" s="113"/>
      <c r="FPG32" s="113"/>
      <c r="FPH32" s="113"/>
      <c r="FPI32" s="113"/>
      <c r="FPJ32" s="113"/>
      <c r="FPK32" s="113"/>
      <c r="FPL32" s="113"/>
      <c r="FPM32" s="113"/>
      <c r="FPN32" s="113"/>
      <c r="FPO32" s="113"/>
      <c r="FPP32" s="113"/>
      <c r="FPQ32" s="113"/>
      <c r="FPR32" s="113"/>
      <c r="FPS32" s="113"/>
      <c r="FPT32" s="113"/>
      <c r="FPU32" s="113"/>
      <c r="FPV32" s="113"/>
      <c r="FPW32" s="113"/>
      <c r="FPX32" s="113"/>
      <c r="FPY32" s="113"/>
      <c r="FPZ32" s="113"/>
      <c r="FQA32" s="113"/>
      <c r="FQB32" s="113"/>
      <c r="FQC32" s="113"/>
      <c r="FQD32" s="113"/>
      <c r="FQE32" s="113"/>
      <c r="FQF32" s="113"/>
      <c r="FQG32" s="113"/>
      <c r="FQH32" s="113"/>
      <c r="FQI32" s="113"/>
      <c r="FQJ32" s="113"/>
      <c r="FQK32" s="113"/>
      <c r="FQL32" s="113"/>
      <c r="FQM32" s="113"/>
      <c r="FQN32" s="113"/>
      <c r="FQO32" s="113"/>
      <c r="FQP32" s="113"/>
      <c r="FQQ32" s="113"/>
      <c r="FQR32" s="113"/>
      <c r="FQS32" s="113"/>
      <c r="FQT32" s="113"/>
      <c r="FQU32" s="113"/>
      <c r="FQV32" s="113"/>
      <c r="FQW32" s="113"/>
      <c r="FQX32" s="113"/>
      <c r="FQY32" s="113"/>
      <c r="FQZ32" s="113"/>
      <c r="FRA32" s="113"/>
      <c r="FRB32" s="113"/>
      <c r="FRC32" s="113"/>
      <c r="FRD32" s="113"/>
      <c r="FRE32" s="113"/>
      <c r="FRF32" s="113"/>
      <c r="FRG32" s="113"/>
      <c r="FRH32" s="113"/>
      <c r="FRI32" s="113"/>
      <c r="FRJ32" s="113"/>
      <c r="FRK32" s="113"/>
      <c r="FRL32" s="113"/>
      <c r="FRM32" s="113"/>
      <c r="FRN32" s="113"/>
      <c r="FRO32" s="113"/>
      <c r="FRP32" s="113"/>
      <c r="FRQ32" s="113"/>
      <c r="FRR32" s="113"/>
      <c r="FRS32" s="113"/>
      <c r="FRT32" s="113"/>
      <c r="FRU32" s="113"/>
      <c r="FRV32" s="113"/>
      <c r="FRW32" s="113"/>
      <c r="FRX32" s="113"/>
      <c r="FRY32" s="113"/>
      <c r="FRZ32" s="113"/>
      <c r="FSA32" s="113"/>
      <c r="FSB32" s="113"/>
      <c r="FSC32" s="113"/>
      <c r="FSD32" s="113"/>
      <c r="FSE32" s="113"/>
      <c r="FSF32" s="113"/>
      <c r="FSG32" s="113"/>
      <c r="FSH32" s="113"/>
      <c r="FSI32" s="113"/>
      <c r="FSJ32" s="113"/>
      <c r="FSK32" s="113"/>
      <c r="FSL32" s="113"/>
      <c r="FSM32" s="113"/>
      <c r="FSN32" s="113"/>
      <c r="FSO32" s="113"/>
      <c r="FSP32" s="113"/>
      <c r="FSQ32" s="113"/>
      <c r="FSR32" s="113"/>
      <c r="FSS32" s="113"/>
      <c r="FST32" s="113"/>
      <c r="FSU32" s="113"/>
      <c r="FSV32" s="113"/>
      <c r="FSW32" s="113"/>
      <c r="FSX32" s="113"/>
      <c r="FSY32" s="113"/>
      <c r="FSZ32" s="113"/>
      <c r="FTA32" s="113"/>
      <c r="FTB32" s="113"/>
      <c r="FTC32" s="113"/>
      <c r="FTD32" s="113"/>
      <c r="FTE32" s="113"/>
      <c r="FTF32" s="113"/>
      <c r="FTG32" s="113"/>
      <c r="FTH32" s="113"/>
      <c r="FTI32" s="113"/>
      <c r="FTJ32" s="113"/>
      <c r="FTK32" s="113"/>
      <c r="FTL32" s="113"/>
      <c r="FTM32" s="113"/>
      <c r="FTN32" s="113"/>
      <c r="FTO32" s="113"/>
      <c r="FTP32" s="113"/>
      <c r="FTQ32" s="113"/>
      <c r="FTR32" s="113"/>
      <c r="FTS32" s="113"/>
      <c r="FTT32" s="113"/>
      <c r="FTU32" s="113"/>
      <c r="FTV32" s="113"/>
      <c r="FTW32" s="113"/>
      <c r="FTX32" s="113"/>
      <c r="FTY32" s="113"/>
      <c r="FTZ32" s="113"/>
      <c r="FUA32" s="113"/>
      <c r="FUB32" s="113"/>
      <c r="FUC32" s="113"/>
      <c r="FUD32" s="113"/>
      <c r="FUE32" s="113"/>
      <c r="FUF32" s="113"/>
      <c r="FUG32" s="113"/>
      <c r="FUH32" s="113"/>
      <c r="FUI32" s="113"/>
      <c r="FUJ32" s="113"/>
      <c r="FUK32" s="113"/>
      <c r="FUL32" s="113"/>
      <c r="FUM32" s="113"/>
      <c r="FUN32" s="113"/>
      <c r="FUO32" s="113"/>
      <c r="FUP32" s="113"/>
      <c r="FUQ32" s="113"/>
      <c r="FUR32" s="113"/>
      <c r="FUS32" s="113"/>
      <c r="FUT32" s="113"/>
      <c r="FUU32" s="113"/>
      <c r="FUV32" s="113"/>
      <c r="FUW32" s="113"/>
      <c r="FUX32" s="113"/>
      <c r="FUY32" s="113"/>
      <c r="FUZ32" s="113"/>
      <c r="FVA32" s="113"/>
      <c r="FVB32" s="113"/>
      <c r="FVC32" s="113"/>
      <c r="FVD32" s="113"/>
      <c r="FVE32" s="113"/>
      <c r="FVF32" s="113"/>
      <c r="FVG32" s="113"/>
      <c r="FVH32" s="113"/>
      <c r="FVI32" s="113"/>
      <c r="FVJ32" s="113"/>
      <c r="FVK32" s="113"/>
      <c r="FVL32" s="113"/>
      <c r="FVM32" s="113"/>
      <c r="FVN32" s="113"/>
      <c r="FVO32" s="113"/>
      <c r="FVP32" s="113"/>
      <c r="FVQ32" s="113"/>
      <c r="FVR32" s="113"/>
      <c r="FVS32" s="113"/>
      <c r="FVT32" s="113"/>
      <c r="FVU32" s="113"/>
      <c r="FVV32" s="113"/>
      <c r="FVW32" s="113"/>
      <c r="FVX32" s="113"/>
      <c r="FVY32" s="113"/>
      <c r="FVZ32" s="113"/>
      <c r="FWA32" s="113"/>
      <c r="FWB32" s="113"/>
      <c r="FWC32" s="113"/>
      <c r="FWD32" s="113"/>
      <c r="FWE32" s="113"/>
      <c r="FWF32" s="113"/>
      <c r="FWG32" s="113"/>
      <c r="FWH32" s="113"/>
      <c r="FWI32" s="113"/>
      <c r="FWJ32" s="113"/>
      <c r="FWK32" s="113"/>
      <c r="FWL32" s="113"/>
      <c r="FWM32" s="113"/>
      <c r="FWN32" s="113"/>
      <c r="FWO32" s="113"/>
      <c r="FWP32" s="113"/>
      <c r="FWQ32" s="113"/>
      <c r="FWR32" s="113"/>
      <c r="FWS32" s="113"/>
      <c r="FWT32" s="113"/>
      <c r="FWU32" s="113"/>
      <c r="FWV32" s="113"/>
      <c r="FWW32" s="113"/>
      <c r="FWX32" s="113"/>
      <c r="FWY32" s="113"/>
      <c r="FWZ32" s="113"/>
      <c r="FXA32" s="113"/>
      <c r="FXB32" s="113"/>
      <c r="FXC32" s="113"/>
      <c r="FXD32" s="113"/>
      <c r="FXE32" s="113"/>
      <c r="FXF32" s="113"/>
      <c r="FXG32" s="113"/>
      <c r="FXH32" s="113"/>
      <c r="FXI32" s="113"/>
      <c r="FXJ32" s="113"/>
      <c r="FXK32" s="113"/>
      <c r="FXL32" s="113"/>
      <c r="FXM32" s="113"/>
      <c r="FXN32" s="113"/>
      <c r="FXO32" s="113"/>
      <c r="FXP32" s="113"/>
      <c r="FXQ32" s="113"/>
      <c r="FXR32" s="113"/>
      <c r="FXS32" s="113"/>
      <c r="FXT32" s="113"/>
      <c r="FXU32" s="113"/>
      <c r="FXV32" s="113"/>
      <c r="FXW32" s="113"/>
      <c r="FXX32" s="113"/>
      <c r="FXY32" s="113"/>
      <c r="FXZ32" s="113"/>
      <c r="FYA32" s="113"/>
      <c r="FYB32" s="113"/>
      <c r="FYC32" s="113"/>
      <c r="FYD32" s="113"/>
      <c r="FYE32" s="113"/>
      <c r="FYF32" s="113"/>
      <c r="FYG32" s="113"/>
      <c r="FYH32" s="113"/>
      <c r="FYI32" s="113"/>
      <c r="FYJ32" s="113"/>
      <c r="FYK32" s="113"/>
      <c r="FYL32" s="113"/>
      <c r="FYM32" s="113"/>
      <c r="FYN32" s="113"/>
      <c r="FYO32" s="113"/>
      <c r="FYP32" s="113"/>
      <c r="FYQ32" s="113"/>
      <c r="FYR32" s="113"/>
      <c r="FYS32" s="113"/>
      <c r="FYT32" s="113"/>
      <c r="FYU32" s="113"/>
      <c r="FYV32" s="113"/>
      <c r="FYW32" s="113"/>
      <c r="FYX32" s="113"/>
      <c r="FYY32" s="113"/>
      <c r="FYZ32" s="113"/>
      <c r="FZA32" s="113"/>
      <c r="FZB32" s="113"/>
      <c r="FZC32" s="113"/>
      <c r="FZD32" s="113"/>
      <c r="FZE32" s="113"/>
      <c r="FZF32" s="113"/>
      <c r="FZG32" s="113"/>
      <c r="FZH32" s="113"/>
      <c r="FZI32" s="113"/>
      <c r="FZJ32" s="113"/>
      <c r="FZK32" s="113"/>
      <c r="FZL32" s="113"/>
      <c r="FZM32" s="113"/>
      <c r="FZN32" s="113"/>
      <c r="FZO32" s="113"/>
      <c r="FZP32" s="113"/>
      <c r="FZQ32" s="113"/>
      <c r="FZR32" s="113"/>
      <c r="FZS32" s="113"/>
      <c r="FZT32" s="113"/>
      <c r="FZU32" s="113"/>
      <c r="FZV32" s="113"/>
      <c r="FZW32" s="113"/>
      <c r="FZX32" s="113"/>
      <c r="FZY32" s="113"/>
      <c r="FZZ32" s="113"/>
      <c r="GAA32" s="113"/>
      <c r="GAB32" s="113"/>
      <c r="GAC32" s="113"/>
      <c r="GAD32" s="113"/>
      <c r="GAE32" s="113"/>
      <c r="GAF32" s="113"/>
      <c r="GAG32" s="113"/>
      <c r="GAH32" s="113"/>
      <c r="GAI32" s="113"/>
      <c r="GAJ32" s="113"/>
      <c r="GAK32" s="113"/>
      <c r="GAL32" s="113"/>
      <c r="GAM32" s="113"/>
      <c r="GAN32" s="113"/>
      <c r="GAO32" s="113"/>
      <c r="GAP32" s="113"/>
      <c r="GAQ32" s="113"/>
      <c r="GAR32" s="113"/>
      <c r="GAS32" s="113"/>
      <c r="GAT32" s="113"/>
      <c r="GAU32" s="113"/>
      <c r="GAV32" s="113"/>
      <c r="GAW32" s="113"/>
      <c r="GAX32" s="113"/>
      <c r="GAY32" s="113"/>
      <c r="GAZ32" s="113"/>
      <c r="GBA32" s="113"/>
      <c r="GBB32" s="113"/>
      <c r="GBC32" s="113"/>
      <c r="GBD32" s="113"/>
      <c r="GBE32" s="113"/>
      <c r="GBF32" s="113"/>
      <c r="GBG32" s="113"/>
      <c r="GBH32" s="113"/>
      <c r="GBI32" s="113"/>
      <c r="GBJ32" s="113"/>
      <c r="GBK32" s="113"/>
      <c r="GBL32" s="113"/>
      <c r="GBM32" s="113"/>
      <c r="GBN32" s="113"/>
      <c r="GBO32" s="113"/>
      <c r="GBP32" s="113"/>
      <c r="GBQ32" s="113"/>
      <c r="GBR32" s="113"/>
      <c r="GBS32" s="113"/>
      <c r="GBT32" s="113"/>
      <c r="GBU32" s="113"/>
      <c r="GBV32" s="113"/>
      <c r="GBW32" s="113"/>
      <c r="GBX32" s="113"/>
      <c r="GBY32" s="113"/>
      <c r="GBZ32" s="113"/>
      <c r="GCA32" s="113"/>
      <c r="GCB32" s="113"/>
      <c r="GCC32" s="113"/>
      <c r="GCD32" s="113"/>
      <c r="GCE32" s="113"/>
      <c r="GCF32" s="113"/>
      <c r="GCG32" s="113"/>
      <c r="GCH32" s="113"/>
      <c r="GCI32" s="113"/>
      <c r="GCJ32" s="113"/>
      <c r="GCK32" s="113"/>
      <c r="GCL32" s="113"/>
      <c r="GCM32" s="113"/>
      <c r="GCN32" s="113"/>
      <c r="GCO32" s="113"/>
      <c r="GCP32" s="113"/>
      <c r="GCQ32" s="113"/>
      <c r="GCR32" s="113"/>
      <c r="GCS32" s="113"/>
      <c r="GCT32" s="113"/>
      <c r="GCU32" s="113"/>
      <c r="GCV32" s="113"/>
      <c r="GCW32" s="113"/>
      <c r="GCX32" s="113"/>
      <c r="GCY32" s="113"/>
      <c r="GCZ32" s="113"/>
      <c r="GDA32" s="113"/>
      <c r="GDB32" s="113"/>
      <c r="GDC32" s="113"/>
      <c r="GDD32" s="113"/>
      <c r="GDE32" s="113"/>
      <c r="GDF32" s="113"/>
      <c r="GDG32" s="113"/>
      <c r="GDH32" s="113"/>
      <c r="GDI32" s="113"/>
      <c r="GDJ32" s="113"/>
      <c r="GDK32" s="113"/>
      <c r="GDL32" s="113"/>
      <c r="GDM32" s="113"/>
      <c r="GDN32" s="113"/>
      <c r="GDO32" s="113"/>
      <c r="GDP32" s="113"/>
      <c r="GDQ32" s="113"/>
      <c r="GDR32" s="113"/>
      <c r="GDS32" s="113"/>
      <c r="GDT32" s="113"/>
      <c r="GDU32" s="113"/>
      <c r="GDV32" s="113"/>
      <c r="GDW32" s="113"/>
      <c r="GDX32" s="113"/>
      <c r="GDY32" s="113"/>
      <c r="GDZ32" s="113"/>
      <c r="GEA32" s="113"/>
      <c r="GEB32" s="113"/>
      <c r="GEC32" s="113"/>
      <c r="GED32" s="113"/>
      <c r="GEE32" s="113"/>
      <c r="GEF32" s="113"/>
      <c r="GEG32" s="113"/>
      <c r="GEH32" s="113"/>
      <c r="GEI32" s="113"/>
      <c r="GEJ32" s="113"/>
      <c r="GEK32" s="113"/>
      <c r="GEL32" s="113"/>
      <c r="GEM32" s="113"/>
      <c r="GEN32" s="113"/>
      <c r="GEO32" s="113"/>
      <c r="GEP32" s="113"/>
      <c r="GEQ32" s="113"/>
      <c r="GER32" s="113"/>
      <c r="GES32" s="113"/>
      <c r="GET32" s="113"/>
      <c r="GEU32" s="113"/>
      <c r="GEV32" s="113"/>
      <c r="GEW32" s="113"/>
      <c r="GEX32" s="113"/>
      <c r="GEY32" s="113"/>
      <c r="GEZ32" s="113"/>
      <c r="GFA32" s="113"/>
      <c r="GFB32" s="113"/>
      <c r="GFC32" s="113"/>
      <c r="GFD32" s="113"/>
      <c r="GFE32" s="113"/>
      <c r="GFF32" s="113"/>
      <c r="GFG32" s="113"/>
      <c r="GFH32" s="113"/>
      <c r="GFI32" s="113"/>
      <c r="GFJ32" s="113"/>
      <c r="GFK32" s="113"/>
      <c r="GFL32" s="113"/>
      <c r="GFM32" s="113"/>
      <c r="GFN32" s="113"/>
      <c r="GFO32" s="113"/>
      <c r="GFP32" s="113"/>
      <c r="GFQ32" s="113"/>
      <c r="GFR32" s="113"/>
      <c r="GFS32" s="113"/>
      <c r="GFT32" s="113"/>
      <c r="GFU32" s="113"/>
      <c r="GFV32" s="113"/>
      <c r="GFW32" s="113"/>
      <c r="GFX32" s="113"/>
      <c r="GFY32" s="113"/>
      <c r="GFZ32" s="113"/>
      <c r="GGA32" s="113"/>
      <c r="GGB32" s="113"/>
      <c r="GGC32" s="113"/>
      <c r="GGD32" s="113"/>
      <c r="GGE32" s="113"/>
      <c r="GGF32" s="113"/>
      <c r="GGG32" s="113"/>
      <c r="GGH32" s="113"/>
      <c r="GGI32" s="113"/>
      <c r="GGJ32" s="113"/>
      <c r="GGK32" s="113"/>
      <c r="GGL32" s="113"/>
      <c r="GGM32" s="113"/>
      <c r="GGN32" s="113"/>
      <c r="GGO32" s="113"/>
      <c r="GGP32" s="113"/>
      <c r="GGQ32" s="113"/>
      <c r="GGR32" s="113"/>
      <c r="GGS32" s="113"/>
      <c r="GGT32" s="113"/>
      <c r="GGU32" s="113"/>
      <c r="GGV32" s="113"/>
      <c r="GGW32" s="113"/>
      <c r="GGX32" s="113"/>
      <c r="GGY32" s="113"/>
      <c r="GGZ32" s="113"/>
      <c r="GHA32" s="113"/>
      <c r="GHB32" s="113"/>
      <c r="GHC32" s="113"/>
      <c r="GHD32" s="113"/>
      <c r="GHE32" s="113"/>
      <c r="GHF32" s="113"/>
      <c r="GHG32" s="113"/>
      <c r="GHH32" s="113"/>
      <c r="GHI32" s="113"/>
      <c r="GHJ32" s="113"/>
      <c r="GHK32" s="113"/>
      <c r="GHL32" s="113"/>
      <c r="GHM32" s="113"/>
      <c r="GHN32" s="113"/>
      <c r="GHO32" s="113"/>
      <c r="GHP32" s="113"/>
      <c r="GHQ32" s="113"/>
      <c r="GHR32" s="113"/>
      <c r="GHS32" s="113"/>
      <c r="GHT32" s="113"/>
      <c r="GHU32" s="113"/>
      <c r="GHV32" s="113"/>
      <c r="GHW32" s="113"/>
      <c r="GHX32" s="113"/>
      <c r="GHY32" s="113"/>
      <c r="GHZ32" s="113"/>
      <c r="GIA32" s="113"/>
      <c r="GIB32" s="113"/>
      <c r="GIC32" s="113"/>
      <c r="GID32" s="113"/>
      <c r="GIE32" s="113"/>
      <c r="GIF32" s="113"/>
      <c r="GIG32" s="113"/>
      <c r="GIH32" s="113"/>
      <c r="GII32" s="113"/>
      <c r="GIJ32" s="113"/>
      <c r="GIK32" s="113"/>
      <c r="GIL32" s="113"/>
      <c r="GIM32" s="113"/>
      <c r="GIN32" s="113"/>
      <c r="GIO32" s="113"/>
      <c r="GIP32" s="113"/>
      <c r="GIQ32" s="113"/>
      <c r="GIR32" s="113"/>
      <c r="GIS32" s="113"/>
      <c r="GIT32" s="113"/>
      <c r="GIU32" s="113"/>
      <c r="GIV32" s="113"/>
      <c r="GIW32" s="113"/>
      <c r="GIX32" s="113"/>
      <c r="GIY32" s="113"/>
      <c r="GIZ32" s="113"/>
      <c r="GJA32" s="113"/>
      <c r="GJB32" s="113"/>
      <c r="GJC32" s="113"/>
      <c r="GJD32" s="113"/>
      <c r="GJE32" s="113"/>
      <c r="GJF32" s="113"/>
      <c r="GJG32" s="113"/>
      <c r="GJH32" s="113"/>
      <c r="GJI32" s="113"/>
      <c r="GJJ32" s="113"/>
      <c r="GJK32" s="113"/>
      <c r="GJL32" s="113"/>
      <c r="GJM32" s="113"/>
      <c r="GJN32" s="113"/>
      <c r="GJO32" s="113"/>
      <c r="GJP32" s="113"/>
      <c r="GJQ32" s="113"/>
      <c r="GJR32" s="113"/>
      <c r="GJS32" s="113"/>
      <c r="GJT32" s="113"/>
      <c r="GJU32" s="113"/>
      <c r="GJV32" s="113"/>
      <c r="GJW32" s="113"/>
      <c r="GJX32" s="113"/>
      <c r="GJY32" s="113"/>
      <c r="GJZ32" s="113"/>
      <c r="GKA32" s="113"/>
      <c r="GKB32" s="113"/>
      <c r="GKC32" s="113"/>
      <c r="GKD32" s="113"/>
      <c r="GKE32" s="113"/>
      <c r="GKF32" s="113"/>
      <c r="GKG32" s="113"/>
      <c r="GKH32" s="113"/>
      <c r="GKI32" s="113"/>
      <c r="GKJ32" s="113"/>
      <c r="GKK32" s="113"/>
      <c r="GKL32" s="113"/>
      <c r="GKM32" s="113"/>
      <c r="GKN32" s="113"/>
      <c r="GKO32" s="113"/>
      <c r="GKP32" s="113"/>
      <c r="GKQ32" s="113"/>
      <c r="GKR32" s="113"/>
      <c r="GKS32" s="113"/>
      <c r="GKT32" s="113"/>
      <c r="GKU32" s="113"/>
      <c r="GKV32" s="113"/>
      <c r="GKW32" s="113"/>
      <c r="GKX32" s="113"/>
      <c r="GKY32" s="113"/>
      <c r="GKZ32" s="113"/>
      <c r="GLA32" s="113"/>
      <c r="GLB32" s="113"/>
      <c r="GLC32" s="113"/>
      <c r="GLD32" s="113"/>
      <c r="GLE32" s="113"/>
      <c r="GLF32" s="113"/>
      <c r="GLG32" s="113"/>
      <c r="GLH32" s="113"/>
      <c r="GLI32" s="113"/>
      <c r="GLJ32" s="113"/>
      <c r="GLK32" s="113"/>
      <c r="GLL32" s="113"/>
      <c r="GLM32" s="113"/>
      <c r="GLN32" s="113"/>
      <c r="GLO32" s="113"/>
      <c r="GLP32" s="113"/>
      <c r="GLQ32" s="113"/>
      <c r="GLR32" s="113"/>
      <c r="GLS32" s="113"/>
      <c r="GLT32" s="113"/>
      <c r="GLU32" s="113"/>
      <c r="GLV32" s="113"/>
      <c r="GLW32" s="113"/>
      <c r="GLX32" s="113"/>
      <c r="GLY32" s="113"/>
      <c r="GLZ32" s="113"/>
      <c r="GMA32" s="113"/>
      <c r="GMB32" s="113"/>
      <c r="GMC32" s="113"/>
      <c r="GMD32" s="113"/>
      <c r="GME32" s="113"/>
      <c r="GMF32" s="113"/>
      <c r="GMG32" s="113"/>
      <c r="GMH32" s="113"/>
      <c r="GMI32" s="113"/>
      <c r="GMJ32" s="113"/>
      <c r="GMK32" s="113"/>
      <c r="GML32" s="113"/>
      <c r="GMM32" s="113"/>
      <c r="GMN32" s="113"/>
      <c r="GMO32" s="113"/>
      <c r="GMP32" s="113"/>
      <c r="GMQ32" s="113"/>
      <c r="GMR32" s="113"/>
      <c r="GMS32" s="113"/>
      <c r="GMT32" s="113"/>
      <c r="GMU32" s="113"/>
      <c r="GMV32" s="113"/>
      <c r="GMW32" s="113"/>
      <c r="GMX32" s="113"/>
      <c r="GMY32" s="113"/>
      <c r="GMZ32" s="113"/>
      <c r="GNA32" s="113"/>
      <c r="GNB32" s="113"/>
      <c r="GNC32" s="113"/>
      <c r="GND32" s="113"/>
      <c r="GNE32" s="113"/>
      <c r="GNF32" s="113"/>
      <c r="GNG32" s="113"/>
      <c r="GNH32" s="113"/>
      <c r="GNI32" s="113"/>
      <c r="GNJ32" s="113"/>
      <c r="GNK32" s="113"/>
      <c r="GNL32" s="113"/>
      <c r="GNM32" s="113"/>
      <c r="GNN32" s="113"/>
      <c r="GNO32" s="113"/>
      <c r="GNP32" s="113"/>
      <c r="GNQ32" s="113"/>
      <c r="GNR32" s="113"/>
      <c r="GNS32" s="113"/>
      <c r="GNT32" s="113"/>
      <c r="GNU32" s="113"/>
      <c r="GNV32" s="113"/>
      <c r="GNW32" s="113"/>
      <c r="GNX32" s="113"/>
      <c r="GNY32" s="113"/>
      <c r="GNZ32" s="113"/>
      <c r="GOA32" s="113"/>
      <c r="GOB32" s="113"/>
      <c r="GOC32" s="113"/>
      <c r="GOD32" s="113"/>
      <c r="GOE32" s="113"/>
      <c r="GOF32" s="113"/>
      <c r="GOG32" s="113"/>
      <c r="GOH32" s="113"/>
      <c r="GOI32" s="113"/>
      <c r="GOJ32" s="113"/>
      <c r="GOK32" s="113"/>
      <c r="GOL32" s="113"/>
      <c r="GOM32" s="113"/>
      <c r="GON32" s="113"/>
      <c r="GOO32" s="113"/>
      <c r="GOP32" s="113"/>
      <c r="GOQ32" s="113"/>
      <c r="GOR32" s="113"/>
      <c r="GOS32" s="113"/>
      <c r="GOT32" s="113"/>
      <c r="GOU32" s="113"/>
      <c r="GOV32" s="113"/>
      <c r="GOW32" s="113"/>
      <c r="GOX32" s="113"/>
      <c r="GOY32" s="113"/>
      <c r="GOZ32" s="113"/>
      <c r="GPA32" s="113"/>
      <c r="GPB32" s="113"/>
      <c r="GPC32" s="113"/>
      <c r="GPD32" s="113"/>
      <c r="GPE32" s="113"/>
      <c r="GPF32" s="113"/>
      <c r="GPG32" s="113"/>
      <c r="GPH32" s="113"/>
      <c r="GPI32" s="113"/>
      <c r="GPJ32" s="113"/>
      <c r="GPK32" s="113"/>
      <c r="GPL32" s="113"/>
      <c r="GPM32" s="113"/>
      <c r="GPN32" s="113"/>
      <c r="GPO32" s="113"/>
      <c r="GPP32" s="113"/>
      <c r="GPQ32" s="113"/>
      <c r="GPR32" s="113"/>
      <c r="GPS32" s="113"/>
      <c r="GPT32" s="113"/>
      <c r="GPU32" s="113"/>
      <c r="GPV32" s="113"/>
      <c r="GPW32" s="113"/>
      <c r="GPX32" s="113"/>
      <c r="GPY32" s="113"/>
      <c r="GPZ32" s="113"/>
      <c r="GQA32" s="113"/>
      <c r="GQB32" s="113"/>
      <c r="GQC32" s="113"/>
      <c r="GQD32" s="113"/>
      <c r="GQE32" s="113"/>
      <c r="GQF32" s="113"/>
      <c r="GQG32" s="113"/>
      <c r="GQH32" s="113"/>
      <c r="GQI32" s="113"/>
      <c r="GQJ32" s="113"/>
      <c r="GQK32" s="113"/>
      <c r="GQL32" s="113"/>
      <c r="GQM32" s="113"/>
      <c r="GQN32" s="113"/>
      <c r="GQO32" s="113"/>
      <c r="GQP32" s="113"/>
      <c r="GQQ32" s="113"/>
      <c r="GQR32" s="113"/>
      <c r="GQS32" s="113"/>
      <c r="GQT32" s="113"/>
      <c r="GQU32" s="113"/>
      <c r="GQV32" s="113"/>
      <c r="GQW32" s="113"/>
      <c r="GQX32" s="113"/>
      <c r="GQY32" s="113"/>
      <c r="GQZ32" s="113"/>
      <c r="GRA32" s="113"/>
      <c r="GRB32" s="113"/>
      <c r="GRC32" s="113"/>
      <c r="GRD32" s="113"/>
      <c r="GRE32" s="113"/>
      <c r="GRF32" s="113"/>
      <c r="GRG32" s="113"/>
      <c r="GRH32" s="113"/>
      <c r="GRI32" s="113"/>
      <c r="GRJ32" s="113"/>
      <c r="GRK32" s="113"/>
      <c r="GRL32" s="113"/>
      <c r="GRM32" s="113"/>
      <c r="GRN32" s="113"/>
      <c r="GRO32" s="113"/>
      <c r="GRP32" s="113"/>
      <c r="GRQ32" s="113"/>
      <c r="GRR32" s="113"/>
      <c r="GRS32" s="113"/>
      <c r="GRT32" s="113"/>
      <c r="GRU32" s="113"/>
      <c r="GRV32" s="113"/>
      <c r="GRW32" s="113"/>
      <c r="GRX32" s="113"/>
      <c r="GRY32" s="113"/>
      <c r="GRZ32" s="113"/>
      <c r="GSA32" s="113"/>
      <c r="GSB32" s="113"/>
      <c r="GSC32" s="113"/>
      <c r="GSD32" s="113"/>
      <c r="GSE32" s="113"/>
      <c r="GSF32" s="113"/>
      <c r="GSG32" s="113"/>
      <c r="GSH32" s="113"/>
      <c r="GSI32" s="113"/>
      <c r="GSJ32" s="113"/>
      <c r="GSK32" s="113"/>
      <c r="GSL32" s="113"/>
      <c r="GSM32" s="113"/>
      <c r="GSN32" s="113"/>
      <c r="GSO32" s="113"/>
      <c r="GSP32" s="113"/>
      <c r="GSQ32" s="113"/>
      <c r="GSR32" s="113"/>
      <c r="GSS32" s="113"/>
      <c r="GST32" s="113"/>
      <c r="GSU32" s="113"/>
      <c r="GSV32" s="113"/>
      <c r="GSW32" s="113"/>
      <c r="GSX32" s="113"/>
      <c r="GSY32" s="113"/>
      <c r="GSZ32" s="113"/>
      <c r="GTA32" s="113"/>
      <c r="GTB32" s="113"/>
      <c r="GTC32" s="113"/>
      <c r="GTD32" s="113"/>
      <c r="GTE32" s="113"/>
      <c r="GTF32" s="113"/>
      <c r="GTG32" s="113"/>
      <c r="GTH32" s="113"/>
      <c r="GTI32" s="113"/>
      <c r="GTJ32" s="113"/>
      <c r="GTK32" s="113"/>
      <c r="GTL32" s="113"/>
      <c r="GTM32" s="113"/>
      <c r="GTN32" s="113"/>
      <c r="GTO32" s="113"/>
      <c r="GTP32" s="113"/>
      <c r="GTQ32" s="113"/>
      <c r="GTR32" s="113"/>
      <c r="GTS32" s="113"/>
      <c r="GTT32" s="113"/>
      <c r="GTU32" s="113"/>
      <c r="GTV32" s="113"/>
      <c r="GTW32" s="113"/>
      <c r="GTX32" s="113"/>
      <c r="GTY32" s="113"/>
      <c r="GTZ32" s="113"/>
      <c r="GUA32" s="113"/>
      <c r="GUB32" s="113"/>
      <c r="GUC32" s="113"/>
      <c r="GUD32" s="113"/>
      <c r="GUE32" s="113"/>
      <c r="GUF32" s="113"/>
      <c r="GUG32" s="113"/>
      <c r="GUH32" s="113"/>
      <c r="GUI32" s="113"/>
      <c r="GUJ32" s="113"/>
      <c r="GUK32" s="113"/>
      <c r="GUL32" s="113"/>
      <c r="GUM32" s="113"/>
      <c r="GUN32" s="113"/>
      <c r="GUO32" s="113"/>
      <c r="GUP32" s="113"/>
      <c r="GUQ32" s="113"/>
      <c r="GUR32" s="113"/>
      <c r="GUS32" s="113"/>
      <c r="GUT32" s="113"/>
      <c r="GUU32" s="113"/>
      <c r="GUV32" s="113"/>
      <c r="GUW32" s="113"/>
      <c r="GUX32" s="113"/>
      <c r="GUY32" s="113"/>
      <c r="GUZ32" s="113"/>
      <c r="GVA32" s="113"/>
      <c r="GVB32" s="113"/>
      <c r="GVC32" s="113"/>
      <c r="GVD32" s="113"/>
      <c r="GVE32" s="113"/>
      <c r="GVF32" s="113"/>
      <c r="GVG32" s="113"/>
      <c r="GVH32" s="113"/>
      <c r="GVI32" s="113"/>
      <c r="GVJ32" s="113"/>
      <c r="GVK32" s="113"/>
      <c r="GVL32" s="113"/>
      <c r="GVM32" s="113"/>
      <c r="GVN32" s="113"/>
      <c r="GVO32" s="113"/>
      <c r="GVP32" s="113"/>
      <c r="GVQ32" s="113"/>
      <c r="GVR32" s="113"/>
      <c r="GVS32" s="113"/>
      <c r="GVT32" s="113"/>
      <c r="GVU32" s="113"/>
      <c r="GVV32" s="113"/>
      <c r="GVW32" s="113"/>
      <c r="GVX32" s="113"/>
      <c r="GVY32" s="113"/>
      <c r="GVZ32" s="113"/>
      <c r="GWA32" s="113"/>
      <c r="GWB32" s="113"/>
      <c r="GWC32" s="113"/>
      <c r="GWD32" s="113"/>
      <c r="GWE32" s="113"/>
      <c r="GWF32" s="113"/>
      <c r="GWG32" s="113"/>
      <c r="GWH32" s="113"/>
      <c r="GWI32" s="113"/>
      <c r="GWJ32" s="113"/>
      <c r="GWK32" s="113"/>
      <c r="GWL32" s="113"/>
      <c r="GWM32" s="113"/>
      <c r="GWN32" s="113"/>
      <c r="GWO32" s="113"/>
      <c r="GWP32" s="113"/>
      <c r="GWQ32" s="113"/>
      <c r="GWR32" s="113"/>
      <c r="GWS32" s="113"/>
      <c r="GWT32" s="113"/>
      <c r="GWU32" s="113"/>
      <c r="GWV32" s="113"/>
      <c r="GWW32" s="113"/>
      <c r="GWX32" s="113"/>
      <c r="GWY32" s="113"/>
      <c r="GWZ32" s="113"/>
      <c r="GXA32" s="113"/>
      <c r="GXB32" s="113"/>
      <c r="GXC32" s="113"/>
      <c r="GXD32" s="113"/>
      <c r="GXE32" s="113"/>
      <c r="GXF32" s="113"/>
      <c r="GXG32" s="113"/>
      <c r="GXH32" s="113"/>
      <c r="GXI32" s="113"/>
      <c r="GXJ32" s="113"/>
      <c r="GXK32" s="113"/>
      <c r="GXL32" s="113"/>
      <c r="GXM32" s="113"/>
      <c r="GXN32" s="113"/>
      <c r="GXO32" s="113"/>
      <c r="GXP32" s="113"/>
      <c r="GXQ32" s="113"/>
      <c r="GXR32" s="113"/>
      <c r="GXS32" s="113"/>
      <c r="GXT32" s="113"/>
      <c r="GXU32" s="113"/>
      <c r="GXV32" s="113"/>
      <c r="GXW32" s="113"/>
      <c r="GXX32" s="113"/>
      <c r="GXY32" s="113"/>
      <c r="GXZ32" s="113"/>
      <c r="GYA32" s="113"/>
      <c r="GYB32" s="113"/>
      <c r="GYC32" s="113"/>
      <c r="GYD32" s="113"/>
      <c r="GYE32" s="113"/>
      <c r="GYF32" s="113"/>
      <c r="GYG32" s="113"/>
      <c r="GYH32" s="113"/>
      <c r="GYI32" s="113"/>
      <c r="GYJ32" s="113"/>
      <c r="GYK32" s="113"/>
      <c r="GYL32" s="113"/>
      <c r="GYM32" s="113"/>
      <c r="GYN32" s="113"/>
      <c r="GYO32" s="113"/>
      <c r="GYP32" s="113"/>
      <c r="GYQ32" s="113"/>
      <c r="GYR32" s="113"/>
      <c r="GYS32" s="113"/>
      <c r="GYT32" s="113"/>
      <c r="GYU32" s="113"/>
      <c r="GYV32" s="113"/>
      <c r="GYW32" s="113"/>
      <c r="GYX32" s="113"/>
      <c r="GYY32" s="113"/>
      <c r="GYZ32" s="113"/>
      <c r="GZA32" s="113"/>
      <c r="GZB32" s="113"/>
      <c r="GZC32" s="113"/>
      <c r="GZD32" s="113"/>
      <c r="GZE32" s="113"/>
      <c r="GZF32" s="113"/>
      <c r="GZG32" s="113"/>
      <c r="GZH32" s="113"/>
      <c r="GZI32" s="113"/>
      <c r="GZJ32" s="113"/>
      <c r="GZK32" s="113"/>
      <c r="GZL32" s="113"/>
      <c r="GZM32" s="113"/>
      <c r="GZN32" s="113"/>
      <c r="GZO32" s="113"/>
      <c r="GZP32" s="113"/>
      <c r="GZQ32" s="113"/>
      <c r="GZR32" s="113"/>
      <c r="GZS32" s="113"/>
      <c r="GZT32" s="113"/>
      <c r="GZU32" s="113"/>
      <c r="GZV32" s="113"/>
      <c r="GZW32" s="113"/>
      <c r="GZX32" s="113"/>
      <c r="GZY32" s="113"/>
      <c r="GZZ32" s="113"/>
      <c r="HAA32" s="113"/>
      <c r="HAB32" s="113"/>
      <c r="HAC32" s="113"/>
      <c r="HAD32" s="113"/>
      <c r="HAE32" s="113"/>
      <c r="HAF32" s="113"/>
      <c r="HAG32" s="113"/>
      <c r="HAH32" s="113"/>
      <c r="HAI32" s="113"/>
      <c r="HAJ32" s="113"/>
      <c r="HAK32" s="113"/>
      <c r="HAL32" s="113"/>
      <c r="HAM32" s="113"/>
      <c r="HAN32" s="113"/>
      <c r="HAO32" s="113"/>
      <c r="HAP32" s="113"/>
      <c r="HAQ32" s="113"/>
      <c r="HAR32" s="113"/>
      <c r="HAS32" s="113"/>
      <c r="HAT32" s="113"/>
      <c r="HAU32" s="113"/>
      <c r="HAV32" s="113"/>
      <c r="HAW32" s="113"/>
      <c r="HAX32" s="113"/>
      <c r="HAY32" s="113"/>
      <c r="HAZ32" s="113"/>
      <c r="HBA32" s="113"/>
      <c r="HBB32" s="113"/>
      <c r="HBC32" s="113"/>
      <c r="HBD32" s="113"/>
      <c r="HBE32" s="113"/>
      <c r="HBF32" s="113"/>
      <c r="HBG32" s="113"/>
      <c r="HBH32" s="113"/>
      <c r="HBI32" s="113"/>
      <c r="HBJ32" s="113"/>
      <c r="HBK32" s="113"/>
      <c r="HBL32" s="113"/>
      <c r="HBM32" s="113"/>
      <c r="HBN32" s="113"/>
      <c r="HBO32" s="113"/>
      <c r="HBP32" s="113"/>
      <c r="HBQ32" s="113"/>
      <c r="HBR32" s="113"/>
      <c r="HBS32" s="113"/>
      <c r="HBT32" s="113"/>
      <c r="HBU32" s="113"/>
      <c r="HBV32" s="113"/>
      <c r="HBW32" s="113"/>
      <c r="HBX32" s="113"/>
      <c r="HBY32" s="113"/>
      <c r="HBZ32" s="113"/>
      <c r="HCA32" s="113"/>
      <c r="HCB32" s="113"/>
      <c r="HCC32" s="113"/>
      <c r="HCD32" s="113"/>
      <c r="HCE32" s="113"/>
      <c r="HCF32" s="113"/>
      <c r="HCG32" s="113"/>
      <c r="HCH32" s="113"/>
      <c r="HCI32" s="113"/>
      <c r="HCJ32" s="113"/>
      <c r="HCK32" s="113"/>
      <c r="HCL32" s="113"/>
      <c r="HCM32" s="113"/>
      <c r="HCN32" s="113"/>
      <c r="HCO32" s="113"/>
      <c r="HCP32" s="113"/>
      <c r="HCQ32" s="113"/>
      <c r="HCR32" s="113"/>
      <c r="HCS32" s="113"/>
      <c r="HCT32" s="113"/>
      <c r="HCU32" s="113"/>
      <c r="HCV32" s="113"/>
      <c r="HCW32" s="113"/>
      <c r="HCX32" s="113"/>
      <c r="HCY32" s="113"/>
      <c r="HCZ32" s="113"/>
      <c r="HDA32" s="113"/>
      <c r="HDB32" s="113"/>
      <c r="HDC32" s="113"/>
      <c r="HDD32" s="113"/>
      <c r="HDE32" s="113"/>
      <c r="HDF32" s="113"/>
      <c r="HDG32" s="113"/>
      <c r="HDH32" s="113"/>
      <c r="HDI32" s="113"/>
      <c r="HDJ32" s="113"/>
      <c r="HDK32" s="113"/>
      <c r="HDL32" s="113"/>
      <c r="HDM32" s="113"/>
      <c r="HDN32" s="113"/>
      <c r="HDO32" s="113"/>
      <c r="HDP32" s="113"/>
      <c r="HDQ32" s="113"/>
      <c r="HDR32" s="113"/>
      <c r="HDS32" s="113"/>
      <c r="HDT32" s="113"/>
      <c r="HDU32" s="113"/>
      <c r="HDV32" s="113"/>
      <c r="HDW32" s="113"/>
      <c r="HDX32" s="113"/>
      <c r="HDY32" s="113"/>
      <c r="HDZ32" s="113"/>
      <c r="HEA32" s="113"/>
      <c r="HEB32" s="113"/>
      <c r="HEC32" s="113"/>
      <c r="HED32" s="113"/>
      <c r="HEE32" s="113"/>
      <c r="HEF32" s="113"/>
      <c r="HEG32" s="113"/>
      <c r="HEH32" s="113"/>
      <c r="HEI32" s="113"/>
      <c r="HEJ32" s="113"/>
      <c r="HEK32" s="113"/>
      <c r="HEL32" s="113"/>
      <c r="HEM32" s="113"/>
      <c r="HEN32" s="113"/>
      <c r="HEO32" s="113"/>
      <c r="HEP32" s="113"/>
      <c r="HEQ32" s="113"/>
      <c r="HER32" s="113"/>
      <c r="HES32" s="113"/>
      <c r="HET32" s="113"/>
      <c r="HEU32" s="113"/>
      <c r="HEV32" s="113"/>
      <c r="HEW32" s="113"/>
      <c r="HEX32" s="113"/>
      <c r="HEY32" s="113"/>
      <c r="HEZ32" s="113"/>
      <c r="HFA32" s="113"/>
      <c r="HFB32" s="113"/>
      <c r="HFC32" s="113"/>
      <c r="HFD32" s="113"/>
      <c r="HFE32" s="113"/>
      <c r="HFF32" s="113"/>
      <c r="HFG32" s="113"/>
      <c r="HFH32" s="113"/>
      <c r="HFI32" s="113"/>
      <c r="HFJ32" s="113"/>
      <c r="HFK32" s="113"/>
      <c r="HFL32" s="113"/>
      <c r="HFM32" s="113"/>
      <c r="HFN32" s="113"/>
      <c r="HFO32" s="113"/>
      <c r="HFP32" s="113"/>
      <c r="HFQ32" s="113"/>
      <c r="HFR32" s="113"/>
      <c r="HFS32" s="113"/>
      <c r="HFT32" s="113"/>
      <c r="HFU32" s="113"/>
      <c r="HFV32" s="113"/>
      <c r="HFW32" s="113"/>
      <c r="HFX32" s="113"/>
      <c r="HFY32" s="113"/>
      <c r="HFZ32" s="113"/>
      <c r="HGA32" s="113"/>
      <c r="HGB32" s="113"/>
      <c r="HGC32" s="113"/>
      <c r="HGD32" s="113"/>
      <c r="HGE32" s="113"/>
      <c r="HGF32" s="113"/>
      <c r="HGG32" s="113"/>
      <c r="HGH32" s="113"/>
      <c r="HGI32" s="113"/>
      <c r="HGJ32" s="113"/>
      <c r="HGK32" s="113"/>
      <c r="HGL32" s="113"/>
      <c r="HGM32" s="113"/>
      <c r="HGN32" s="113"/>
      <c r="HGO32" s="113"/>
      <c r="HGP32" s="113"/>
      <c r="HGQ32" s="113"/>
      <c r="HGR32" s="113"/>
      <c r="HGS32" s="113"/>
      <c r="HGT32" s="113"/>
      <c r="HGU32" s="113"/>
      <c r="HGV32" s="113"/>
      <c r="HGW32" s="113"/>
      <c r="HGX32" s="113"/>
      <c r="HGY32" s="113"/>
      <c r="HGZ32" s="113"/>
      <c r="HHA32" s="113"/>
      <c r="HHB32" s="113"/>
      <c r="HHC32" s="113"/>
      <c r="HHD32" s="113"/>
      <c r="HHE32" s="113"/>
      <c r="HHF32" s="113"/>
      <c r="HHG32" s="113"/>
      <c r="HHH32" s="113"/>
      <c r="HHI32" s="113"/>
      <c r="HHJ32" s="113"/>
      <c r="HHK32" s="113"/>
      <c r="HHL32" s="113"/>
      <c r="HHM32" s="113"/>
      <c r="HHN32" s="113"/>
      <c r="HHO32" s="113"/>
      <c r="HHP32" s="113"/>
      <c r="HHQ32" s="113"/>
      <c r="HHR32" s="113"/>
      <c r="HHS32" s="113"/>
      <c r="HHT32" s="113"/>
      <c r="HHU32" s="113"/>
      <c r="HHV32" s="113"/>
      <c r="HHW32" s="113"/>
      <c r="HHX32" s="113"/>
      <c r="HHY32" s="113"/>
      <c r="HHZ32" s="113"/>
      <c r="HIA32" s="113"/>
      <c r="HIB32" s="113"/>
      <c r="HIC32" s="113"/>
      <c r="HID32" s="113"/>
      <c r="HIE32" s="113"/>
      <c r="HIF32" s="113"/>
      <c r="HIG32" s="113"/>
      <c r="HIH32" s="113"/>
      <c r="HII32" s="113"/>
      <c r="HIJ32" s="113"/>
      <c r="HIK32" s="113"/>
      <c r="HIL32" s="113"/>
      <c r="HIM32" s="113"/>
      <c r="HIN32" s="113"/>
      <c r="HIO32" s="113"/>
      <c r="HIP32" s="113"/>
      <c r="HIQ32" s="113"/>
      <c r="HIR32" s="113"/>
      <c r="HIS32" s="113"/>
      <c r="HIT32" s="113"/>
      <c r="HIU32" s="113"/>
      <c r="HIV32" s="113"/>
      <c r="HIW32" s="113"/>
      <c r="HIX32" s="113"/>
      <c r="HIY32" s="113"/>
      <c r="HIZ32" s="113"/>
      <c r="HJA32" s="113"/>
      <c r="HJB32" s="113"/>
      <c r="HJC32" s="113"/>
      <c r="HJD32" s="113"/>
      <c r="HJE32" s="113"/>
      <c r="HJF32" s="113"/>
      <c r="HJG32" s="113"/>
      <c r="HJH32" s="113"/>
      <c r="HJI32" s="113"/>
      <c r="HJJ32" s="113"/>
      <c r="HJK32" s="113"/>
      <c r="HJL32" s="113"/>
      <c r="HJM32" s="113"/>
      <c r="HJN32" s="113"/>
      <c r="HJO32" s="113"/>
      <c r="HJP32" s="113"/>
      <c r="HJQ32" s="113"/>
      <c r="HJR32" s="113"/>
      <c r="HJS32" s="113"/>
      <c r="HJT32" s="113"/>
      <c r="HJU32" s="113"/>
      <c r="HJV32" s="113"/>
      <c r="HJW32" s="113"/>
      <c r="HJX32" s="113"/>
      <c r="HJY32" s="113"/>
      <c r="HJZ32" s="113"/>
      <c r="HKA32" s="113"/>
      <c r="HKB32" s="113"/>
      <c r="HKC32" s="113"/>
      <c r="HKD32" s="113"/>
      <c r="HKE32" s="113"/>
      <c r="HKF32" s="113"/>
      <c r="HKG32" s="113"/>
      <c r="HKH32" s="113"/>
      <c r="HKI32" s="113"/>
      <c r="HKJ32" s="113"/>
      <c r="HKK32" s="113"/>
      <c r="HKL32" s="113"/>
      <c r="HKM32" s="113"/>
      <c r="HKN32" s="113"/>
      <c r="HKO32" s="113"/>
      <c r="HKP32" s="113"/>
      <c r="HKQ32" s="113"/>
      <c r="HKR32" s="113"/>
      <c r="HKS32" s="113"/>
      <c r="HKT32" s="113"/>
      <c r="HKU32" s="113"/>
      <c r="HKV32" s="113"/>
      <c r="HKW32" s="113"/>
      <c r="HKX32" s="113"/>
      <c r="HKY32" s="113"/>
      <c r="HKZ32" s="113"/>
      <c r="HLA32" s="113"/>
      <c r="HLB32" s="113"/>
      <c r="HLC32" s="113"/>
      <c r="HLD32" s="113"/>
      <c r="HLE32" s="113"/>
      <c r="HLF32" s="113"/>
      <c r="HLG32" s="113"/>
      <c r="HLH32" s="113"/>
      <c r="HLI32" s="113"/>
      <c r="HLJ32" s="113"/>
      <c r="HLK32" s="113"/>
      <c r="HLL32" s="113"/>
      <c r="HLM32" s="113"/>
      <c r="HLN32" s="113"/>
      <c r="HLO32" s="113"/>
      <c r="HLP32" s="113"/>
      <c r="HLQ32" s="113"/>
      <c r="HLR32" s="113"/>
      <c r="HLS32" s="113"/>
      <c r="HLT32" s="113"/>
      <c r="HLU32" s="113"/>
      <c r="HLV32" s="113"/>
      <c r="HLW32" s="113"/>
      <c r="HLX32" s="113"/>
      <c r="HLY32" s="113"/>
      <c r="HLZ32" s="113"/>
      <c r="HMA32" s="113"/>
      <c r="HMB32" s="113"/>
      <c r="HMC32" s="113"/>
      <c r="HMD32" s="113"/>
      <c r="HME32" s="113"/>
      <c r="HMF32" s="113"/>
      <c r="HMG32" s="113"/>
      <c r="HMH32" s="113"/>
      <c r="HMI32" s="113"/>
      <c r="HMJ32" s="113"/>
      <c r="HMK32" s="113"/>
      <c r="HML32" s="113"/>
      <c r="HMM32" s="113"/>
      <c r="HMN32" s="113"/>
      <c r="HMO32" s="113"/>
      <c r="HMP32" s="113"/>
      <c r="HMQ32" s="113"/>
      <c r="HMR32" s="113"/>
      <c r="HMS32" s="113"/>
      <c r="HMT32" s="113"/>
      <c r="HMU32" s="113"/>
      <c r="HMV32" s="113"/>
      <c r="HMW32" s="113"/>
      <c r="HMX32" s="113"/>
      <c r="HMY32" s="113"/>
      <c r="HMZ32" s="113"/>
      <c r="HNA32" s="113"/>
      <c r="HNB32" s="113"/>
      <c r="HNC32" s="113"/>
      <c r="HND32" s="113"/>
      <c r="HNE32" s="113"/>
      <c r="HNF32" s="113"/>
      <c r="HNG32" s="113"/>
      <c r="HNH32" s="113"/>
      <c r="HNI32" s="113"/>
      <c r="HNJ32" s="113"/>
      <c r="HNK32" s="113"/>
      <c r="HNL32" s="113"/>
      <c r="HNM32" s="113"/>
      <c r="HNN32" s="113"/>
      <c r="HNO32" s="113"/>
      <c r="HNP32" s="113"/>
      <c r="HNQ32" s="113"/>
      <c r="HNR32" s="113"/>
      <c r="HNS32" s="113"/>
      <c r="HNT32" s="113"/>
      <c r="HNU32" s="113"/>
      <c r="HNV32" s="113"/>
      <c r="HNW32" s="113"/>
      <c r="HNX32" s="113"/>
      <c r="HNY32" s="113"/>
      <c r="HNZ32" s="113"/>
      <c r="HOA32" s="113"/>
      <c r="HOB32" s="113"/>
      <c r="HOC32" s="113"/>
      <c r="HOD32" s="113"/>
      <c r="HOE32" s="113"/>
      <c r="HOF32" s="113"/>
      <c r="HOG32" s="113"/>
      <c r="HOH32" s="113"/>
      <c r="HOI32" s="113"/>
      <c r="HOJ32" s="113"/>
      <c r="HOK32" s="113"/>
      <c r="HOL32" s="113"/>
      <c r="HOM32" s="113"/>
      <c r="HON32" s="113"/>
      <c r="HOO32" s="113"/>
      <c r="HOP32" s="113"/>
      <c r="HOQ32" s="113"/>
      <c r="HOR32" s="113"/>
      <c r="HOS32" s="113"/>
      <c r="HOT32" s="113"/>
      <c r="HOU32" s="113"/>
      <c r="HOV32" s="113"/>
      <c r="HOW32" s="113"/>
      <c r="HOX32" s="113"/>
      <c r="HOY32" s="113"/>
      <c r="HOZ32" s="113"/>
      <c r="HPA32" s="113"/>
      <c r="HPB32" s="113"/>
      <c r="HPC32" s="113"/>
      <c r="HPD32" s="113"/>
      <c r="HPE32" s="113"/>
      <c r="HPF32" s="113"/>
      <c r="HPG32" s="113"/>
      <c r="HPH32" s="113"/>
      <c r="HPI32" s="113"/>
      <c r="HPJ32" s="113"/>
      <c r="HPK32" s="113"/>
      <c r="HPL32" s="113"/>
      <c r="HPM32" s="113"/>
      <c r="HPN32" s="113"/>
      <c r="HPO32" s="113"/>
      <c r="HPP32" s="113"/>
      <c r="HPQ32" s="113"/>
      <c r="HPR32" s="113"/>
      <c r="HPS32" s="113"/>
      <c r="HPT32" s="113"/>
      <c r="HPU32" s="113"/>
      <c r="HPV32" s="113"/>
      <c r="HPW32" s="113"/>
      <c r="HPX32" s="113"/>
      <c r="HPY32" s="113"/>
      <c r="HPZ32" s="113"/>
      <c r="HQA32" s="113"/>
      <c r="HQB32" s="113"/>
      <c r="HQC32" s="113"/>
      <c r="HQD32" s="113"/>
      <c r="HQE32" s="113"/>
      <c r="HQF32" s="113"/>
      <c r="HQG32" s="113"/>
      <c r="HQH32" s="113"/>
      <c r="HQI32" s="113"/>
      <c r="HQJ32" s="113"/>
      <c r="HQK32" s="113"/>
      <c r="HQL32" s="113"/>
      <c r="HQM32" s="113"/>
      <c r="HQN32" s="113"/>
      <c r="HQO32" s="113"/>
      <c r="HQP32" s="113"/>
      <c r="HQQ32" s="113"/>
      <c r="HQR32" s="113"/>
      <c r="HQS32" s="113"/>
      <c r="HQT32" s="113"/>
      <c r="HQU32" s="113"/>
      <c r="HQV32" s="113"/>
      <c r="HQW32" s="113"/>
      <c r="HQX32" s="113"/>
      <c r="HQY32" s="113"/>
      <c r="HQZ32" s="113"/>
      <c r="HRA32" s="113"/>
      <c r="HRB32" s="113"/>
      <c r="HRC32" s="113"/>
      <c r="HRD32" s="113"/>
      <c r="HRE32" s="113"/>
      <c r="HRF32" s="113"/>
      <c r="HRG32" s="113"/>
      <c r="HRH32" s="113"/>
      <c r="HRI32" s="113"/>
      <c r="HRJ32" s="113"/>
      <c r="HRK32" s="113"/>
      <c r="HRL32" s="113"/>
      <c r="HRM32" s="113"/>
      <c r="HRN32" s="113"/>
      <c r="HRO32" s="113"/>
      <c r="HRP32" s="113"/>
      <c r="HRQ32" s="113"/>
      <c r="HRR32" s="113"/>
      <c r="HRS32" s="113"/>
      <c r="HRT32" s="113"/>
      <c r="HRU32" s="113"/>
      <c r="HRV32" s="113"/>
      <c r="HRW32" s="113"/>
      <c r="HRX32" s="113"/>
      <c r="HRY32" s="113"/>
      <c r="HRZ32" s="113"/>
      <c r="HSA32" s="113"/>
      <c r="HSB32" s="113"/>
      <c r="HSC32" s="113"/>
      <c r="HSD32" s="113"/>
      <c r="HSE32" s="113"/>
      <c r="HSF32" s="113"/>
      <c r="HSG32" s="113"/>
      <c r="HSH32" s="113"/>
      <c r="HSI32" s="113"/>
      <c r="HSJ32" s="113"/>
      <c r="HSK32" s="113"/>
      <c r="HSL32" s="113"/>
      <c r="HSM32" s="113"/>
      <c r="HSN32" s="113"/>
      <c r="HSO32" s="113"/>
      <c r="HSP32" s="113"/>
      <c r="HSQ32" s="113"/>
      <c r="HSR32" s="113"/>
      <c r="HSS32" s="113"/>
      <c r="HST32" s="113"/>
      <c r="HSU32" s="113"/>
      <c r="HSV32" s="113"/>
      <c r="HSW32" s="113"/>
      <c r="HSX32" s="113"/>
      <c r="HSY32" s="113"/>
      <c r="HSZ32" s="113"/>
      <c r="HTA32" s="113"/>
      <c r="HTB32" s="113"/>
      <c r="HTC32" s="113"/>
      <c r="HTD32" s="113"/>
      <c r="HTE32" s="113"/>
      <c r="HTF32" s="113"/>
      <c r="HTG32" s="113"/>
      <c r="HTH32" s="113"/>
      <c r="HTI32" s="113"/>
      <c r="HTJ32" s="113"/>
      <c r="HTK32" s="113"/>
      <c r="HTL32" s="113"/>
      <c r="HTM32" s="113"/>
      <c r="HTN32" s="113"/>
      <c r="HTO32" s="113"/>
      <c r="HTP32" s="113"/>
      <c r="HTQ32" s="113"/>
      <c r="HTR32" s="113"/>
      <c r="HTS32" s="113"/>
      <c r="HTT32" s="113"/>
      <c r="HTU32" s="113"/>
      <c r="HTV32" s="113"/>
      <c r="HTW32" s="113"/>
      <c r="HTX32" s="113"/>
      <c r="HTY32" s="113"/>
      <c r="HTZ32" s="113"/>
      <c r="HUA32" s="113"/>
      <c r="HUB32" s="113"/>
      <c r="HUC32" s="113"/>
      <c r="HUD32" s="113"/>
      <c r="HUE32" s="113"/>
      <c r="HUF32" s="113"/>
      <c r="HUG32" s="113"/>
      <c r="HUH32" s="113"/>
      <c r="HUI32" s="113"/>
      <c r="HUJ32" s="113"/>
      <c r="HUK32" s="113"/>
      <c r="HUL32" s="113"/>
      <c r="HUM32" s="113"/>
      <c r="HUN32" s="113"/>
      <c r="HUO32" s="113"/>
      <c r="HUP32" s="113"/>
      <c r="HUQ32" s="113"/>
      <c r="HUR32" s="113"/>
      <c r="HUS32" s="113"/>
      <c r="HUT32" s="113"/>
      <c r="HUU32" s="113"/>
      <c r="HUV32" s="113"/>
      <c r="HUW32" s="113"/>
      <c r="HUX32" s="113"/>
      <c r="HUY32" s="113"/>
      <c r="HUZ32" s="113"/>
      <c r="HVA32" s="113"/>
      <c r="HVB32" s="113"/>
      <c r="HVC32" s="113"/>
      <c r="HVD32" s="113"/>
      <c r="HVE32" s="113"/>
      <c r="HVF32" s="113"/>
      <c r="HVG32" s="113"/>
      <c r="HVH32" s="113"/>
      <c r="HVI32" s="113"/>
      <c r="HVJ32" s="113"/>
      <c r="HVK32" s="113"/>
      <c r="HVL32" s="113"/>
      <c r="HVM32" s="113"/>
      <c r="HVN32" s="113"/>
      <c r="HVO32" s="113"/>
      <c r="HVP32" s="113"/>
      <c r="HVQ32" s="113"/>
      <c r="HVR32" s="113"/>
      <c r="HVS32" s="113"/>
      <c r="HVT32" s="113"/>
      <c r="HVU32" s="113"/>
      <c r="HVV32" s="113"/>
      <c r="HVW32" s="113"/>
      <c r="HVX32" s="113"/>
      <c r="HVY32" s="113"/>
      <c r="HVZ32" s="113"/>
      <c r="HWA32" s="113"/>
      <c r="HWB32" s="113"/>
      <c r="HWC32" s="113"/>
      <c r="HWD32" s="113"/>
      <c r="HWE32" s="113"/>
      <c r="HWF32" s="113"/>
      <c r="HWG32" s="113"/>
      <c r="HWH32" s="113"/>
      <c r="HWI32" s="113"/>
      <c r="HWJ32" s="113"/>
      <c r="HWK32" s="113"/>
      <c r="HWL32" s="113"/>
      <c r="HWM32" s="113"/>
      <c r="HWN32" s="113"/>
      <c r="HWO32" s="113"/>
      <c r="HWP32" s="113"/>
      <c r="HWQ32" s="113"/>
      <c r="HWR32" s="113"/>
      <c r="HWS32" s="113"/>
      <c r="HWT32" s="113"/>
      <c r="HWU32" s="113"/>
      <c r="HWV32" s="113"/>
      <c r="HWW32" s="113"/>
      <c r="HWX32" s="113"/>
      <c r="HWY32" s="113"/>
      <c r="HWZ32" s="113"/>
      <c r="HXA32" s="113"/>
      <c r="HXB32" s="113"/>
      <c r="HXC32" s="113"/>
      <c r="HXD32" s="113"/>
      <c r="HXE32" s="113"/>
      <c r="HXF32" s="113"/>
      <c r="HXG32" s="113"/>
      <c r="HXH32" s="113"/>
      <c r="HXI32" s="113"/>
      <c r="HXJ32" s="113"/>
      <c r="HXK32" s="113"/>
      <c r="HXL32" s="113"/>
      <c r="HXM32" s="113"/>
      <c r="HXN32" s="113"/>
      <c r="HXO32" s="113"/>
      <c r="HXP32" s="113"/>
      <c r="HXQ32" s="113"/>
      <c r="HXR32" s="113"/>
      <c r="HXS32" s="113"/>
      <c r="HXT32" s="113"/>
      <c r="HXU32" s="113"/>
      <c r="HXV32" s="113"/>
      <c r="HXW32" s="113"/>
      <c r="HXX32" s="113"/>
      <c r="HXY32" s="113"/>
      <c r="HXZ32" s="113"/>
      <c r="HYA32" s="113"/>
      <c r="HYB32" s="113"/>
      <c r="HYC32" s="113"/>
      <c r="HYD32" s="113"/>
      <c r="HYE32" s="113"/>
      <c r="HYF32" s="113"/>
      <c r="HYG32" s="113"/>
      <c r="HYH32" s="113"/>
      <c r="HYI32" s="113"/>
      <c r="HYJ32" s="113"/>
      <c r="HYK32" s="113"/>
      <c r="HYL32" s="113"/>
      <c r="HYM32" s="113"/>
      <c r="HYN32" s="113"/>
      <c r="HYO32" s="113"/>
      <c r="HYP32" s="113"/>
      <c r="HYQ32" s="113"/>
      <c r="HYR32" s="113"/>
      <c r="HYS32" s="113"/>
      <c r="HYT32" s="113"/>
      <c r="HYU32" s="113"/>
      <c r="HYV32" s="113"/>
      <c r="HYW32" s="113"/>
      <c r="HYX32" s="113"/>
      <c r="HYY32" s="113"/>
      <c r="HYZ32" s="113"/>
      <c r="HZA32" s="113"/>
      <c r="HZB32" s="113"/>
      <c r="HZC32" s="113"/>
      <c r="HZD32" s="113"/>
      <c r="HZE32" s="113"/>
      <c r="HZF32" s="113"/>
      <c r="HZG32" s="113"/>
      <c r="HZH32" s="113"/>
      <c r="HZI32" s="113"/>
      <c r="HZJ32" s="113"/>
      <c r="HZK32" s="113"/>
      <c r="HZL32" s="113"/>
      <c r="HZM32" s="113"/>
      <c r="HZN32" s="113"/>
      <c r="HZO32" s="113"/>
      <c r="HZP32" s="113"/>
      <c r="HZQ32" s="113"/>
      <c r="HZR32" s="113"/>
      <c r="HZS32" s="113"/>
      <c r="HZT32" s="113"/>
      <c r="HZU32" s="113"/>
      <c r="HZV32" s="113"/>
      <c r="HZW32" s="113"/>
      <c r="HZX32" s="113"/>
      <c r="HZY32" s="113"/>
      <c r="HZZ32" s="113"/>
      <c r="IAA32" s="113"/>
      <c r="IAB32" s="113"/>
      <c r="IAC32" s="113"/>
      <c r="IAD32" s="113"/>
      <c r="IAE32" s="113"/>
      <c r="IAF32" s="113"/>
      <c r="IAG32" s="113"/>
      <c r="IAH32" s="113"/>
      <c r="IAI32" s="113"/>
      <c r="IAJ32" s="113"/>
      <c r="IAK32" s="113"/>
      <c r="IAL32" s="113"/>
      <c r="IAM32" s="113"/>
      <c r="IAN32" s="113"/>
      <c r="IAO32" s="113"/>
      <c r="IAP32" s="113"/>
      <c r="IAQ32" s="113"/>
      <c r="IAR32" s="113"/>
      <c r="IAS32" s="113"/>
      <c r="IAT32" s="113"/>
      <c r="IAU32" s="113"/>
      <c r="IAV32" s="113"/>
      <c r="IAW32" s="113"/>
      <c r="IAX32" s="113"/>
      <c r="IAY32" s="113"/>
      <c r="IAZ32" s="113"/>
      <c r="IBA32" s="113"/>
      <c r="IBB32" s="113"/>
      <c r="IBC32" s="113"/>
      <c r="IBD32" s="113"/>
      <c r="IBE32" s="113"/>
      <c r="IBF32" s="113"/>
      <c r="IBG32" s="113"/>
      <c r="IBH32" s="113"/>
      <c r="IBI32" s="113"/>
      <c r="IBJ32" s="113"/>
      <c r="IBK32" s="113"/>
      <c r="IBL32" s="113"/>
      <c r="IBM32" s="113"/>
      <c r="IBN32" s="113"/>
      <c r="IBO32" s="113"/>
      <c r="IBP32" s="113"/>
      <c r="IBQ32" s="113"/>
      <c r="IBR32" s="113"/>
      <c r="IBS32" s="113"/>
      <c r="IBT32" s="113"/>
      <c r="IBU32" s="113"/>
      <c r="IBV32" s="113"/>
      <c r="IBW32" s="113"/>
      <c r="IBX32" s="113"/>
      <c r="IBY32" s="113"/>
      <c r="IBZ32" s="113"/>
      <c r="ICA32" s="113"/>
      <c r="ICB32" s="113"/>
      <c r="ICC32" s="113"/>
      <c r="ICD32" s="113"/>
      <c r="ICE32" s="113"/>
      <c r="ICF32" s="113"/>
      <c r="ICG32" s="113"/>
      <c r="ICH32" s="113"/>
      <c r="ICI32" s="113"/>
      <c r="ICJ32" s="113"/>
      <c r="ICK32" s="113"/>
      <c r="ICL32" s="113"/>
      <c r="ICM32" s="113"/>
      <c r="ICN32" s="113"/>
      <c r="ICO32" s="113"/>
      <c r="ICP32" s="113"/>
      <c r="ICQ32" s="113"/>
      <c r="ICR32" s="113"/>
      <c r="ICS32" s="113"/>
      <c r="ICT32" s="113"/>
      <c r="ICU32" s="113"/>
      <c r="ICV32" s="113"/>
      <c r="ICW32" s="113"/>
      <c r="ICX32" s="113"/>
      <c r="ICY32" s="113"/>
      <c r="ICZ32" s="113"/>
      <c r="IDA32" s="113"/>
      <c r="IDB32" s="113"/>
      <c r="IDC32" s="113"/>
      <c r="IDD32" s="113"/>
      <c r="IDE32" s="113"/>
      <c r="IDF32" s="113"/>
      <c r="IDG32" s="113"/>
      <c r="IDH32" s="113"/>
      <c r="IDI32" s="113"/>
      <c r="IDJ32" s="113"/>
      <c r="IDK32" s="113"/>
      <c r="IDL32" s="113"/>
      <c r="IDM32" s="113"/>
      <c r="IDN32" s="113"/>
      <c r="IDO32" s="113"/>
      <c r="IDP32" s="113"/>
      <c r="IDQ32" s="113"/>
      <c r="IDR32" s="113"/>
      <c r="IDS32" s="113"/>
      <c r="IDT32" s="113"/>
      <c r="IDU32" s="113"/>
      <c r="IDV32" s="113"/>
      <c r="IDW32" s="113"/>
      <c r="IDX32" s="113"/>
      <c r="IDY32" s="113"/>
      <c r="IDZ32" s="113"/>
      <c r="IEA32" s="113"/>
      <c r="IEB32" s="113"/>
      <c r="IEC32" s="113"/>
      <c r="IED32" s="113"/>
      <c r="IEE32" s="113"/>
      <c r="IEF32" s="113"/>
      <c r="IEG32" s="113"/>
      <c r="IEH32" s="113"/>
      <c r="IEI32" s="113"/>
      <c r="IEJ32" s="113"/>
      <c r="IEK32" s="113"/>
      <c r="IEL32" s="113"/>
      <c r="IEM32" s="113"/>
      <c r="IEN32" s="113"/>
      <c r="IEO32" s="113"/>
      <c r="IEP32" s="113"/>
      <c r="IEQ32" s="113"/>
      <c r="IER32" s="113"/>
      <c r="IES32" s="113"/>
      <c r="IET32" s="113"/>
      <c r="IEU32" s="113"/>
      <c r="IEV32" s="113"/>
      <c r="IEW32" s="113"/>
      <c r="IEX32" s="113"/>
      <c r="IEY32" s="113"/>
      <c r="IEZ32" s="113"/>
      <c r="IFA32" s="113"/>
      <c r="IFB32" s="113"/>
      <c r="IFC32" s="113"/>
      <c r="IFD32" s="113"/>
      <c r="IFE32" s="113"/>
      <c r="IFF32" s="113"/>
      <c r="IFG32" s="113"/>
      <c r="IFH32" s="113"/>
      <c r="IFI32" s="113"/>
      <c r="IFJ32" s="113"/>
      <c r="IFK32" s="113"/>
      <c r="IFL32" s="113"/>
      <c r="IFM32" s="113"/>
      <c r="IFN32" s="113"/>
      <c r="IFO32" s="113"/>
      <c r="IFP32" s="113"/>
      <c r="IFQ32" s="113"/>
      <c r="IFR32" s="113"/>
      <c r="IFS32" s="113"/>
      <c r="IFT32" s="113"/>
      <c r="IFU32" s="113"/>
      <c r="IFV32" s="113"/>
      <c r="IFW32" s="113"/>
      <c r="IFX32" s="113"/>
      <c r="IFY32" s="113"/>
      <c r="IFZ32" s="113"/>
      <c r="IGA32" s="113"/>
      <c r="IGB32" s="113"/>
      <c r="IGC32" s="113"/>
      <c r="IGD32" s="113"/>
      <c r="IGE32" s="113"/>
      <c r="IGF32" s="113"/>
      <c r="IGG32" s="113"/>
      <c r="IGH32" s="113"/>
      <c r="IGI32" s="113"/>
      <c r="IGJ32" s="113"/>
      <c r="IGK32" s="113"/>
      <c r="IGL32" s="113"/>
      <c r="IGM32" s="113"/>
      <c r="IGN32" s="113"/>
      <c r="IGO32" s="113"/>
      <c r="IGP32" s="113"/>
      <c r="IGQ32" s="113"/>
      <c r="IGR32" s="113"/>
      <c r="IGS32" s="113"/>
      <c r="IGT32" s="113"/>
      <c r="IGU32" s="113"/>
      <c r="IGV32" s="113"/>
      <c r="IGW32" s="113"/>
      <c r="IGX32" s="113"/>
      <c r="IGY32" s="113"/>
      <c r="IGZ32" s="113"/>
      <c r="IHA32" s="113"/>
      <c r="IHB32" s="113"/>
      <c r="IHC32" s="113"/>
      <c r="IHD32" s="113"/>
      <c r="IHE32" s="113"/>
      <c r="IHF32" s="113"/>
      <c r="IHG32" s="113"/>
      <c r="IHH32" s="113"/>
      <c r="IHI32" s="113"/>
      <c r="IHJ32" s="113"/>
      <c r="IHK32" s="113"/>
      <c r="IHL32" s="113"/>
      <c r="IHM32" s="113"/>
      <c r="IHN32" s="113"/>
      <c r="IHO32" s="113"/>
      <c r="IHP32" s="113"/>
      <c r="IHQ32" s="113"/>
      <c r="IHR32" s="113"/>
      <c r="IHS32" s="113"/>
      <c r="IHT32" s="113"/>
      <c r="IHU32" s="113"/>
      <c r="IHV32" s="113"/>
      <c r="IHW32" s="113"/>
      <c r="IHX32" s="113"/>
      <c r="IHY32" s="113"/>
      <c r="IHZ32" s="113"/>
      <c r="IIA32" s="113"/>
      <c r="IIB32" s="113"/>
      <c r="IIC32" s="113"/>
      <c r="IID32" s="113"/>
      <c r="IIE32" s="113"/>
      <c r="IIF32" s="113"/>
      <c r="IIG32" s="113"/>
      <c r="IIH32" s="113"/>
      <c r="III32" s="113"/>
      <c r="IIJ32" s="113"/>
      <c r="IIK32" s="113"/>
      <c r="IIL32" s="113"/>
      <c r="IIM32" s="113"/>
      <c r="IIN32" s="113"/>
      <c r="IIO32" s="113"/>
      <c r="IIP32" s="113"/>
      <c r="IIQ32" s="113"/>
      <c r="IIR32" s="113"/>
      <c r="IIS32" s="113"/>
      <c r="IIT32" s="113"/>
      <c r="IIU32" s="113"/>
      <c r="IIV32" s="113"/>
      <c r="IIW32" s="113"/>
      <c r="IIX32" s="113"/>
      <c r="IIY32" s="113"/>
      <c r="IIZ32" s="113"/>
      <c r="IJA32" s="113"/>
      <c r="IJB32" s="113"/>
      <c r="IJC32" s="113"/>
      <c r="IJD32" s="113"/>
      <c r="IJE32" s="113"/>
      <c r="IJF32" s="113"/>
      <c r="IJG32" s="113"/>
      <c r="IJH32" s="113"/>
      <c r="IJI32" s="113"/>
      <c r="IJJ32" s="113"/>
      <c r="IJK32" s="113"/>
      <c r="IJL32" s="113"/>
      <c r="IJM32" s="113"/>
      <c r="IJN32" s="113"/>
      <c r="IJO32" s="113"/>
      <c r="IJP32" s="113"/>
      <c r="IJQ32" s="113"/>
      <c r="IJR32" s="113"/>
      <c r="IJS32" s="113"/>
      <c r="IJT32" s="113"/>
      <c r="IJU32" s="113"/>
      <c r="IJV32" s="113"/>
      <c r="IJW32" s="113"/>
      <c r="IJX32" s="113"/>
      <c r="IJY32" s="113"/>
      <c r="IJZ32" s="113"/>
      <c r="IKA32" s="113"/>
      <c r="IKB32" s="113"/>
      <c r="IKC32" s="113"/>
      <c r="IKD32" s="113"/>
      <c r="IKE32" s="113"/>
      <c r="IKF32" s="113"/>
      <c r="IKG32" s="113"/>
      <c r="IKH32" s="113"/>
      <c r="IKI32" s="113"/>
      <c r="IKJ32" s="113"/>
      <c r="IKK32" s="113"/>
      <c r="IKL32" s="113"/>
      <c r="IKM32" s="113"/>
      <c r="IKN32" s="113"/>
      <c r="IKO32" s="113"/>
      <c r="IKP32" s="113"/>
      <c r="IKQ32" s="113"/>
      <c r="IKR32" s="113"/>
      <c r="IKS32" s="113"/>
      <c r="IKT32" s="113"/>
      <c r="IKU32" s="113"/>
      <c r="IKV32" s="113"/>
      <c r="IKW32" s="113"/>
      <c r="IKX32" s="113"/>
      <c r="IKY32" s="113"/>
      <c r="IKZ32" s="113"/>
      <c r="ILA32" s="113"/>
      <c r="ILB32" s="113"/>
      <c r="ILC32" s="113"/>
      <c r="ILD32" s="113"/>
      <c r="ILE32" s="113"/>
      <c r="ILF32" s="113"/>
      <c r="ILG32" s="113"/>
      <c r="ILH32" s="113"/>
      <c r="ILI32" s="113"/>
      <c r="ILJ32" s="113"/>
      <c r="ILK32" s="113"/>
      <c r="ILL32" s="113"/>
      <c r="ILM32" s="113"/>
      <c r="ILN32" s="113"/>
      <c r="ILO32" s="113"/>
      <c r="ILP32" s="113"/>
      <c r="ILQ32" s="113"/>
      <c r="ILR32" s="113"/>
      <c r="ILS32" s="113"/>
      <c r="ILT32" s="113"/>
      <c r="ILU32" s="113"/>
      <c r="ILV32" s="113"/>
      <c r="ILW32" s="113"/>
      <c r="ILX32" s="113"/>
      <c r="ILY32" s="113"/>
      <c r="ILZ32" s="113"/>
      <c r="IMA32" s="113"/>
      <c r="IMB32" s="113"/>
      <c r="IMC32" s="113"/>
      <c r="IMD32" s="113"/>
      <c r="IME32" s="113"/>
      <c r="IMF32" s="113"/>
      <c r="IMG32" s="113"/>
      <c r="IMH32" s="113"/>
      <c r="IMI32" s="113"/>
      <c r="IMJ32" s="113"/>
      <c r="IMK32" s="113"/>
      <c r="IML32" s="113"/>
      <c r="IMM32" s="113"/>
      <c r="IMN32" s="113"/>
      <c r="IMO32" s="113"/>
      <c r="IMP32" s="113"/>
      <c r="IMQ32" s="113"/>
      <c r="IMR32" s="113"/>
      <c r="IMS32" s="113"/>
      <c r="IMT32" s="113"/>
      <c r="IMU32" s="113"/>
      <c r="IMV32" s="113"/>
      <c r="IMW32" s="113"/>
      <c r="IMX32" s="113"/>
      <c r="IMY32" s="113"/>
      <c r="IMZ32" s="113"/>
      <c r="INA32" s="113"/>
      <c r="INB32" s="113"/>
      <c r="INC32" s="113"/>
      <c r="IND32" s="113"/>
      <c r="INE32" s="113"/>
      <c r="INF32" s="113"/>
      <c r="ING32" s="113"/>
      <c r="INH32" s="113"/>
      <c r="INI32" s="113"/>
      <c r="INJ32" s="113"/>
      <c r="INK32" s="113"/>
      <c r="INL32" s="113"/>
      <c r="INM32" s="113"/>
      <c r="INN32" s="113"/>
      <c r="INO32" s="113"/>
      <c r="INP32" s="113"/>
      <c r="INQ32" s="113"/>
      <c r="INR32" s="113"/>
      <c r="INS32" s="113"/>
      <c r="INT32" s="113"/>
      <c r="INU32" s="113"/>
      <c r="INV32" s="113"/>
      <c r="INW32" s="113"/>
      <c r="INX32" s="113"/>
      <c r="INY32" s="113"/>
      <c r="INZ32" s="113"/>
      <c r="IOA32" s="113"/>
      <c r="IOB32" s="113"/>
      <c r="IOC32" s="113"/>
      <c r="IOD32" s="113"/>
      <c r="IOE32" s="113"/>
      <c r="IOF32" s="113"/>
      <c r="IOG32" s="113"/>
      <c r="IOH32" s="113"/>
      <c r="IOI32" s="113"/>
      <c r="IOJ32" s="113"/>
      <c r="IOK32" s="113"/>
      <c r="IOL32" s="113"/>
      <c r="IOM32" s="113"/>
      <c r="ION32" s="113"/>
      <c r="IOO32" s="113"/>
      <c r="IOP32" s="113"/>
      <c r="IOQ32" s="113"/>
      <c r="IOR32" s="113"/>
      <c r="IOS32" s="113"/>
      <c r="IOT32" s="113"/>
      <c r="IOU32" s="113"/>
      <c r="IOV32" s="113"/>
      <c r="IOW32" s="113"/>
      <c r="IOX32" s="113"/>
      <c r="IOY32" s="113"/>
      <c r="IOZ32" s="113"/>
      <c r="IPA32" s="113"/>
      <c r="IPB32" s="113"/>
      <c r="IPC32" s="113"/>
      <c r="IPD32" s="113"/>
      <c r="IPE32" s="113"/>
      <c r="IPF32" s="113"/>
      <c r="IPG32" s="113"/>
      <c r="IPH32" s="113"/>
      <c r="IPI32" s="113"/>
      <c r="IPJ32" s="113"/>
      <c r="IPK32" s="113"/>
      <c r="IPL32" s="113"/>
      <c r="IPM32" s="113"/>
      <c r="IPN32" s="113"/>
      <c r="IPO32" s="113"/>
      <c r="IPP32" s="113"/>
      <c r="IPQ32" s="113"/>
      <c r="IPR32" s="113"/>
      <c r="IPS32" s="113"/>
      <c r="IPT32" s="113"/>
      <c r="IPU32" s="113"/>
      <c r="IPV32" s="113"/>
      <c r="IPW32" s="113"/>
      <c r="IPX32" s="113"/>
      <c r="IPY32" s="113"/>
      <c r="IPZ32" s="113"/>
      <c r="IQA32" s="113"/>
      <c r="IQB32" s="113"/>
      <c r="IQC32" s="113"/>
      <c r="IQD32" s="113"/>
      <c r="IQE32" s="113"/>
      <c r="IQF32" s="113"/>
      <c r="IQG32" s="113"/>
      <c r="IQH32" s="113"/>
      <c r="IQI32" s="113"/>
      <c r="IQJ32" s="113"/>
      <c r="IQK32" s="113"/>
      <c r="IQL32" s="113"/>
      <c r="IQM32" s="113"/>
      <c r="IQN32" s="113"/>
      <c r="IQO32" s="113"/>
      <c r="IQP32" s="113"/>
      <c r="IQQ32" s="113"/>
      <c r="IQR32" s="113"/>
      <c r="IQS32" s="113"/>
      <c r="IQT32" s="113"/>
      <c r="IQU32" s="113"/>
      <c r="IQV32" s="113"/>
      <c r="IQW32" s="113"/>
      <c r="IQX32" s="113"/>
      <c r="IQY32" s="113"/>
      <c r="IQZ32" s="113"/>
      <c r="IRA32" s="113"/>
      <c r="IRB32" s="113"/>
      <c r="IRC32" s="113"/>
      <c r="IRD32" s="113"/>
      <c r="IRE32" s="113"/>
      <c r="IRF32" s="113"/>
      <c r="IRG32" s="113"/>
      <c r="IRH32" s="113"/>
      <c r="IRI32" s="113"/>
      <c r="IRJ32" s="113"/>
      <c r="IRK32" s="113"/>
      <c r="IRL32" s="113"/>
      <c r="IRM32" s="113"/>
      <c r="IRN32" s="113"/>
      <c r="IRO32" s="113"/>
      <c r="IRP32" s="113"/>
      <c r="IRQ32" s="113"/>
      <c r="IRR32" s="113"/>
      <c r="IRS32" s="113"/>
      <c r="IRT32" s="113"/>
      <c r="IRU32" s="113"/>
      <c r="IRV32" s="113"/>
      <c r="IRW32" s="113"/>
      <c r="IRX32" s="113"/>
      <c r="IRY32" s="113"/>
      <c r="IRZ32" s="113"/>
      <c r="ISA32" s="113"/>
      <c r="ISB32" s="113"/>
      <c r="ISC32" s="113"/>
      <c r="ISD32" s="113"/>
      <c r="ISE32" s="113"/>
      <c r="ISF32" s="113"/>
      <c r="ISG32" s="113"/>
      <c r="ISH32" s="113"/>
      <c r="ISI32" s="113"/>
      <c r="ISJ32" s="113"/>
      <c r="ISK32" s="113"/>
      <c r="ISL32" s="113"/>
      <c r="ISM32" s="113"/>
      <c r="ISN32" s="113"/>
      <c r="ISO32" s="113"/>
      <c r="ISP32" s="113"/>
      <c r="ISQ32" s="113"/>
      <c r="ISR32" s="113"/>
      <c r="ISS32" s="113"/>
      <c r="IST32" s="113"/>
      <c r="ISU32" s="113"/>
      <c r="ISV32" s="113"/>
      <c r="ISW32" s="113"/>
      <c r="ISX32" s="113"/>
      <c r="ISY32" s="113"/>
      <c r="ISZ32" s="113"/>
      <c r="ITA32" s="113"/>
      <c r="ITB32" s="113"/>
      <c r="ITC32" s="113"/>
      <c r="ITD32" s="113"/>
      <c r="ITE32" s="113"/>
      <c r="ITF32" s="113"/>
      <c r="ITG32" s="113"/>
      <c r="ITH32" s="113"/>
      <c r="ITI32" s="113"/>
      <c r="ITJ32" s="113"/>
      <c r="ITK32" s="113"/>
      <c r="ITL32" s="113"/>
      <c r="ITM32" s="113"/>
      <c r="ITN32" s="113"/>
      <c r="ITO32" s="113"/>
      <c r="ITP32" s="113"/>
      <c r="ITQ32" s="113"/>
      <c r="ITR32" s="113"/>
      <c r="ITS32" s="113"/>
      <c r="ITT32" s="113"/>
      <c r="ITU32" s="113"/>
      <c r="ITV32" s="113"/>
      <c r="ITW32" s="113"/>
      <c r="ITX32" s="113"/>
      <c r="ITY32" s="113"/>
      <c r="ITZ32" s="113"/>
      <c r="IUA32" s="113"/>
      <c r="IUB32" s="113"/>
      <c r="IUC32" s="113"/>
      <c r="IUD32" s="113"/>
      <c r="IUE32" s="113"/>
      <c r="IUF32" s="113"/>
      <c r="IUG32" s="113"/>
      <c r="IUH32" s="113"/>
      <c r="IUI32" s="113"/>
      <c r="IUJ32" s="113"/>
      <c r="IUK32" s="113"/>
      <c r="IUL32" s="113"/>
      <c r="IUM32" s="113"/>
      <c r="IUN32" s="113"/>
      <c r="IUO32" s="113"/>
      <c r="IUP32" s="113"/>
      <c r="IUQ32" s="113"/>
      <c r="IUR32" s="113"/>
      <c r="IUS32" s="113"/>
      <c r="IUT32" s="113"/>
      <c r="IUU32" s="113"/>
      <c r="IUV32" s="113"/>
      <c r="IUW32" s="113"/>
      <c r="IUX32" s="113"/>
      <c r="IUY32" s="113"/>
      <c r="IUZ32" s="113"/>
      <c r="IVA32" s="113"/>
      <c r="IVB32" s="113"/>
      <c r="IVC32" s="113"/>
      <c r="IVD32" s="113"/>
      <c r="IVE32" s="113"/>
      <c r="IVF32" s="113"/>
      <c r="IVG32" s="113"/>
      <c r="IVH32" s="113"/>
      <c r="IVI32" s="113"/>
      <c r="IVJ32" s="113"/>
      <c r="IVK32" s="113"/>
      <c r="IVL32" s="113"/>
      <c r="IVM32" s="113"/>
      <c r="IVN32" s="113"/>
      <c r="IVO32" s="113"/>
      <c r="IVP32" s="113"/>
      <c r="IVQ32" s="113"/>
      <c r="IVR32" s="113"/>
      <c r="IVS32" s="113"/>
      <c r="IVT32" s="113"/>
      <c r="IVU32" s="113"/>
      <c r="IVV32" s="113"/>
      <c r="IVW32" s="113"/>
      <c r="IVX32" s="113"/>
      <c r="IVY32" s="113"/>
      <c r="IVZ32" s="113"/>
      <c r="IWA32" s="113"/>
      <c r="IWB32" s="113"/>
      <c r="IWC32" s="113"/>
      <c r="IWD32" s="113"/>
      <c r="IWE32" s="113"/>
      <c r="IWF32" s="113"/>
      <c r="IWG32" s="113"/>
      <c r="IWH32" s="113"/>
      <c r="IWI32" s="113"/>
      <c r="IWJ32" s="113"/>
      <c r="IWK32" s="113"/>
      <c r="IWL32" s="113"/>
      <c r="IWM32" s="113"/>
      <c r="IWN32" s="113"/>
      <c r="IWO32" s="113"/>
      <c r="IWP32" s="113"/>
      <c r="IWQ32" s="113"/>
      <c r="IWR32" s="113"/>
      <c r="IWS32" s="113"/>
      <c r="IWT32" s="113"/>
      <c r="IWU32" s="113"/>
      <c r="IWV32" s="113"/>
      <c r="IWW32" s="113"/>
      <c r="IWX32" s="113"/>
      <c r="IWY32" s="113"/>
      <c r="IWZ32" s="113"/>
      <c r="IXA32" s="113"/>
      <c r="IXB32" s="113"/>
      <c r="IXC32" s="113"/>
      <c r="IXD32" s="113"/>
      <c r="IXE32" s="113"/>
      <c r="IXF32" s="113"/>
      <c r="IXG32" s="113"/>
      <c r="IXH32" s="113"/>
      <c r="IXI32" s="113"/>
      <c r="IXJ32" s="113"/>
      <c r="IXK32" s="113"/>
      <c r="IXL32" s="113"/>
      <c r="IXM32" s="113"/>
      <c r="IXN32" s="113"/>
      <c r="IXO32" s="113"/>
      <c r="IXP32" s="113"/>
      <c r="IXQ32" s="113"/>
      <c r="IXR32" s="113"/>
      <c r="IXS32" s="113"/>
      <c r="IXT32" s="113"/>
      <c r="IXU32" s="113"/>
      <c r="IXV32" s="113"/>
      <c r="IXW32" s="113"/>
      <c r="IXX32" s="113"/>
      <c r="IXY32" s="113"/>
      <c r="IXZ32" s="113"/>
      <c r="IYA32" s="113"/>
      <c r="IYB32" s="113"/>
      <c r="IYC32" s="113"/>
      <c r="IYD32" s="113"/>
      <c r="IYE32" s="113"/>
      <c r="IYF32" s="113"/>
      <c r="IYG32" s="113"/>
      <c r="IYH32" s="113"/>
      <c r="IYI32" s="113"/>
      <c r="IYJ32" s="113"/>
      <c r="IYK32" s="113"/>
      <c r="IYL32" s="113"/>
      <c r="IYM32" s="113"/>
      <c r="IYN32" s="113"/>
      <c r="IYO32" s="113"/>
      <c r="IYP32" s="113"/>
      <c r="IYQ32" s="113"/>
      <c r="IYR32" s="113"/>
      <c r="IYS32" s="113"/>
      <c r="IYT32" s="113"/>
      <c r="IYU32" s="113"/>
      <c r="IYV32" s="113"/>
      <c r="IYW32" s="113"/>
      <c r="IYX32" s="113"/>
      <c r="IYY32" s="113"/>
      <c r="IYZ32" s="113"/>
      <c r="IZA32" s="113"/>
      <c r="IZB32" s="113"/>
      <c r="IZC32" s="113"/>
      <c r="IZD32" s="113"/>
      <c r="IZE32" s="113"/>
      <c r="IZF32" s="113"/>
      <c r="IZG32" s="113"/>
      <c r="IZH32" s="113"/>
      <c r="IZI32" s="113"/>
      <c r="IZJ32" s="113"/>
      <c r="IZK32" s="113"/>
      <c r="IZL32" s="113"/>
      <c r="IZM32" s="113"/>
      <c r="IZN32" s="113"/>
      <c r="IZO32" s="113"/>
      <c r="IZP32" s="113"/>
      <c r="IZQ32" s="113"/>
      <c r="IZR32" s="113"/>
      <c r="IZS32" s="113"/>
      <c r="IZT32" s="113"/>
      <c r="IZU32" s="113"/>
      <c r="IZV32" s="113"/>
      <c r="IZW32" s="113"/>
      <c r="IZX32" s="113"/>
      <c r="IZY32" s="113"/>
      <c r="IZZ32" s="113"/>
      <c r="JAA32" s="113"/>
      <c r="JAB32" s="113"/>
      <c r="JAC32" s="113"/>
      <c r="JAD32" s="113"/>
      <c r="JAE32" s="113"/>
      <c r="JAF32" s="113"/>
      <c r="JAG32" s="113"/>
      <c r="JAH32" s="113"/>
      <c r="JAI32" s="113"/>
      <c r="JAJ32" s="113"/>
      <c r="JAK32" s="113"/>
      <c r="JAL32" s="113"/>
      <c r="JAM32" s="113"/>
      <c r="JAN32" s="113"/>
      <c r="JAO32" s="113"/>
      <c r="JAP32" s="113"/>
      <c r="JAQ32" s="113"/>
      <c r="JAR32" s="113"/>
      <c r="JAS32" s="113"/>
      <c r="JAT32" s="113"/>
      <c r="JAU32" s="113"/>
      <c r="JAV32" s="113"/>
      <c r="JAW32" s="113"/>
      <c r="JAX32" s="113"/>
      <c r="JAY32" s="113"/>
      <c r="JAZ32" s="113"/>
      <c r="JBA32" s="113"/>
      <c r="JBB32" s="113"/>
      <c r="JBC32" s="113"/>
      <c r="JBD32" s="113"/>
      <c r="JBE32" s="113"/>
      <c r="JBF32" s="113"/>
      <c r="JBG32" s="113"/>
      <c r="JBH32" s="113"/>
      <c r="JBI32" s="113"/>
      <c r="JBJ32" s="113"/>
      <c r="JBK32" s="113"/>
      <c r="JBL32" s="113"/>
      <c r="JBM32" s="113"/>
      <c r="JBN32" s="113"/>
      <c r="JBO32" s="113"/>
      <c r="JBP32" s="113"/>
      <c r="JBQ32" s="113"/>
      <c r="JBR32" s="113"/>
      <c r="JBS32" s="113"/>
      <c r="JBT32" s="113"/>
      <c r="JBU32" s="113"/>
      <c r="JBV32" s="113"/>
      <c r="JBW32" s="113"/>
      <c r="JBX32" s="113"/>
      <c r="JBY32" s="113"/>
      <c r="JBZ32" s="113"/>
      <c r="JCA32" s="113"/>
      <c r="JCB32" s="113"/>
      <c r="JCC32" s="113"/>
      <c r="JCD32" s="113"/>
      <c r="JCE32" s="113"/>
      <c r="JCF32" s="113"/>
      <c r="JCG32" s="113"/>
      <c r="JCH32" s="113"/>
      <c r="JCI32" s="113"/>
      <c r="JCJ32" s="113"/>
      <c r="JCK32" s="113"/>
      <c r="JCL32" s="113"/>
      <c r="JCM32" s="113"/>
      <c r="JCN32" s="113"/>
      <c r="JCO32" s="113"/>
      <c r="JCP32" s="113"/>
      <c r="JCQ32" s="113"/>
      <c r="JCR32" s="113"/>
      <c r="JCS32" s="113"/>
      <c r="JCT32" s="113"/>
      <c r="JCU32" s="113"/>
      <c r="JCV32" s="113"/>
      <c r="JCW32" s="113"/>
      <c r="JCX32" s="113"/>
      <c r="JCY32" s="113"/>
      <c r="JCZ32" s="113"/>
      <c r="JDA32" s="113"/>
      <c r="JDB32" s="113"/>
      <c r="JDC32" s="113"/>
      <c r="JDD32" s="113"/>
      <c r="JDE32" s="113"/>
      <c r="JDF32" s="113"/>
      <c r="JDG32" s="113"/>
      <c r="JDH32" s="113"/>
      <c r="JDI32" s="113"/>
      <c r="JDJ32" s="113"/>
      <c r="JDK32" s="113"/>
      <c r="JDL32" s="113"/>
      <c r="JDM32" s="113"/>
      <c r="JDN32" s="113"/>
      <c r="JDO32" s="113"/>
      <c r="JDP32" s="113"/>
      <c r="JDQ32" s="113"/>
      <c r="JDR32" s="113"/>
      <c r="JDS32" s="113"/>
      <c r="JDT32" s="113"/>
      <c r="JDU32" s="113"/>
      <c r="JDV32" s="113"/>
      <c r="JDW32" s="113"/>
      <c r="JDX32" s="113"/>
      <c r="JDY32" s="113"/>
      <c r="JDZ32" s="113"/>
      <c r="JEA32" s="113"/>
      <c r="JEB32" s="113"/>
      <c r="JEC32" s="113"/>
      <c r="JED32" s="113"/>
      <c r="JEE32" s="113"/>
      <c r="JEF32" s="113"/>
      <c r="JEG32" s="113"/>
      <c r="JEH32" s="113"/>
      <c r="JEI32" s="113"/>
      <c r="JEJ32" s="113"/>
      <c r="JEK32" s="113"/>
      <c r="JEL32" s="113"/>
      <c r="JEM32" s="113"/>
      <c r="JEN32" s="113"/>
      <c r="JEO32" s="113"/>
      <c r="JEP32" s="113"/>
      <c r="JEQ32" s="113"/>
      <c r="JER32" s="113"/>
      <c r="JES32" s="113"/>
      <c r="JET32" s="113"/>
      <c r="JEU32" s="113"/>
      <c r="JEV32" s="113"/>
      <c r="JEW32" s="113"/>
      <c r="JEX32" s="113"/>
      <c r="JEY32" s="113"/>
      <c r="JEZ32" s="113"/>
      <c r="JFA32" s="113"/>
      <c r="JFB32" s="113"/>
      <c r="JFC32" s="113"/>
      <c r="JFD32" s="113"/>
      <c r="JFE32" s="113"/>
      <c r="JFF32" s="113"/>
      <c r="JFG32" s="113"/>
      <c r="JFH32" s="113"/>
      <c r="JFI32" s="113"/>
      <c r="JFJ32" s="113"/>
      <c r="JFK32" s="113"/>
      <c r="JFL32" s="113"/>
      <c r="JFM32" s="113"/>
      <c r="JFN32" s="113"/>
      <c r="JFO32" s="113"/>
      <c r="JFP32" s="113"/>
      <c r="JFQ32" s="113"/>
      <c r="JFR32" s="113"/>
      <c r="JFS32" s="113"/>
      <c r="JFT32" s="113"/>
      <c r="JFU32" s="113"/>
      <c r="JFV32" s="113"/>
      <c r="JFW32" s="113"/>
      <c r="JFX32" s="113"/>
      <c r="JFY32" s="113"/>
      <c r="JFZ32" s="113"/>
      <c r="JGA32" s="113"/>
      <c r="JGB32" s="113"/>
      <c r="JGC32" s="113"/>
      <c r="JGD32" s="113"/>
      <c r="JGE32" s="113"/>
      <c r="JGF32" s="113"/>
      <c r="JGG32" s="113"/>
      <c r="JGH32" s="113"/>
      <c r="JGI32" s="113"/>
      <c r="JGJ32" s="113"/>
      <c r="JGK32" s="113"/>
      <c r="JGL32" s="113"/>
      <c r="JGM32" s="113"/>
      <c r="JGN32" s="113"/>
      <c r="JGO32" s="113"/>
      <c r="JGP32" s="113"/>
      <c r="JGQ32" s="113"/>
      <c r="JGR32" s="113"/>
      <c r="JGS32" s="113"/>
      <c r="JGT32" s="113"/>
      <c r="JGU32" s="113"/>
      <c r="JGV32" s="113"/>
      <c r="JGW32" s="113"/>
      <c r="JGX32" s="113"/>
      <c r="JGY32" s="113"/>
      <c r="JGZ32" s="113"/>
      <c r="JHA32" s="113"/>
      <c r="JHB32" s="113"/>
      <c r="JHC32" s="113"/>
      <c r="JHD32" s="113"/>
      <c r="JHE32" s="113"/>
      <c r="JHF32" s="113"/>
      <c r="JHG32" s="113"/>
      <c r="JHH32" s="113"/>
      <c r="JHI32" s="113"/>
      <c r="JHJ32" s="113"/>
      <c r="JHK32" s="113"/>
      <c r="JHL32" s="113"/>
      <c r="JHM32" s="113"/>
      <c r="JHN32" s="113"/>
      <c r="JHO32" s="113"/>
      <c r="JHP32" s="113"/>
      <c r="JHQ32" s="113"/>
      <c r="JHR32" s="113"/>
      <c r="JHS32" s="113"/>
      <c r="JHT32" s="113"/>
      <c r="JHU32" s="113"/>
      <c r="JHV32" s="113"/>
      <c r="JHW32" s="113"/>
      <c r="JHX32" s="113"/>
      <c r="JHY32" s="113"/>
      <c r="JHZ32" s="113"/>
      <c r="JIA32" s="113"/>
      <c r="JIB32" s="113"/>
      <c r="JIC32" s="113"/>
      <c r="JID32" s="113"/>
      <c r="JIE32" s="113"/>
      <c r="JIF32" s="113"/>
      <c r="JIG32" s="113"/>
      <c r="JIH32" s="113"/>
      <c r="JII32" s="113"/>
      <c r="JIJ32" s="113"/>
      <c r="JIK32" s="113"/>
      <c r="JIL32" s="113"/>
      <c r="JIM32" s="113"/>
      <c r="JIN32" s="113"/>
      <c r="JIO32" s="113"/>
      <c r="JIP32" s="113"/>
      <c r="JIQ32" s="113"/>
      <c r="JIR32" s="113"/>
      <c r="JIS32" s="113"/>
      <c r="JIT32" s="113"/>
      <c r="JIU32" s="113"/>
      <c r="JIV32" s="113"/>
      <c r="JIW32" s="113"/>
      <c r="JIX32" s="113"/>
      <c r="JIY32" s="113"/>
      <c r="JIZ32" s="113"/>
      <c r="JJA32" s="113"/>
      <c r="JJB32" s="113"/>
      <c r="JJC32" s="113"/>
      <c r="JJD32" s="113"/>
      <c r="JJE32" s="113"/>
      <c r="JJF32" s="113"/>
      <c r="JJG32" s="113"/>
      <c r="JJH32" s="113"/>
      <c r="JJI32" s="113"/>
      <c r="JJJ32" s="113"/>
      <c r="JJK32" s="113"/>
      <c r="JJL32" s="113"/>
      <c r="JJM32" s="113"/>
      <c r="JJN32" s="113"/>
      <c r="JJO32" s="113"/>
      <c r="JJP32" s="113"/>
      <c r="JJQ32" s="113"/>
      <c r="JJR32" s="113"/>
      <c r="JJS32" s="113"/>
      <c r="JJT32" s="113"/>
      <c r="JJU32" s="113"/>
      <c r="JJV32" s="113"/>
      <c r="JJW32" s="113"/>
      <c r="JJX32" s="113"/>
      <c r="JJY32" s="113"/>
      <c r="JJZ32" s="113"/>
      <c r="JKA32" s="113"/>
      <c r="JKB32" s="113"/>
      <c r="JKC32" s="113"/>
      <c r="JKD32" s="113"/>
      <c r="JKE32" s="113"/>
      <c r="JKF32" s="113"/>
      <c r="JKG32" s="113"/>
      <c r="JKH32" s="113"/>
      <c r="JKI32" s="113"/>
      <c r="JKJ32" s="113"/>
      <c r="JKK32" s="113"/>
      <c r="JKL32" s="113"/>
      <c r="JKM32" s="113"/>
      <c r="JKN32" s="113"/>
      <c r="JKO32" s="113"/>
      <c r="JKP32" s="113"/>
      <c r="JKQ32" s="113"/>
      <c r="JKR32" s="113"/>
      <c r="JKS32" s="113"/>
      <c r="JKT32" s="113"/>
      <c r="JKU32" s="113"/>
      <c r="JKV32" s="113"/>
      <c r="JKW32" s="113"/>
      <c r="JKX32" s="113"/>
      <c r="JKY32" s="113"/>
      <c r="JKZ32" s="113"/>
      <c r="JLA32" s="113"/>
      <c r="JLB32" s="113"/>
      <c r="JLC32" s="113"/>
      <c r="JLD32" s="113"/>
      <c r="JLE32" s="113"/>
      <c r="JLF32" s="113"/>
      <c r="JLG32" s="113"/>
      <c r="JLH32" s="113"/>
      <c r="JLI32" s="113"/>
      <c r="JLJ32" s="113"/>
      <c r="JLK32" s="113"/>
      <c r="JLL32" s="113"/>
      <c r="JLM32" s="113"/>
      <c r="JLN32" s="113"/>
      <c r="JLO32" s="113"/>
      <c r="JLP32" s="113"/>
      <c r="JLQ32" s="113"/>
      <c r="JLR32" s="113"/>
      <c r="JLS32" s="113"/>
      <c r="JLT32" s="113"/>
      <c r="JLU32" s="113"/>
      <c r="JLV32" s="113"/>
      <c r="JLW32" s="113"/>
      <c r="JLX32" s="113"/>
      <c r="JLY32" s="113"/>
      <c r="JLZ32" s="113"/>
      <c r="JMA32" s="113"/>
      <c r="JMB32" s="113"/>
      <c r="JMC32" s="113"/>
      <c r="JMD32" s="113"/>
      <c r="JME32" s="113"/>
      <c r="JMF32" s="113"/>
      <c r="JMG32" s="113"/>
      <c r="JMH32" s="113"/>
      <c r="JMI32" s="113"/>
      <c r="JMJ32" s="113"/>
      <c r="JMK32" s="113"/>
      <c r="JML32" s="113"/>
      <c r="JMM32" s="113"/>
      <c r="JMN32" s="113"/>
      <c r="JMO32" s="113"/>
      <c r="JMP32" s="113"/>
      <c r="JMQ32" s="113"/>
      <c r="JMR32" s="113"/>
      <c r="JMS32" s="113"/>
      <c r="JMT32" s="113"/>
      <c r="JMU32" s="113"/>
      <c r="JMV32" s="113"/>
      <c r="JMW32" s="113"/>
      <c r="JMX32" s="113"/>
      <c r="JMY32" s="113"/>
      <c r="JMZ32" s="113"/>
      <c r="JNA32" s="113"/>
      <c r="JNB32" s="113"/>
      <c r="JNC32" s="113"/>
      <c r="JND32" s="113"/>
      <c r="JNE32" s="113"/>
      <c r="JNF32" s="113"/>
      <c r="JNG32" s="113"/>
      <c r="JNH32" s="113"/>
      <c r="JNI32" s="113"/>
      <c r="JNJ32" s="113"/>
      <c r="JNK32" s="113"/>
      <c r="JNL32" s="113"/>
      <c r="JNM32" s="113"/>
      <c r="JNN32" s="113"/>
      <c r="JNO32" s="113"/>
      <c r="JNP32" s="113"/>
      <c r="JNQ32" s="113"/>
      <c r="JNR32" s="113"/>
      <c r="JNS32" s="113"/>
      <c r="JNT32" s="113"/>
      <c r="JNU32" s="113"/>
      <c r="JNV32" s="113"/>
      <c r="JNW32" s="113"/>
      <c r="JNX32" s="113"/>
      <c r="JNY32" s="113"/>
      <c r="JNZ32" s="113"/>
      <c r="JOA32" s="113"/>
      <c r="JOB32" s="113"/>
      <c r="JOC32" s="113"/>
      <c r="JOD32" s="113"/>
      <c r="JOE32" s="113"/>
      <c r="JOF32" s="113"/>
      <c r="JOG32" s="113"/>
      <c r="JOH32" s="113"/>
      <c r="JOI32" s="113"/>
      <c r="JOJ32" s="113"/>
      <c r="JOK32" s="113"/>
      <c r="JOL32" s="113"/>
      <c r="JOM32" s="113"/>
      <c r="JON32" s="113"/>
      <c r="JOO32" s="113"/>
      <c r="JOP32" s="113"/>
      <c r="JOQ32" s="113"/>
      <c r="JOR32" s="113"/>
      <c r="JOS32" s="113"/>
      <c r="JOT32" s="113"/>
      <c r="JOU32" s="113"/>
      <c r="JOV32" s="113"/>
      <c r="JOW32" s="113"/>
      <c r="JOX32" s="113"/>
      <c r="JOY32" s="113"/>
      <c r="JOZ32" s="113"/>
      <c r="JPA32" s="113"/>
      <c r="JPB32" s="113"/>
      <c r="JPC32" s="113"/>
      <c r="JPD32" s="113"/>
      <c r="JPE32" s="113"/>
      <c r="JPF32" s="113"/>
      <c r="JPG32" s="113"/>
      <c r="JPH32" s="113"/>
      <c r="JPI32" s="113"/>
      <c r="JPJ32" s="113"/>
      <c r="JPK32" s="113"/>
      <c r="JPL32" s="113"/>
      <c r="JPM32" s="113"/>
      <c r="JPN32" s="113"/>
      <c r="JPO32" s="113"/>
      <c r="JPP32" s="113"/>
      <c r="JPQ32" s="113"/>
      <c r="JPR32" s="113"/>
      <c r="JPS32" s="113"/>
      <c r="JPT32" s="113"/>
      <c r="JPU32" s="113"/>
      <c r="JPV32" s="113"/>
      <c r="JPW32" s="113"/>
      <c r="JPX32" s="113"/>
      <c r="JPY32" s="113"/>
      <c r="JPZ32" s="113"/>
      <c r="JQA32" s="113"/>
      <c r="JQB32" s="113"/>
      <c r="JQC32" s="113"/>
      <c r="JQD32" s="113"/>
      <c r="JQE32" s="113"/>
      <c r="JQF32" s="113"/>
      <c r="JQG32" s="113"/>
      <c r="JQH32" s="113"/>
      <c r="JQI32" s="113"/>
      <c r="JQJ32" s="113"/>
      <c r="JQK32" s="113"/>
      <c r="JQL32" s="113"/>
      <c r="JQM32" s="113"/>
      <c r="JQN32" s="113"/>
      <c r="JQO32" s="113"/>
      <c r="JQP32" s="113"/>
      <c r="JQQ32" s="113"/>
      <c r="JQR32" s="113"/>
      <c r="JQS32" s="113"/>
      <c r="JQT32" s="113"/>
      <c r="JQU32" s="113"/>
      <c r="JQV32" s="113"/>
      <c r="JQW32" s="113"/>
      <c r="JQX32" s="113"/>
      <c r="JQY32" s="113"/>
      <c r="JQZ32" s="113"/>
      <c r="JRA32" s="113"/>
      <c r="JRB32" s="113"/>
      <c r="JRC32" s="113"/>
      <c r="JRD32" s="113"/>
      <c r="JRE32" s="113"/>
      <c r="JRF32" s="113"/>
      <c r="JRG32" s="113"/>
      <c r="JRH32" s="113"/>
      <c r="JRI32" s="113"/>
      <c r="JRJ32" s="113"/>
      <c r="JRK32" s="113"/>
      <c r="JRL32" s="113"/>
      <c r="JRM32" s="113"/>
      <c r="JRN32" s="113"/>
      <c r="JRO32" s="113"/>
      <c r="JRP32" s="113"/>
      <c r="JRQ32" s="113"/>
      <c r="JRR32" s="113"/>
      <c r="JRS32" s="113"/>
      <c r="JRT32" s="113"/>
      <c r="JRU32" s="113"/>
      <c r="JRV32" s="113"/>
      <c r="JRW32" s="113"/>
      <c r="JRX32" s="113"/>
      <c r="JRY32" s="113"/>
      <c r="JRZ32" s="113"/>
      <c r="JSA32" s="113"/>
      <c r="JSB32" s="113"/>
      <c r="JSC32" s="113"/>
      <c r="JSD32" s="113"/>
      <c r="JSE32" s="113"/>
      <c r="JSF32" s="113"/>
      <c r="JSG32" s="113"/>
      <c r="JSH32" s="113"/>
      <c r="JSI32" s="113"/>
      <c r="JSJ32" s="113"/>
      <c r="JSK32" s="113"/>
      <c r="JSL32" s="113"/>
      <c r="JSM32" s="113"/>
      <c r="JSN32" s="113"/>
      <c r="JSO32" s="113"/>
      <c r="JSP32" s="113"/>
      <c r="JSQ32" s="113"/>
      <c r="JSR32" s="113"/>
      <c r="JSS32" s="113"/>
      <c r="JST32" s="113"/>
      <c r="JSU32" s="113"/>
      <c r="JSV32" s="113"/>
      <c r="JSW32" s="113"/>
      <c r="JSX32" s="113"/>
      <c r="JSY32" s="113"/>
      <c r="JSZ32" s="113"/>
      <c r="JTA32" s="113"/>
      <c r="JTB32" s="113"/>
      <c r="JTC32" s="113"/>
      <c r="JTD32" s="113"/>
      <c r="JTE32" s="113"/>
      <c r="JTF32" s="113"/>
      <c r="JTG32" s="113"/>
      <c r="JTH32" s="113"/>
      <c r="JTI32" s="113"/>
      <c r="JTJ32" s="113"/>
      <c r="JTK32" s="113"/>
      <c r="JTL32" s="113"/>
      <c r="JTM32" s="113"/>
      <c r="JTN32" s="113"/>
      <c r="JTO32" s="113"/>
      <c r="JTP32" s="113"/>
      <c r="JTQ32" s="113"/>
      <c r="JTR32" s="113"/>
      <c r="JTS32" s="113"/>
      <c r="JTT32" s="113"/>
      <c r="JTU32" s="113"/>
      <c r="JTV32" s="113"/>
      <c r="JTW32" s="113"/>
      <c r="JTX32" s="113"/>
      <c r="JTY32" s="113"/>
      <c r="JTZ32" s="113"/>
      <c r="JUA32" s="113"/>
      <c r="JUB32" s="113"/>
      <c r="JUC32" s="113"/>
      <c r="JUD32" s="113"/>
      <c r="JUE32" s="113"/>
      <c r="JUF32" s="113"/>
      <c r="JUG32" s="113"/>
      <c r="JUH32" s="113"/>
      <c r="JUI32" s="113"/>
      <c r="JUJ32" s="113"/>
      <c r="JUK32" s="113"/>
      <c r="JUL32" s="113"/>
      <c r="JUM32" s="113"/>
      <c r="JUN32" s="113"/>
      <c r="JUO32" s="113"/>
      <c r="JUP32" s="113"/>
      <c r="JUQ32" s="113"/>
      <c r="JUR32" s="113"/>
      <c r="JUS32" s="113"/>
      <c r="JUT32" s="113"/>
      <c r="JUU32" s="113"/>
      <c r="JUV32" s="113"/>
      <c r="JUW32" s="113"/>
      <c r="JUX32" s="113"/>
      <c r="JUY32" s="113"/>
      <c r="JUZ32" s="113"/>
      <c r="JVA32" s="113"/>
      <c r="JVB32" s="113"/>
      <c r="JVC32" s="113"/>
      <c r="JVD32" s="113"/>
      <c r="JVE32" s="113"/>
      <c r="JVF32" s="113"/>
      <c r="JVG32" s="113"/>
      <c r="JVH32" s="113"/>
      <c r="JVI32" s="113"/>
      <c r="JVJ32" s="113"/>
      <c r="JVK32" s="113"/>
      <c r="JVL32" s="113"/>
      <c r="JVM32" s="113"/>
      <c r="JVN32" s="113"/>
      <c r="JVO32" s="113"/>
      <c r="JVP32" s="113"/>
      <c r="JVQ32" s="113"/>
      <c r="JVR32" s="113"/>
      <c r="JVS32" s="113"/>
      <c r="JVT32" s="113"/>
      <c r="JVU32" s="113"/>
      <c r="JVV32" s="113"/>
      <c r="JVW32" s="113"/>
      <c r="JVX32" s="113"/>
      <c r="JVY32" s="113"/>
      <c r="JVZ32" s="113"/>
      <c r="JWA32" s="113"/>
      <c r="JWB32" s="113"/>
      <c r="JWC32" s="113"/>
      <c r="JWD32" s="113"/>
      <c r="JWE32" s="113"/>
      <c r="JWF32" s="113"/>
      <c r="JWG32" s="113"/>
      <c r="JWH32" s="113"/>
      <c r="JWI32" s="113"/>
      <c r="JWJ32" s="113"/>
      <c r="JWK32" s="113"/>
      <c r="JWL32" s="113"/>
      <c r="JWM32" s="113"/>
      <c r="JWN32" s="113"/>
      <c r="JWO32" s="113"/>
      <c r="JWP32" s="113"/>
      <c r="JWQ32" s="113"/>
      <c r="JWR32" s="113"/>
      <c r="JWS32" s="113"/>
      <c r="JWT32" s="113"/>
      <c r="JWU32" s="113"/>
      <c r="JWV32" s="113"/>
      <c r="JWW32" s="113"/>
      <c r="JWX32" s="113"/>
      <c r="JWY32" s="113"/>
      <c r="JWZ32" s="113"/>
      <c r="JXA32" s="113"/>
      <c r="JXB32" s="113"/>
      <c r="JXC32" s="113"/>
      <c r="JXD32" s="113"/>
      <c r="JXE32" s="113"/>
      <c r="JXF32" s="113"/>
      <c r="JXG32" s="113"/>
      <c r="JXH32" s="113"/>
      <c r="JXI32" s="113"/>
      <c r="JXJ32" s="113"/>
      <c r="JXK32" s="113"/>
      <c r="JXL32" s="113"/>
      <c r="JXM32" s="113"/>
      <c r="JXN32" s="113"/>
      <c r="JXO32" s="113"/>
      <c r="JXP32" s="113"/>
      <c r="JXQ32" s="113"/>
      <c r="JXR32" s="113"/>
      <c r="JXS32" s="113"/>
      <c r="JXT32" s="113"/>
      <c r="JXU32" s="113"/>
      <c r="JXV32" s="113"/>
      <c r="JXW32" s="113"/>
      <c r="JXX32" s="113"/>
      <c r="JXY32" s="113"/>
      <c r="JXZ32" s="113"/>
      <c r="JYA32" s="113"/>
      <c r="JYB32" s="113"/>
      <c r="JYC32" s="113"/>
      <c r="JYD32" s="113"/>
      <c r="JYE32" s="113"/>
      <c r="JYF32" s="113"/>
      <c r="JYG32" s="113"/>
      <c r="JYH32" s="113"/>
      <c r="JYI32" s="113"/>
      <c r="JYJ32" s="113"/>
      <c r="JYK32" s="113"/>
      <c r="JYL32" s="113"/>
      <c r="JYM32" s="113"/>
      <c r="JYN32" s="113"/>
      <c r="JYO32" s="113"/>
      <c r="JYP32" s="113"/>
      <c r="JYQ32" s="113"/>
      <c r="JYR32" s="113"/>
      <c r="JYS32" s="113"/>
      <c r="JYT32" s="113"/>
      <c r="JYU32" s="113"/>
      <c r="JYV32" s="113"/>
      <c r="JYW32" s="113"/>
      <c r="JYX32" s="113"/>
      <c r="JYY32" s="113"/>
      <c r="JYZ32" s="113"/>
      <c r="JZA32" s="113"/>
      <c r="JZB32" s="113"/>
      <c r="JZC32" s="113"/>
      <c r="JZD32" s="113"/>
      <c r="JZE32" s="113"/>
      <c r="JZF32" s="113"/>
      <c r="JZG32" s="113"/>
      <c r="JZH32" s="113"/>
      <c r="JZI32" s="113"/>
      <c r="JZJ32" s="113"/>
      <c r="JZK32" s="113"/>
      <c r="JZL32" s="113"/>
      <c r="JZM32" s="113"/>
      <c r="JZN32" s="113"/>
      <c r="JZO32" s="113"/>
      <c r="JZP32" s="113"/>
      <c r="JZQ32" s="113"/>
      <c r="JZR32" s="113"/>
      <c r="JZS32" s="113"/>
      <c r="JZT32" s="113"/>
      <c r="JZU32" s="113"/>
      <c r="JZV32" s="113"/>
      <c r="JZW32" s="113"/>
      <c r="JZX32" s="113"/>
      <c r="JZY32" s="113"/>
      <c r="JZZ32" s="113"/>
      <c r="KAA32" s="113"/>
      <c r="KAB32" s="113"/>
      <c r="KAC32" s="113"/>
      <c r="KAD32" s="113"/>
      <c r="KAE32" s="113"/>
      <c r="KAF32" s="113"/>
      <c r="KAG32" s="113"/>
      <c r="KAH32" s="113"/>
      <c r="KAI32" s="113"/>
      <c r="KAJ32" s="113"/>
      <c r="KAK32" s="113"/>
      <c r="KAL32" s="113"/>
      <c r="KAM32" s="113"/>
      <c r="KAN32" s="113"/>
      <c r="KAO32" s="113"/>
      <c r="KAP32" s="113"/>
      <c r="KAQ32" s="113"/>
      <c r="KAR32" s="113"/>
      <c r="KAS32" s="113"/>
      <c r="KAT32" s="113"/>
      <c r="KAU32" s="113"/>
      <c r="KAV32" s="113"/>
      <c r="KAW32" s="113"/>
      <c r="KAX32" s="113"/>
      <c r="KAY32" s="113"/>
      <c r="KAZ32" s="113"/>
      <c r="KBA32" s="113"/>
      <c r="KBB32" s="113"/>
      <c r="KBC32" s="113"/>
      <c r="KBD32" s="113"/>
      <c r="KBE32" s="113"/>
      <c r="KBF32" s="113"/>
      <c r="KBG32" s="113"/>
      <c r="KBH32" s="113"/>
      <c r="KBI32" s="113"/>
      <c r="KBJ32" s="113"/>
      <c r="KBK32" s="113"/>
      <c r="KBL32" s="113"/>
      <c r="KBM32" s="113"/>
      <c r="KBN32" s="113"/>
      <c r="KBO32" s="113"/>
      <c r="KBP32" s="113"/>
      <c r="KBQ32" s="113"/>
      <c r="KBR32" s="113"/>
      <c r="KBS32" s="113"/>
      <c r="KBT32" s="113"/>
      <c r="KBU32" s="113"/>
      <c r="KBV32" s="113"/>
      <c r="KBW32" s="113"/>
      <c r="KBX32" s="113"/>
      <c r="KBY32" s="113"/>
      <c r="KBZ32" s="113"/>
      <c r="KCA32" s="113"/>
      <c r="KCB32" s="113"/>
      <c r="KCC32" s="113"/>
      <c r="KCD32" s="113"/>
      <c r="KCE32" s="113"/>
      <c r="KCF32" s="113"/>
      <c r="KCG32" s="113"/>
      <c r="KCH32" s="113"/>
      <c r="KCI32" s="113"/>
      <c r="KCJ32" s="113"/>
      <c r="KCK32" s="113"/>
      <c r="KCL32" s="113"/>
      <c r="KCM32" s="113"/>
      <c r="KCN32" s="113"/>
      <c r="KCO32" s="113"/>
      <c r="KCP32" s="113"/>
      <c r="KCQ32" s="113"/>
      <c r="KCR32" s="113"/>
      <c r="KCS32" s="113"/>
      <c r="KCT32" s="113"/>
      <c r="KCU32" s="113"/>
      <c r="KCV32" s="113"/>
      <c r="KCW32" s="113"/>
      <c r="KCX32" s="113"/>
      <c r="KCY32" s="113"/>
      <c r="KCZ32" s="113"/>
      <c r="KDA32" s="113"/>
      <c r="KDB32" s="113"/>
      <c r="KDC32" s="113"/>
      <c r="KDD32" s="113"/>
      <c r="KDE32" s="113"/>
      <c r="KDF32" s="113"/>
      <c r="KDG32" s="113"/>
      <c r="KDH32" s="113"/>
      <c r="KDI32" s="113"/>
      <c r="KDJ32" s="113"/>
      <c r="KDK32" s="113"/>
      <c r="KDL32" s="113"/>
      <c r="KDM32" s="113"/>
      <c r="KDN32" s="113"/>
      <c r="KDO32" s="113"/>
      <c r="KDP32" s="113"/>
      <c r="KDQ32" s="113"/>
      <c r="KDR32" s="113"/>
      <c r="KDS32" s="113"/>
      <c r="KDT32" s="113"/>
      <c r="KDU32" s="113"/>
      <c r="KDV32" s="113"/>
      <c r="KDW32" s="113"/>
      <c r="KDX32" s="113"/>
      <c r="KDY32" s="113"/>
      <c r="KDZ32" s="113"/>
      <c r="KEA32" s="113"/>
      <c r="KEB32" s="113"/>
      <c r="KEC32" s="113"/>
      <c r="KED32" s="113"/>
      <c r="KEE32" s="113"/>
      <c r="KEF32" s="113"/>
      <c r="KEG32" s="113"/>
      <c r="KEH32" s="113"/>
      <c r="KEI32" s="113"/>
      <c r="KEJ32" s="113"/>
      <c r="KEK32" s="113"/>
      <c r="KEL32" s="113"/>
      <c r="KEM32" s="113"/>
      <c r="KEN32" s="113"/>
      <c r="KEO32" s="113"/>
      <c r="KEP32" s="113"/>
      <c r="KEQ32" s="113"/>
      <c r="KER32" s="113"/>
      <c r="KES32" s="113"/>
      <c r="KET32" s="113"/>
      <c r="KEU32" s="113"/>
      <c r="KEV32" s="113"/>
      <c r="KEW32" s="113"/>
      <c r="KEX32" s="113"/>
      <c r="KEY32" s="113"/>
      <c r="KEZ32" s="113"/>
      <c r="KFA32" s="113"/>
      <c r="KFB32" s="113"/>
      <c r="KFC32" s="113"/>
      <c r="KFD32" s="113"/>
      <c r="KFE32" s="113"/>
      <c r="KFF32" s="113"/>
      <c r="KFG32" s="113"/>
      <c r="KFH32" s="113"/>
      <c r="KFI32" s="113"/>
      <c r="KFJ32" s="113"/>
      <c r="KFK32" s="113"/>
      <c r="KFL32" s="113"/>
      <c r="KFM32" s="113"/>
      <c r="KFN32" s="113"/>
      <c r="KFO32" s="113"/>
      <c r="KFP32" s="113"/>
      <c r="KFQ32" s="113"/>
      <c r="KFR32" s="113"/>
      <c r="KFS32" s="113"/>
      <c r="KFT32" s="113"/>
      <c r="KFU32" s="113"/>
      <c r="KFV32" s="113"/>
      <c r="KFW32" s="113"/>
      <c r="KFX32" s="113"/>
      <c r="KFY32" s="113"/>
      <c r="KFZ32" s="113"/>
      <c r="KGA32" s="113"/>
      <c r="KGB32" s="113"/>
      <c r="KGC32" s="113"/>
      <c r="KGD32" s="113"/>
      <c r="KGE32" s="113"/>
      <c r="KGF32" s="113"/>
      <c r="KGG32" s="113"/>
      <c r="KGH32" s="113"/>
      <c r="KGI32" s="113"/>
      <c r="KGJ32" s="113"/>
      <c r="KGK32" s="113"/>
      <c r="KGL32" s="113"/>
      <c r="KGM32" s="113"/>
      <c r="KGN32" s="113"/>
      <c r="KGO32" s="113"/>
      <c r="KGP32" s="113"/>
      <c r="KGQ32" s="113"/>
      <c r="KGR32" s="113"/>
      <c r="KGS32" s="113"/>
      <c r="KGT32" s="113"/>
      <c r="KGU32" s="113"/>
      <c r="KGV32" s="113"/>
      <c r="KGW32" s="113"/>
      <c r="KGX32" s="113"/>
      <c r="KGY32" s="113"/>
      <c r="KGZ32" s="113"/>
      <c r="KHA32" s="113"/>
      <c r="KHB32" s="113"/>
      <c r="KHC32" s="113"/>
      <c r="KHD32" s="113"/>
      <c r="KHE32" s="113"/>
      <c r="KHF32" s="113"/>
      <c r="KHG32" s="113"/>
      <c r="KHH32" s="113"/>
      <c r="KHI32" s="113"/>
      <c r="KHJ32" s="113"/>
      <c r="KHK32" s="113"/>
      <c r="KHL32" s="113"/>
      <c r="KHM32" s="113"/>
      <c r="KHN32" s="113"/>
      <c r="KHO32" s="113"/>
      <c r="KHP32" s="113"/>
      <c r="KHQ32" s="113"/>
      <c r="KHR32" s="113"/>
      <c r="KHS32" s="113"/>
      <c r="KHT32" s="113"/>
      <c r="KHU32" s="113"/>
      <c r="KHV32" s="113"/>
      <c r="KHW32" s="113"/>
      <c r="KHX32" s="113"/>
      <c r="KHY32" s="113"/>
      <c r="KHZ32" s="113"/>
      <c r="KIA32" s="113"/>
      <c r="KIB32" s="113"/>
      <c r="KIC32" s="113"/>
      <c r="KID32" s="113"/>
      <c r="KIE32" s="113"/>
      <c r="KIF32" s="113"/>
      <c r="KIG32" s="113"/>
      <c r="KIH32" s="113"/>
      <c r="KII32" s="113"/>
      <c r="KIJ32" s="113"/>
      <c r="KIK32" s="113"/>
      <c r="KIL32" s="113"/>
      <c r="KIM32" s="113"/>
      <c r="KIN32" s="113"/>
      <c r="KIO32" s="113"/>
      <c r="KIP32" s="113"/>
      <c r="KIQ32" s="113"/>
      <c r="KIR32" s="113"/>
      <c r="KIS32" s="113"/>
      <c r="KIT32" s="113"/>
      <c r="KIU32" s="113"/>
      <c r="KIV32" s="113"/>
      <c r="KIW32" s="113"/>
      <c r="KIX32" s="113"/>
      <c r="KIY32" s="113"/>
      <c r="KIZ32" s="113"/>
      <c r="KJA32" s="113"/>
      <c r="KJB32" s="113"/>
      <c r="KJC32" s="113"/>
      <c r="KJD32" s="113"/>
      <c r="KJE32" s="113"/>
      <c r="KJF32" s="113"/>
      <c r="KJG32" s="113"/>
      <c r="KJH32" s="113"/>
      <c r="KJI32" s="113"/>
      <c r="KJJ32" s="113"/>
      <c r="KJK32" s="113"/>
      <c r="KJL32" s="113"/>
      <c r="KJM32" s="113"/>
      <c r="KJN32" s="113"/>
      <c r="KJO32" s="113"/>
      <c r="KJP32" s="113"/>
      <c r="KJQ32" s="113"/>
      <c r="KJR32" s="113"/>
      <c r="KJS32" s="113"/>
      <c r="KJT32" s="113"/>
      <c r="KJU32" s="113"/>
      <c r="KJV32" s="113"/>
      <c r="KJW32" s="113"/>
      <c r="KJX32" s="113"/>
      <c r="KJY32" s="113"/>
      <c r="KJZ32" s="113"/>
      <c r="KKA32" s="113"/>
      <c r="KKB32" s="113"/>
      <c r="KKC32" s="113"/>
      <c r="KKD32" s="113"/>
      <c r="KKE32" s="113"/>
      <c r="KKF32" s="113"/>
      <c r="KKG32" s="113"/>
      <c r="KKH32" s="113"/>
      <c r="KKI32" s="113"/>
      <c r="KKJ32" s="113"/>
      <c r="KKK32" s="113"/>
      <c r="KKL32" s="113"/>
      <c r="KKM32" s="113"/>
      <c r="KKN32" s="113"/>
      <c r="KKO32" s="113"/>
      <c r="KKP32" s="113"/>
      <c r="KKQ32" s="113"/>
      <c r="KKR32" s="113"/>
      <c r="KKS32" s="113"/>
      <c r="KKT32" s="113"/>
      <c r="KKU32" s="113"/>
      <c r="KKV32" s="113"/>
      <c r="KKW32" s="113"/>
      <c r="KKX32" s="113"/>
      <c r="KKY32" s="113"/>
      <c r="KKZ32" s="113"/>
      <c r="KLA32" s="113"/>
      <c r="KLB32" s="113"/>
      <c r="KLC32" s="113"/>
      <c r="KLD32" s="113"/>
      <c r="KLE32" s="113"/>
      <c r="KLF32" s="113"/>
      <c r="KLG32" s="113"/>
      <c r="KLH32" s="113"/>
      <c r="KLI32" s="113"/>
      <c r="KLJ32" s="113"/>
      <c r="KLK32" s="113"/>
      <c r="KLL32" s="113"/>
      <c r="KLM32" s="113"/>
      <c r="KLN32" s="113"/>
      <c r="KLO32" s="113"/>
      <c r="KLP32" s="113"/>
      <c r="KLQ32" s="113"/>
      <c r="KLR32" s="113"/>
      <c r="KLS32" s="113"/>
      <c r="KLT32" s="113"/>
      <c r="KLU32" s="113"/>
      <c r="KLV32" s="113"/>
      <c r="KLW32" s="113"/>
      <c r="KLX32" s="113"/>
      <c r="KLY32" s="113"/>
      <c r="KLZ32" s="113"/>
      <c r="KMA32" s="113"/>
      <c r="KMB32" s="113"/>
      <c r="KMC32" s="113"/>
      <c r="KMD32" s="113"/>
      <c r="KME32" s="113"/>
      <c r="KMF32" s="113"/>
      <c r="KMG32" s="113"/>
      <c r="KMH32" s="113"/>
      <c r="KMI32" s="113"/>
      <c r="KMJ32" s="113"/>
      <c r="KMK32" s="113"/>
      <c r="KML32" s="113"/>
      <c r="KMM32" s="113"/>
      <c r="KMN32" s="113"/>
      <c r="KMO32" s="113"/>
      <c r="KMP32" s="113"/>
      <c r="KMQ32" s="113"/>
      <c r="KMR32" s="113"/>
      <c r="KMS32" s="113"/>
      <c r="KMT32" s="113"/>
      <c r="KMU32" s="113"/>
      <c r="KMV32" s="113"/>
      <c r="KMW32" s="113"/>
      <c r="KMX32" s="113"/>
      <c r="KMY32" s="113"/>
      <c r="KMZ32" s="113"/>
      <c r="KNA32" s="113"/>
      <c r="KNB32" s="113"/>
      <c r="KNC32" s="113"/>
      <c r="KND32" s="113"/>
      <c r="KNE32" s="113"/>
      <c r="KNF32" s="113"/>
      <c r="KNG32" s="113"/>
      <c r="KNH32" s="113"/>
      <c r="KNI32" s="113"/>
      <c r="KNJ32" s="113"/>
      <c r="KNK32" s="113"/>
      <c r="KNL32" s="113"/>
      <c r="KNM32" s="113"/>
      <c r="KNN32" s="113"/>
      <c r="KNO32" s="113"/>
      <c r="KNP32" s="113"/>
      <c r="KNQ32" s="113"/>
      <c r="KNR32" s="113"/>
      <c r="KNS32" s="113"/>
      <c r="KNT32" s="113"/>
      <c r="KNU32" s="113"/>
      <c r="KNV32" s="113"/>
      <c r="KNW32" s="113"/>
      <c r="KNX32" s="113"/>
      <c r="KNY32" s="113"/>
      <c r="KNZ32" s="113"/>
      <c r="KOA32" s="113"/>
      <c r="KOB32" s="113"/>
      <c r="KOC32" s="113"/>
      <c r="KOD32" s="113"/>
      <c r="KOE32" s="113"/>
      <c r="KOF32" s="113"/>
      <c r="KOG32" s="113"/>
      <c r="KOH32" s="113"/>
      <c r="KOI32" s="113"/>
      <c r="KOJ32" s="113"/>
      <c r="KOK32" s="113"/>
      <c r="KOL32" s="113"/>
      <c r="KOM32" s="113"/>
      <c r="KON32" s="113"/>
      <c r="KOO32" s="113"/>
      <c r="KOP32" s="113"/>
      <c r="KOQ32" s="113"/>
      <c r="KOR32" s="113"/>
      <c r="KOS32" s="113"/>
      <c r="KOT32" s="113"/>
      <c r="KOU32" s="113"/>
      <c r="KOV32" s="113"/>
      <c r="KOW32" s="113"/>
      <c r="KOX32" s="113"/>
      <c r="KOY32" s="113"/>
      <c r="KOZ32" s="113"/>
      <c r="KPA32" s="113"/>
      <c r="KPB32" s="113"/>
      <c r="KPC32" s="113"/>
      <c r="KPD32" s="113"/>
      <c r="KPE32" s="113"/>
      <c r="KPF32" s="113"/>
      <c r="KPG32" s="113"/>
      <c r="KPH32" s="113"/>
      <c r="KPI32" s="113"/>
      <c r="KPJ32" s="113"/>
      <c r="KPK32" s="113"/>
      <c r="KPL32" s="113"/>
      <c r="KPM32" s="113"/>
      <c r="KPN32" s="113"/>
      <c r="KPO32" s="113"/>
      <c r="KPP32" s="113"/>
      <c r="KPQ32" s="113"/>
      <c r="KPR32" s="113"/>
      <c r="KPS32" s="113"/>
      <c r="KPT32" s="113"/>
      <c r="KPU32" s="113"/>
      <c r="KPV32" s="113"/>
      <c r="KPW32" s="113"/>
      <c r="KPX32" s="113"/>
      <c r="KPY32" s="113"/>
      <c r="KPZ32" s="113"/>
      <c r="KQA32" s="113"/>
      <c r="KQB32" s="113"/>
      <c r="KQC32" s="113"/>
      <c r="KQD32" s="113"/>
      <c r="KQE32" s="113"/>
      <c r="KQF32" s="113"/>
      <c r="KQG32" s="113"/>
      <c r="KQH32" s="113"/>
      <c r="KQI32" s="113"/>
      <c r="KQJ32" s="113"/>
      <c r="KQK32" s="113"/>
      <c r="KQL32" s="113"/>
      <c r="KQM32" s="113"/>
      <c r="KQN32" s="113"/>
      <c r="KQO32" s="113"/>
      <c r="KQP32" s="113"/>
      <c r="KQQ32" s="113"/>
      <c r="KQR32" s="113"/>
      <c r="KQS32" s="113"/>
      <c r="KQT32" s="113"/>
      <c r="KQU32" s="113"/>
      <c r="KQV32" s="113"/>
      <c r="KQW32" s="113"/>
      <c r="KQX32" s="113"/>
      <c r="KQY32" s="113"/>
      <c r="KQZ32" s="113"/>
      <c r="KRA32" s="113"/>
      <c r="KRB32" s="113"/>
      <c r="KRC32" s="113"/>
      <c r="KRD32" s="113"/>
      <c r="KRE32" s="113"/>
      <c r="KRF32" s="113"/>
      <c r="KRG32" s="113"/>
      <c r="KRH32" s="113"/>
      <c r="KRI32" s="113"/>
      <c r="KRJ32" s="113"/>
      <c r="KRK32" s="113"/>
      <c r="KRL32" s="113"/>
      <c r="KRM32" s="113"/>
      <c r="KRN32" s="113"/>
      <c r="KRO32" s="113"/>
      <c r="KRP32" s="113"/>
      <c r="KRQ32" s="113"/>
      <c r="KRR32" s="113"/>
      <c r="KRS32" s="113"/>
      <c r="KRT32" s="113"/>
      <c r="KRU32" s="113"/>
      <c r="KRV32" s="113"/>
      <c r="KRW32" s="113"/>
      <c r="KRX32" s="113"/>
      <c r="KRY32" s="113"/>
      <c r="KRZ32" s="113"/>
      <c r="KSA32" s="113"/>
      <c r="KSB32" s="113"/>
      <c r="KSC32" s="113"/>
      <c r="KSD32" s="113"/>
      <c r="KSE32" s="113"/>
      <c r="KSF32" s="113"/>
      <c r="KSG32" s="113"/>
      <c r="KSH32" s="113"/>
      <c r="KSI32" s="113"/>
      <c r="KSJ32" s="113"/>
      <c r="KSK32" s="113"/>
      <c r="KSL32" s="113"/>
      <c r="KSM32" s="113"/>
      <c r="KSN32" s="113"/>
      <c r="KSO32" s="113"/>
      <c r="KSP32" s="113"/>
      <c r="KSQ32" s="113"/>
      <c r="KSR32" s="113"/>
      <c r="KSS32" s="113"/>
      <c r="KST32" s="113"/>
      <c r="KSU32" s="113"/>
      <c r="KSV32" s="113"/>
      <c r="KSW32" s="113"/>
      <c r="KSX32" s="113"/>
      <c r="KSY32" s="113"/>
      <c r="KSZ32" s="113"/>
      <c r="KTA32" s="113"/>
      <c r="KTB32" s="113"/>
      <c r="KTC32" s="113"/>
      <c r="KTD32" s="113"/>
      <c r="KTE32" s="113"/>
      <c r="KTF32" s="113"/>
      <c r="KTG32" s="113"/>
      <c r="KTH32" s="113"/>
      <c r="KTI32" s="113"/>
      <c r="KTJ32" s="113"/>
      <c r="KTK32" s="113"/>
      <c r="KTL32" s="113"/>
      <c r="KTM32" s="113"/>
      <c r="KTN32" s="113"/>
      <c r="KTO32" s="113"/>
      <c r="KTP32" s="113"/>
      <c r="KTQ32" s="113"/>
      <c r="KTR32" s="113"/>
      <c r="KTS32" s="113"/>
      <c r="KTT32" s="113"/>
      <c r="KTU32" s="113"/>
      <c r="KTV32" s="113"/>
      <c r="KTW32" s="113"/>
      <c r="KTX32" s="113"/>
      <c r="KTY32" s="113"/>
      <c r="KTZ32" s="113"/>
      <c r="KUA32" s="113"/>
      <c r="KUB32" s="113"/>
      <c r="KUC32" s="113"/>
      <c r="KUD32" s="113"/>
      <c r="KUE32" s="113"/>
      <c r="KUF32" s="113"/>
      <c r="KUG32" s="113"/>
      <c r="KUH32" s="113"/>
      <c r="KUI32" s="113"/>
      <c r="KUJ32" s="113"/>
      <c r="KUK32" s="113"/>
      <c r="KUL32" s="113"/>
      <c r="KUM32" s="113"/>
      <c r="KUN32" s="113"/>
      <c r="KUO32" s="113"/>
      <c r="KUP32" s="113"/>
      <c r="KUQ32" s="113"/>
      <c r="KUR32" s="113"/>
      <c r="KUS32" s="113"/>
      <c r="KUT32" s="113"/>
      <c r="KUU32" s="113"/>
      <c r="KUV32" s="113"/>
      <c r="KUW32" s="113"/>
      <c r="KUX32" s="113"/>
      <c r="KUY32" s="113"/>
      <c r="KUZ32" s="113"/>
      <c r="KVA32" s="113"/>
      <c r="KVB32" s="113"/>
      <c r="KVC32" s="113"/>
      <c r="KVD32" s="113"/>
      <c r="KVE32" s="113"/>
      <c r="KVF32" s="113"/>
      <c r="KVG32" s="113"/>
      <c r="KVH32" s="113"/>
      <c r="KVI32" s="113"/>
      <c r="KVJ32" s="113"/>
      <c r="KVK32" s="113"/>
      <c r="KVL32" s="113"/>
      <c r="KVM32" s="113"/>
      <c r="KVN32" s="113"/>
      <c r="KVO32" s="113"/>
      <c r="KVP32" s="113"/>
      <c r="KVQ32" s="113"/>
      <c r="KVR32" s="113"/>
      <c r="KVS32" s="113"/>
      <c r="KVT32" s="113"/>
      <c r="KVU32" s="113"/>
      <c r="KVV32" s="113"/>
      <c r="KVW32" s="113"/>
      <c r="KVX32" s="113"/>
      <c r="KVY32" s="113"/>
      <c r="KVZ32" s="113"/>
      <c r="KWA32" s="113"/>
      <c r="KWB32" s="113"/>
      <c r="KWC32" s="113"/>
      <c r="KWD32" s="113"/>
      <c r="KWE32" s="113"/>
      <c r="KWF32" s="113"/>
      <c r="KWG32" s="113"/>
      <c r="KWH32" s="113"/>
      <c r="KWI32" s="113"/>
      <c r="KWJ32" s="113"/>
      <c r="KWK32" s="113"/>
      <c r="KWL32" s="113"/>
      <c r="KWM32" s="113"/>
      <c r="KWN32" s="113"/>
      <c r="KWO32" s="113"/>
      <c r="KWP32" s="113"/>
      <c r="KWQ32" s="113"/>
      <c r="KWR32" s="113"/>
      <c r="KWS32" s="113"/>
      <c r="KWT32" s="113"/>
      <c r="KWU32" s="113"/>
      <c r="KWV32" s="113"/>
      <c r="KWW32" s="113"/>
      <c r="KWX32" s="113"/>
      <c r="KWY32" s="113"/>
      <c r="KWZ32" s="113"/>
      <c r="KXA32" s="113"/>
      <c r="KXB32" s="113"/>
      <c r="KXC32" s="113"/>
      <c r="KXD32" s="113"/>
      <c r="KXE32" s="113"/>
      <c r="KXF32" s="113"/>
      <c r="KXG32" s="113"/>
      <c r="KXH32" s="113"/>
      <c r="KXI32" s="113"/>
      <c r="KXJ32" s="113"/>
      <c r="KXK32" s="113"/>
      <c r="KXL32" s="113"/>
      <c r="KXM32" s="113"/>
      <c r="KXN32" s="113"/>
      <c r="KXO32" s="113"/>
      <c r="KXP32" s="113"/>
      <c r="KXQ32" s="113"/>
      <c r="KXR32" s="113"/>
      <c r="KXS32" s="113"/>
      <c r="KXT32" s="113"/>
      <c r="KXU32" s="113"/>
      <c r="KXV32" s="113"/>
      <c r="KXW32" s="113"/>
      <c r="KXX32" s="113"/>
      <c r="KXY32" s="113"/>
      <c r="KXZ32" s="113"/>
      <c r="KYA32" s="113"/>
      <c r="KYB32" s="113"/>
      <c r="KYC32" s="113"/>
      <c r="KYD32" s="113"/>
      <c r="KYE32" s="113"/>
      <c r="KYF32" s="113"/>
      <c r="KYG32" s="113"/>
      <c r="KYH32" s="113"/>
      <c r="KYI32" s="113"/>
      <c r="KYJ32" s="113"/>
      <c r="KYK32" s="113"/>
      <c r="KYL32" s="113"/>
      <c r="KYM32" s="113"/>
      <c r="KYN32" s="113"/>
      <c r="KYO32" s="113"/>
      <c r="KYP32" s="113"/>
      <c r="KYQ32" s="113"/>
      <c r="KYR32" s="113"/>
      <c r="KYS32" s="113"/>
      <c r="KYT32" s="113"/>
      <c r="KYU32" s="113"/>
      <c r="KYV32" s="113"/>
      <c r="KYW32" s="113"/>
      <c r="KYX32" s="113"/>
      <c r="KYY32" s="113"/>
      <c r="KYZ32" s="113"/>
      <c r="KZA32" s="113"/>
      <c r="KZB32" s="113"/>
      <c r="KZC32" s="113"/>
      <c r="KZD32" s="113"/>
      <c r="KZE32" s="113"/>
      <c r="KZF32" s="113"/>
      <c r="KZG32" s="113"/>
      <c r="KZH32" s="113"/>
      <c r="KZI32" s="113"/>
      <c r="KZJ32" s="113"/>
      <c r="KZK32" s="113"/>
      <c r="KZL32" s="113"/>
      <c r="KZM32" s="113"/>
      <c r="KZN32" s="113"/>
      <c r="KZO32" s="113"/>
      <c r="KZP32" s="113"/>
      <c r="KZQ32" s="113"/>
      <c r="KZR32" s="113"/>
      <c r="KZS32" s="113"/>
      <c r="KZT32" s="113"/>
      <c r="KZU32" s="113"/>
      <c r="KZV32" s="113"/>
      <c r="KZW32" s="113"/>
      <c r="KZX32" s="113"/>
      <c r="KZY32" s="113"/>
      <c r="KZZ32" s="113"/>
      <c r="LAA32" s="113"/>
      <c r="LAB32" s="113"/>
      <c r="LAC32" s="113"/>
      <c r="LAD32" s="113"/>
      <c r="LAE32" s="113"/>
      <c r="LAF32" s="113"/>
      <c r="LAG32" s="113"/>
      <c r="LAH32" s="113"/>
      <c r="LAI32" s="113"/>
      <c r="LAJ32" s="113"/>
      <c r="LAK32" s="113"/>
      <c r="LAL32" s="113"/>
      <c r="LAM32" s="113"/>
      <c r="LAN32" s="113"/>
      <c r="LAO32" s="113"/>
      <c r="LAP32" s="113"/>
      <c r="LAQ32" s="113"/>
      <c r="LAR32" s="113"/>
      <c r="LAS32" s="113"/>
      <c r="LAT32" s="113"/>
      <c r="LAU32" s="113"/>
      <c r="LAV32" s="113"/>
      <c r="LAW32" s="113"/>
      <c r="LAX32" s="113"/>
      <c r="LAY32" s="113"/>
      <c r="LAZ32" s="113"/>
      <c r="LBA32" s="113"/>
      <c r="LBB32" s="113"/>
      <c r="LBC32" s="113"/>
      <c r="LBD32" s="113"/>
      <c r="LBE32" s="113"/>
      <c r="LBF32" s="113"/>
      <c r="LBG32" s="113"/>
      <c r="LBH32" s="113"/>
      <c r="LBI32" s="113"/>
      <c r="LBJ32" s="113"/>
      <c r="LBK32" s="113"/>
      <c r="LBL32" s="113"/>
      <c r="LBM32" s="113"/>
      <c r="LBN32" s="113"/>
      <c r="LBO32" s="113"/>
      <c r="LBP32" s="113"/>
      <c r="LBQ32" s="113"/>
      <c r="LBR32" s="113"/>
      <c r="LBS32" s="113"/>
      <c r="LBT32" s="113"/>
      <c r="LBU32" s="113"/>
      <c r="LBV32" s="113"/>
      <c r="LBW32" s="113"/>
      <c r="LBX32" s="113"/>
      <c r="LBY32" s="113"/>
      <c r="LBZ32" s="113"/>
      <c r="LCA32" s="113"/>
      <c r="LCB32" s="113"/>
      <c r="LCC32" s="113"/>
      <c r="LCD32" s="113"/>
      <c r="LCE32" s="113"/>
      <c r="LCF32" s="113"/>
      <c r="LCG32" s="113"/>
      <c r="LCH32" s="113"/>
      <c r="LCI32" s="113"/>
      <c r="LCJ32" s="113"/>
      <c r="LCK32" s="113"/>
      <c r="LCL32" s="113"/>
      <c r="LCM32" s="113"/>
      <c r="LCN32" s="113"/>
      <c r="LCO32" s="113"/>
      <c r="LCP32" s="113"/>
      <c r="LCQ32" s="113"/>
      <c r="LCR32" s="113"/>
      <c r="LCS32" s="113"/>
      <c r="LCT32" s="113"/>
      <c r="LCU32" s="113"/>
      <c r="LCV32" s="113"/>
      <c r="LCW32" s="113"/>
      <c r="LCX32" s="113"/>
      <c r="LCY32" s="113"/>
      <c r="LCZ32" s="113"/>
      <c r="LDA32" s="113"/>
      <c r="LDB32" s="113"/>
      <c r="LDC32" s="113"/>
      <c r="LDD32" s="113"/>
      <c r="LDE32" s="113"/>
      <c r="LDF32" s="113"/>
      <c r="LDG32" s="113"/>
      <c r="LDH32" s="113"/>
      <c r="LDI32" s="113"/>
      <c r="LDJ32" s="113"/>
      <c r="LDK32" s="113"/>
      <c r="LDL32" s="113"/>
      <c r="LDM32" s="113"/>
      <c r="LDN32" s="113"/>
      <c r="LDO32" s="113"/>
      <c r="LDP32" s="113"/>
      <c r="LDQ32" s="113"/>
      <c r="LDR32" s="113"/>
      <c r="LDS32" s="113"/>
      <c r="LDT32" s="113"/>
      <c r="LDU32" s="113"/>
      <c r="LDV32" s="113"/>
      <c r="LDW32" s="113"/>
      <c r="LDX32" s="113"/>
      <c r="LDY32" s="113"/>
      <c r="LDZ32" s="113"/>
      <c r="LEA32" s="113"/>
      <c r="LEB32" s="113"/>
      <c r="LEC32" s="113"/>
      <c r="LED32" s="113"/>
      <c r="LEE32" s="113"/>
      <c r="LEF32" s="113"/>
      <c r="LEG32" s="113"/>
      <c r="LEH32" s="113"/>
      <c r="LEI32" s="113"/>
      <c r="LEJ32" s="113"/>
      <c r="LEK32" s="113"/>
      <c r="LEL32" s="113"/>
      <c r="LEM32" s="113"/>
      <c r="LEN32" s="113"/>
      <c r="LEO32" s="113"/>
      <c r="LEP32" s="113"/>
      <c r="LEQ32" s="113"/>
      <c r="LER32" s="113"/>
      <c r="LES32" s="113"/>
      <c r="LET32" s="113"/>
      <c r="LEU32" s="113"/>
      <c r="LEV32" s="113"/>
      <c r="LEW32" s="113"/>
      <c r="LEX32" s="113"/>
      <c r="LEY32" s="113"/>
      <c r="LEZ32" s="113"/>
      <c r="LFA32" s="113"/>
      <c r="LFB32" s="113"/>
      <c r="LFC32" s="113"/>
      <c r="LFD32" s="113"/>
      <c r="LFE32" s="113"/>
      <c r="LFF32" s="113"/>
      <c r="LFG32" s="113"/>
      <c r="LFH32" s="113"/>
      <c r="LFI32" s="113"/>
      <c r="LFJ32" s="113"/>
      <c r="LFK32" s="113"/>
      <c r="LFL32" s="113"/>
      <c r="LFM32" s="113"/>
      <c r="LFN32" s="113"/>
      <c r="LFO32" s="113"/>
      <c r="LFP32" s="113"/>
      <c r="LFQ32" s="113"/>
      <c r="LFR32" s="113"/>
      <c r="LFS32" s="113"/>
      <c r="LFT32" s="113"/>
      <c r="LFU32" s="113"/>
      <c r="LFV32" s="113"/>
      <c r="LFW32" s="113"/>
      <c r="LFX32" s="113"/>
      <c r="LFY32" s="113"/>
      <c r="LFZ32" s="113"/>
      <c r="LGA32" s="113"/>
      <c r="LGB32" s="113"/>
      <c r="LGC32" s="113"/>
      <c r="LGD32" s="113"/>
      <c r="LGE32" s="113"/>
      <c r="LGF32" s="113"/>
      <c r="LGG32" s="113"/>
      <c r="LGH32" s="113"/>
      <c r="LGI32" s="113"/>
      <c r="LGJ32" s="113"/>
      <c r="LGK32" s="113"/>
      <c r="LGL32" s="113"/>
      <c r="LGM32" s="113"/>
      <c r="LGN32" s="113"/>
      <c r="LGO32" s="113"/>
      <c r="LGP32" s="113"/>
      <c r="LGQ32" s="113"/>
      <c r="LGR32" s="113"/>
      <c r="LGS32" s="113"/>
      <c r="LGT32" s="113"/>
      <c r="LGU32" s="113"/>
      <c r="LGV32" s="113"/>
      <c r="LGW32" s="113"/>
      <c r="LGX32" s="113"/>
      <c r="LGY32" s="113"/>
      <c r="LGZ32" s="113"/>
      <c r="LHA32" s="113"/>
      <c r="LHB32" s="113"/>
      <c r="LHC32" s="113"/>
      <c r="LHD32" s="113"/>
      <c r="LHE32" s="113"/>
      <c r="LHF32" s="113"/>
      <c r="LHG32" s="113"/>
      <c r="LHH32" s="113"/>
      <c r="LHI32" s="113"/>
      <c r="LHJ32" s="113"/>
      <c r="LHK32" s="113"/>
      <c r="LHL32" s="113"/>
      <c r="LHM32" s="113"/>
      <c r="LHN32" s="113"/>
      <c r="LHO32" s="113"/>
      <c r="LHP32" s="113"/>
      <c r="LHQ32" s="113"/>
      <c r="LHR32" s="113"/>
      <c r="LHS32" s="113"/>
      <c r="LHT32" s="113"/>
      <c r="LHU32" s="113"/>
      <c r="LHV32" s="113"/>
      <c r="LHW32" s="113"/>
      <c r="LHX32" s="113"/>
      <c r="LHY32" s="113"/>
      <c r="LHZ32" s="113"/>
      <c r="LIA32" s="113"/>
      <c r="LIB32" s="113"/>
      <c r="LIC32" s="113"/>
      <c r="LID32" s="113"/>
      <c r="LIE32" s="113"/>
      <c r="LIF32" s="113"/>
      <c r="LIG32" s="113"/>
      <c r="LIH32" s="113"/>
      <c r="LII32" s="113"/>
      <c r="LIJ32" s="113"/>
      <c r="LIK32" s="113"/>
      <c r="LIL32" s="113"/>
      <c r="LIM32" s="113"/>
      <c r="LIN32" s="113"/>
      <c r="LIO32" s="113"/>
      <c r="LIP32" s="113"/>
      <c r="LIQ32" s="113"/>
      <c r="LIR32" s="113"/>
      <c r="LIS32" s="113"/>
      <c r="LIT32" s="113"/>
      <c r="LIU32" s="113"/>
      <c r="LIV32" s="113"/>
      <c r="LIW32" s="113"/>
      <c r="LIX32" s="113"/>
      <c r="LIY32" s="113"/>
      <c r="LIZ32" s="113"/>
      <c r="LJA32" s="113"/>
      <c r="LJB32" s="113"/>
      <c r="LJC32" s="113"/>
      <c r="LJD32" s="113"/>
      <c r="LJE32" s="113"/>
      <c r="LJF32" s="113"/>
      <c r="LJG32" s="113"/>
      <c r="LJH32" s="113"/>
      <c r="LJI32" s="113"/>
      <c r="LJJ32" s="113"/>
      <c r="LJK32" s="113"/>
      <c r="LJL32" s="113"/>
      <c r="LJM32" s="113"/>
      <c r="LJN32" s="113"/>
      <c r="LJO32" s="113"/>
      <c r="LJP32" s="113"/>
      <c r="LJQ32" s="113"/>
      <c r="LJR32" s="113"/>
      <c r="LJS32" s="113"/>
      <c r="LJT32" s="113"/>
      <c r="LJU32" s="113"/>
      <c r="LJV32" s="113"/>
      <c r="LJW32" s="113"/>
      <c r="LJX32" s="113"/>
      <c r="LJY32" s="113"/>
      <c r="LJZ32" s="113"/>
      <c r="LKA32" s="113"/>
      <c r="LKB32" s="113"/>
      <c r="LKC32" s="113"/>
      <c r="LKD32" s="113"/>
      <c r="LKE32" s="113"/>
      <c r="LKF32" s="113"/>
      <c r="LKG32" s="113"/>
      <c r="LKH32" s="113"/>
      <c r="LKI32" s="113"/>
      <c r="LKJ32" s="113"/>
      <c r="LKK32" s="113"/>
      <c r="LKL32" s="113"/>
      <c r="LKM32" s="113"/>
      <c r="LKN32" s="113"/>
      <c r="LKO32" s="113"/>
      <c r="LKP32" s="113"/>
      <c r="LKQ32" s="113"/>
      <c r="LKR32" s="113"/>
      <c r="LKS32" s="113"/>
      <c r="LKT32" s="113"/>
      <c r="LKU32" s="113"/>
      <c r="LKV32" s="113"/>
      <c r="LKW32" s="113"/>
      <c r="LKX32" s="113"/>
      <c r="LKY32" s="113"/>
      <c r="LKZ32" s="113"/>
      <c r="LLA32" s="113"/>
      <c r="LLB32" s="113"/>
      <c r="LLC32" s="113"/>
      <c r="LLD32" s="113"/>
      <c r="LLE32" s="113"/>
      <c r="LLF32" s="113"/>
      <c r="LLG32" s="113"/>
      <c r="LLH32" s="113"/>
      <c r="LLI32" s="113"/>
      <c r="LLJ32" s="113"/>
      <c r="LLK32" s="113"/>
      <c r="LLL32" s="113"/>
      <c r="LLM32" s="113"/>
      <c r="LLN32" s="113"/>
      <c r="LLO32" s="113"/>
      <c r="LLP32" s="113"/>
      <c r="LLQ32" s="113"/>
      <c r="LLR32" s="113"/>
      <c r="LLS32" s="113"/>
      <c r="LLT32" s="113"/>
      <c r="LLU32" s="113"/>
      <c r="LLV32" s="113"/>
      <c r="LLW32" s="113"/>
      <c r="LLX32" s="113"/>
      <c r="LLY32" s="113"/>
      <c r="LLZ32" s="113"/>
      <c r="LMA32" s="113"/>
      <c r="LMB32" s="113"/>
      <c r="LMC32" s="113"/>
      <c r="LMD32" s="113"/>
      <c r="LME32" s="113"/>
      <c r="LMF32" s="113"/>
      <c r="LMG32" s="113"/>
      <c r="LMH32" s="113"/>
      <c r="LMI32" s="113"/>
      <c r="LMJ32" s="113"/>
      <c r="LMK32" s="113"/>
      <c r="LML32" s="113"/>
      <c r="LMM32" s="113"/>
      <c r="LMN32" s="113"/>
      <c r="LMO32" s="113"/>
      <c r="LMP32" s="113"/>
      <c r="LMQ32" s="113"/>
      <c r="LMR32" s="113"/>
      <c r="LMS32" s="113"/>
      <c r="LMT32" s="113"/>
      <c r="LMU32" s="113"/>
      <c r="LMV32" s="113"/>
      <c r="LMW32" s="113"/>
      <c r="LMX32" s="113"/>
      <c r="LMY32" s="113"/>
      <c r="LMZ32" s="113"/>
      <c r="LNA32" s="113"/>
      <c r="LNB32" s="113"/>
      <c r="LNC32" s="113"/>
      <c r="LND32" s="113"/>
      <c r="LNE32" s="113"/>
      <c r="LNF32" s="113"/>
      <c r="LNG32" s="113"/>
      <c r="LNH32" s="113"/>
      <c r="LNI32" s="113"/>
      <c r="LNJ32" s="113"/>
      <c r="LNK32" s="113"/>
      <c r="LNL32" s="113"/>
      <c r="LNM32" s="113"/>
      <c r="LNN32" s="113"/>
      <c r="LNO32" s="113"/>
      <c r="LNP32" s="113"/>
      <c r="LNQ32" s="113"/>
      <c r="LNR32" s="113"/>
      <c r="LNS32" s="113"/>
      <c r="LNT32" s="113"/>
      <c r="LNU32" s="113"/>
      <c r="LNV32" s="113"/>
      <c r="LNW32" s="113"/>
      <c r="LNX32" s="113"/>
      <c r="LNY32" s="113"/>
      <c r="LNZ32" s="113"/>
      <c r="LOA32" s="113"/>
      <c r="LOB32" s="113"/>
      <c r="LOC32" s="113"/>
      <c r="LOD32" s="113"/>
      <c r="LOE32" s="113"/>
      <c r="LOF32" s="113"/>
      <c r="LOG32" s="113"/>
      <c r="LOH32" s="113"/>
      <c r="LOI32" s="113"/>
      <c r="LOJ32" s="113"/>
      <c r="LOK32" s="113"/>
      <c r="LOL32" s="113"/>
      <c r="LOM32" s="113"/>
      <c r="LON32" s="113"/>
      <c r="LOO32" s="113"/>
      <c r="LOP32" s="113"/>
      <c r="LOQ32" s="113"/>
      <c r="LOR32" s="113"/>
      <c r="LOS32" s="113"/>
      <c r="LOT32" s="113"/>
      <c r="LOU32" s="113"/>
      <c r="LOV32" s="113"/>
      <c r="LOW32" s="113"/>
      <c r="LOX32" s="113"/>
      <c r="LOY32" s="113"/>
      <c r="LOZ32" s="113"/>
      <c r="LPA32" s="113"/>
      <c r="LPB32" s="113"/>
      <c r="LPC32" s="113"/>
      <c r="LPD32" s="113"/>
      <c r="LPE32" s="113"/>
      <c r="LPF32" s="113"/>
      <c r="LPG32" s="113"/>
      <c r="LPH32" s="113"/>
      <c r="LPI32" s="113"/>
      <c r="LPJ32" s="113"/>
      <c r="LPK32" s="113"/>
      <c r="LPL32" s="113"/>
      <c r="LPM32" s="113"/>
      <c r="LPN32" s="113"/>
      <c r="LPO32" s="113"/>
      <c r="LPP32" s="113"/>
      <c r="LPQ32" s="113"/>
      <c r="LPR32" s="113"/>
      <c r="LPS32" s="113"/>
      <c r="LPT32" s="113"/>
      <c r="LPU32" s="113"/>
      <c r="LPV32" s="113"/>
      <c r="LPW32" s="113"/>
      <c r="LPX32" s="113"/>
      <c r="LPY32" s="113"/>
      <c r="LPZ32" s="113"/>
      <c r="LQA32" s="113"/>
      <c r="LQB32" s="113"/>
      <c r="LQC32" s="113"/>
      <c r="LQD32" s="113"/>
      <c r="LQE32" s="113"/>
      <c r="LQF32" s="113"/>
      <c r="LQG32" s="113"/>
      <c r="LQH32" s="113"/>
      <c r="LQI32" s="113"/>
      <c r="LQJ32" s="113"/>
      <c r="LQK32" s="113"/>
      <c r="LQL32" s="113"/>
      <c r="LQM32" s="113"/>
      <c r="LQN32" s="113"/>
      <c r="LQO32" s="113"/>
      <c r="LQP32" s="113"/>
      <c r="LQQ32" s="113"/>
      <c r="LQR32" s="113"/>
      <c r="LQS32" s="113"/>
      <c r="LQT32" s="113"/>
      <c r="LQU32" s="113"/>
      <c r="LQV32" s="113"/>
      <c r="LQW32" s="113"/>
      <c r="LQX32" s="113"/>
      <c r="LQY32" s="113"/>
      <c r="LQZ32" s="113"/>
      <c r="LRA32" s="113"/>
      <c r="LRB32" s="113"/>
      <c r="LRC32" s="113"/>
      <c r="LRD32" s="113"/>
      <c r="LRE32" s="113"/>
      <c r="LRF32" s="113"/>
      <c r="LRG32" s="113"/>
      <c r="LRH32" s="113"/>
      <c r="LRI32" s="113"/>
      <c r="LRJ32" s="113"/>
      <c r="LRK32" s="113"/>
      <c r="LRL32" s="113"/>
      <c r="LRM32" s="113"/>
      <c r="LRN32" s="113"/>
      <c r="LRO32" s="113"/>
      <c r="LRP32" s="113"/>
      <c r="LRQ32" s="113"/>
      <c r="LRR32" s="113"/>
      <c r="LRS32" s="113"/>
      <c r="LRT32" s="113"/>
      <c r="LRU32" s="113"/>
      <c r="LRV32" s="113"/>
      <c r="LRW32" s="113"/>
      <c r="LRX32" s="113"/>
      <c r="LRY32" s="113"/>
      <c r="LRZ32" s="113"/>
      <c r="LSA32" s="113"/>
      <c r="LSB32" s="113"/>
      <c r="LSC32" s="113"/>
      <c r="LSD32" s="113"/>
      <c r="LSE32" s="113"/>
      <c r="LSF32" s="113"/>
      <c r="LSG32" s="113"/>
      <c r="LSH32" s="113"/>
      <c r="LSI32" s="113"/>
      <c r="LSJ32" s="113"/>
      <c r="LSK32" s="113"/>
      <c r="LSL32" s="113"/>
      <c r="LSM32" s="113"/>
      <c r="LSN32" s="113"/>
      <c r="LSO32" s="113"/>
      <c r="LSP32" s="113"/>
      <c r="LSQ32" s="113"/>
      <c r="LSR32" s="113"/>
      <c r="LSS32" s="113"/>
      <c r="LST32" s="113"/>
      <c r="LSU32" s="113"/>
      <c r="LSV32" s="113"/>
      <c r="LSW32" s="113"/>
      <c r="LSX32" s="113"/>
      <c r="LSY32" s="113"/>
      <c r="LSZ32" s="113"/>
      <c r="LTA32" s="113"/>
      <c r="LTB32" s="113"/>
      <c r="LTC32" s="113"/>
      <c r="LTD32" s="113"/>
      <c r="LTE32" s="113"/>
      <c r="LTF32" s="113"/>
      <c r="LTG32" s="113"/>
      <c r="LTH32" s="113"/>
      <c r="LTI32" s="113"/>
      <c r="LTJ32" s="113"/>
      <c r="LTK32" s="113"/>
      <c r="LTL32" s="113"/>
      <c r="LTM32" s="113"/>
      <c r="LTN32" s="113"/>
      <c r="LTO32" s="113"/>
      <c r="LTP32" s="113"/>
      <c r="LTQ32" s="113"/>
      <c r="LTR32" s="113"/>
      <c r="LTS32" s="113"/>
      <c r="LTT32" s="113"/>
      <c r="LTU32" s="113"/>
      <c r="LTV32" s="113"/>
      <c r="LTW32" s="113"/>
      <c r="LTX32" s="113"/>
      <c r="LTY32" s="113"/>
      <c r="LTZ32" s="113"/>
      <c r="LUA32" s="113"/>
      <c r="LUB32" s="113"/>
      <c r="LUC32" s="113"/>
      <c r="LUD32" s="113"/>
      <c r="LUE32" s="113"/>
      <c r="LUF32" s="113"/>
      <c r="LUG32" s="113"/>
      <c r="LUH32" s="113"/>
      <c r="LUI32" s="113"/>
      <c r="LUJ32" s="113"/>
      <c r="LUK32" s="113"/>
      <c r="LUL32" s="113"/>
      <c r="LUM32" s="113"/>
      <c r="LUN32" s="113"/>
      <c r="LUO32" s="113"/>
      <c r="LUP32" s="113"/>
      <c r="LUQ32" s="113"/>
      <c r="LUR32" s="113"/>
      <c r="LUS32" s="113"/>
      <c r="LUT32" s="113"/>
      <c r="LUU32" s="113"/>
      <c r="LUV32" s="113"/>
      <c r="LUW32" s="113"/>
      <c r="LUX32" s="113"/>
      <c r="LUY32" s="113"/>
      <c r="LUZ32" s="113"/>
      <c r="LVA32" s="113"/>
      <c r="LVB32" s="113"/>
      <c r="LVC32" s="113"/>
      <c r="LVD32" s="113"/>
      <c r="LVE32" s="113"/>
      <c r="LVF32" s="113"/>
      <c r="LVG32" s="113"/>
      <c r="LVH32" s="113"/>
      <c r="LVI32" s="113"/>
      <c r="LVJ32" s="113"/>
      <c r="LVK32" s="113"/>
      <c r="LVL32" s="113"/>
      <c r="LVM32" s="113"/>
      <c r="LVN32" s="113"/>
      <c r="LVO32" s="113"/>
      <c r="LVP32" s="113"/>
      <c r="LVQ32" s="113"/>
      <c r="LVR32" s="113"/>
      <c r="LVS32" s="113"/>
      <c r="LVT32" s="113"/>
      <c r="LVU32" s="113"/>
      <c r="LVV32" s="113"/>
      <c r="LVW32" s="113"/>
      <c r="LVX32" s="113"/>
      <c r="LVY32" s="113"/>
      <c r="LVZ32" s="113"/>
      <c r="LWA32" s="113"/>
      <c r="LWB32" s="113"/>
      <c r="LWC32" s="113"/>
      <c r="LWD32" s="113"/>
      <c r="LWE32" s="113"/>
      <c r="LWF32" s="113"/>
      <c r="LWG32" s="113"/>
      <c r="LWH32" s="113"/>
      <c r="LWI32" s="113"/>
      <c r="LWJ32" s="113"/>
      <c r="LWK32" s="113"/>
      <c r="LWL32" s="113"/>
      <c r="LWM32" s="113"/>
      <c r="LWN32" s="113"/>
      <c r="LWO32" s="113"/>
      <c r="LWP32" s="113"/>
      <c r="LWQ32" s="113"/>
      <c r="LWR32" s="113"/>
      <c r="LWS32" s="113"/>
      <c r="LWT32" s="113"/>
      <c r="LWU32" s="113"/>
      <c r="LWV32" s="113"/>
      <c r="LWW32" s="113"/>
      <c r="LWX32" s="113"/>
      <c r="LWY32" s="113"/>
      <c r="LWZ32" s="113"/>
      <c r="LXA32" s="113"/>
      <c r="LXB32" s="113"/>
      <c r="LXC32" s="113"/>
      <c r="LXD32" s="113"/>
      <c r="LXE32" s="113"/>
      <c r="LXF32" s="113"/>
      <c r="LXG32" s="113"/>
      <c r="LXH32" s="113"/>
      <c r="LXI32" s="113"/>
      <c r="LXJ32" s="113"/>
      <c r="LXK32" s="113"/>
      <c r="LXL32" s="113"/>
      <c r="LXM32" s="113"/>
      <c r="LXN32" s="113"/>
      <c r="LXO32" s="113"/>
      <c r="LXP32" s="113"/>
      <c r="LXQ32" s="113"/>
      <c r="LXR32" s="113"/>
      <c r="LXS32" s="113"/>
      <c r="LXT32" s="113"/>
      <c r="LXU32" s="113"/>
      <c r="LXV32" s="113"/>
      <c r="LXW32" s="113"/>
      <c r="LXX32" s="113"/>
      <c r="LXY32" s="113"/>
      <c r="LXZ32" s="113"/>
      <c r="LYA32" s="113"/>
      <c r="LYB32" s="113"/>
      <c r="LYC32" s="113"/>
      <c r="LYD32" s="113"/>
      <c r="LYE32" s="113"/>
      <c r="LYF32" s="113"/>
      <c r="LYG32" s="113"/>
      <c r="LYH32" s="113"/>
      <c r="LYI32" s="113"/>
      <c r="LYJ32" s="113"/>
      <c r="LYK32" s="113"/>
      <c r="LYL32" s="113"/>
      <c r="LYM32" s="113"/>
      <c r="LYN32" s="113"/>
      <c r="LYO32" s="113"/>
      <c r="LYP32" s="113"/>
      <c r="LYQ32" s="113"/>
      <c r="LYR32" s="113"/>
      <c r="LYS32" s="113"/>
      <c r="LYT32" s="113"/>
      <c r="LYU32" s="113"/>
      <c r="LYV32" s="113"/>
      <c r="LYW32" s="113"/>
      <c r="LYX32" s="113"/>
      <c r="LYY32" s="113"/>
      <c r="LYZ32" s="113"/>
      <c r="LZA32" s="113"/>
      <c r="LZB32" s="113"/>
      <c r="LZC32" s="113"/>
      <c r="LZD32" s="113"/>
      <c r="LZE32" s="113"/>
      <c r="LZF32" s="113"/>
      <c r="LZG32" s="113"/>
      <c r="LZH32" s="113"/>
      <c r="LZI32" s="113"/>
      <c r="LZJ32" s="113"/>
      <c r="LZK32" s="113"/>
      <c r="LZL32" s="113"/>
      <c r="LZM32" s="113"/>
      <c r="LZN32" s="113"/>
      <c r="LZO32" s="113"/>
      <c r="LZP32" s="113"/>
      <c r="LZQ32" s="113"/>
      <c r="LZR32" s="113"/>
      <c r="LZS32" s="113"/>
      <c r="LZT32" s="113"/>
      <c r="LZU32" s="113"/>
      <c r="LZV32" s="113"/>
      <c r="LZW32" s="113"/>
      <c r="LZX32" s="113"/>
      <c r="LZY32" s="113"/>
      <c r="LZZ32" s="113"/>
      <c r="MAA32" s="113"/>
      <c r="MAB32" s="113"/>
      <c r="MAC32" s="113"/>
      <c r="MAD32" s="113"/>
      <c r="MAE32" s="113"/>
      <c r="MAF32" s="113"/>
      <c r="MAG32" s="113"/>
      <c r="MAH32" s="113"/>
      <c r="MAI32" s="113"/>
      <c r="MAJ32" s="113"/>
      <c r="MAK32" s="113"/>
      <c r="MAL32" s="113"/>
      <c r="MAM32" s="113"/>
      <c r="MAN32" s="113"/>
      <c r="MAO32" s="113"/>
      <c r="MAP32" s="113"/>
      <c r="MAQ32" s="113"/>
      <c r="MAR32" s="113"/>
      <c r="MAS32" s="113"/>
      <c r="MAT32" s="113"/>
      <c r="MAU32" s="113"/>
      <c r="MAV32" s="113"/>
      <c r="MAW32" s="113"/>
      <c r="MAX32" s="113"/>
      <c r="MAY32" s="113"/>
      <c r="MAZ32" s="113"/>
      <c r="MBA32" s="113"/>
      <c r="MBB32" s="113"/>
      <c r="MBC32" s="113"/>
      <c r="MBD32" s="113"/>
      <c r="MBE32" s="113"/>
      <c r="MBF32" s="113"/>
      <c r="MBG32" s="113"/>
      <c r="MBH32" s="113"/>
      <c r="MBI32" s="113"/>
      <c r="MBJ32" s="113"/>
      <c r="MBK32" s="113"/>
      <c r="MBL32" s="113"/>
      <c r="MBM32" s="113"/>
      <c r="MBN32" s="113"/>
      <c r="MBO32" s="113"/>
      <c r="MBP32" s="113"/>
      <c r="MBQ32" s="113"/>
      <c r="MBR32" s="113"/>
      <c r="MBS32" s="113"/>
      <c r="MBT32" s="113"/>
      <c r="MBU32" s="113"/>
      <c r="MBV32" s="113"/>
      <c r="MBW32" s="113"/>
      <c r="MBX32" s="113"/>
      <c r="MBY32" s="113"/>
      <c r="MBZ32" s="113"/>
      <c r="MCA32" s="113"/>
      <c r="MCB32" s="113"/>
      <c r="MCC32" s="113"/>
      <c r="MCD32" s="113"/>
      <c r="MCE32" s="113"/>
      <c r="MCF32" s="113"/>
      <c r="MCG32" s="113"/>
      <c r="MCH32" s="113"/>
      <c r="MCI32" s="113"/>
      <c r="MCJ32" s="113"/>
      <c r="MCK32" s="113"/>
      <c r="MCL32" s="113"/>
      <c r="MCM32" s="113"/>
      <c r="MCN32" s="113"/>
      <c r="MCO32" s="113"/>
      <c r="MCP32" s="113"/>
      <c r="MCQ32" s="113"/>
      <c r="MCR32" s="113"/>
      <c r="MCS32" s="113"/>
      <c r="MCT32" s="113"/>
      <c r="MCU32" s="113"/>
      <c r="MCV32" s="113"/>
      <c r="MCW32" s="113"/>
      <c r="MCX32" s="113"/>
      <c r="MCY32" s="113"/>
      <c r="MCZ32" s="113"/>
      <c r="MDA32" s="113"/>
      <c r="MDB32" s="113"/>
      <c r="MDC32" s="113"/>
      <c r="MDD32" s="113"/>
      <c r="MDE32" s="113"/>
      <c r="MDF32" s="113"/>
      <c r="MDG32" s="113"/>
      <c r="MDH32" s="113"/>
      <c r="MDI32" s="113"/>
      <c r="MDJ32" s="113"/>
      <c r="MDK32" s="113"/>
      <c r="MDL32" s="113"/>
      <c r="MDM32" s="113"/>
      <c r="MDN32" s="113"/>
      <c r="MDO32" s="113"/>
      <c r="MDP32" s="113"/>
      <c r="MDQ32" s="113"/>
      <c r="MDR32" s="113"/>
      <c r="MDS32" s="113"/>
      <c r="MDT32" s="113"/>
      <c r="MDU32" s="113"/>
      <c r="MDV32" s="113"/>
      <c r="MDW32" s="113"/>
      <c r="MDX32" s="113"/>
      <c r="MDY32" s="113"/>
      <c r="MDZ32" s="113"/>
      <c r="MEA32" s="113"/>
      <c r="MEB32" s="113"/>
      <c r="MEC32" s="113"/>
      <c r="MED32" s="113"/>
      <c r="MEE32" s="113"/>
      <c r="MEF32" s="113"/>
      <c r="MEG32" s="113"/>
      <c r="MEH32" s="113"/>
      <c r="MEI32" s="113"/>
      <c r="MEJ32" s="113"/>
      <c r="MEK32" s="113"/>
      <c r="MEL32" s="113"/>
      <c r="MEM32" s="113"/>
      <c r="MEN32" s="113"/>
      <c r="MEO32" s="113"/>
      <c r="MEP32" s="113"/>
      <c r="MEQ32" s="113"/>
      <c r="MER32" s="113"/>
      <c r="MES32" s="113"/>
      <c r="MET32" s="113"/>
      <c r="MEU32" s="113"/>
      <c r="MEV32" s="113"/>
      <c r="MEW32" s="113"/>
      <c r="MEX32" s="113"/>
      <c r="MEY32" s="113"/>
      <c r="MEZ32" s="113"/>
      <c r="MFA32" s="113"/>
      <c r="MFB32" s="113"/>
      <c r="MFC32" s="113"/>
      <c r="MFD32" s="113"/>
      <c r="MFE32" s="113"/>
      <c r="MFF32" s="113"/>
      <c r="MFG32" s="113"/>
      <c r="MFH32" s="113"/>
      <c r="MFI32" s="113"/>
      <c r="MFJ32" s="113"/>
      <c r="MFK32" s="113"/>
      <c r="MFL32" s="113"/>
      <c r="MFM32" s="113"/>
      <c r="MFN32" s="113"/>
      <c r="MFO32" s="113"/>
      <c r="MFP32" s="113"/>
      <c r="MFQ32" s="113"/>
      <c r="MFR32" s="113"/>
      <c r="MFS32" s="113"/>
      <c r="MFT32" s="113"/>
      <c r="MFU32" s="113"/>
      <c r="MFV32" s="113"/>
      <c r="MFW32" s="113"/>
      <c r="MFX32" s="113"/>
      <c r="MFY32" s="113"/>
      <c r="MFZ32" s="113"/>
      <c r="MGA32" s="113"/>
      <c r="MGB32" s="113"/>
      <c r="MGC32" s="113"/>
      <c r="MGD32" s="113"/>
      <c r="MGE32" s="113"/>
      <c r="MGF32" s="113"/>
      <c r="MGG32" s="113"/>
      <c r="MGH32" s="113"/>
      <c r="MGI32" s="113"/>
      <c r="MGJ32" s="113"/>
      <c r="MGK32" s="113"/>
      <c r="MGL32" s="113"/>
      <c r="MGM32" s="113"/>
      <c r="MGN32" s="113"/>
      <c r="MGO32" s="113"/>
      <c r="MGP32" s="113"/>
      <c r="MGQ32" s="113"/>
      <c r="MGR32" s="113"/>
      <c r="MGS32" s="113"/>
      <c r="MGT32" s="113"/>
      <c r="MGU32" s="113"/>
      <c r="MGV32" s="113"/>
      <c r="MGW32" s="113"/>
      <c r="MGX32" s="113"/>
      <c r="MGY32" s="113"/>
      <c r="MGZ32" s="113"/>
      <c r="MHA32" s="113"/>
      <c r="MHB32" s="113"/>
      <c r="MHC32" s="113"/>
      <c r="MHD32" s="113"/>
      <c r="MHE32" s="113"/>
      <c r="MHF32" s="113"/>
      <c r="MHG32" s="113"/>
      <c r="MHH32" s="113"/>
      <c r="MHI32" s="113"/>
      <c r="MHJ32" s="113"/>
      <c r="MHK32" s="113"/>
      <c r="MHL32" s="113"/>
      <c r="MHM32" s="113"/>
      <c r="MHN32" s="113"/>
      <c r="MHO32" s="113"/>
      <c r="MHP32" s="113"/>
      <c r="MHQ32" s="113"/>
      <c r="MHR32" s="113"/>
      <c r="MHS32" s="113"/>
      <c r="MHT32" s="113"/>
      <c r="MHU32" s="113"/>
      <c r="MHV32" s="113"/>
      <c r="MHW32" s="113"/>
      <c r="MHX32" s="113"/>
      <c r="MHY32" s="113"/>
      <c r="MHZ32" s="113"/>
      <c r="MIA32" s="113"/>
      <c r="MIB32" s="113"/>
      <c r="MIC32" s="113"/>
      <c r="MID32" s="113"/>
      <c r="MIE32" s="113"/>
      <c r="MIF32" s="113"/>
      <c r="MIG32" s="113"/>
      <c r="MIH32" s="113"/>
      <c r="MII32" s="113"/>
      <c r="MIJ32" s="113"/>
      <c r="MIK32" s="113"/>
      <c r="MIL32" s="113"/>
      <c r="MIM32" s="113"/>
      <c r="MIN32" s="113"/>
      <c r="MIO32" s="113"/>
      <c r="MIP32" s="113"/>
      <c r="MIQ32" s="113"/>
      <c r="MIR32" s="113"/>
      <c r="MIS32" s="113"/>
      <c r="MIT32" s="113"/>
      <c r="MIU32" s="113"/>
      <c r="MIV32" s="113"/>
      <c r="MIW32" s="113"/>
      <c r="MIX32" s="113"/>
      <c r="MIY32" s="113"/>
      <c r="MIZ32" s="113"/>
      <c r="MJA32" s="113"/>
      <c r="MJB32" s="113"/>
      <c r="MJC32" s="113"/>
      <c r="MJD32" s="113"/>
      <c r="MJE32" s="113"/>
      <c r="MJF32" s="113"/>
      <c r="MJG32" s="113"/>
      <c r="MJH32" s="113"/>
      <c r="MJI32" s="113"/>
      <c r="MJJ32" s="113"/>
      <c r="MJK32" s="113"/>
      <c r="MJL32" s="113"/>
      <c r="MJM32" s="113"/>
      <c r="MJN32" s="113"/>
      <c r="MJO32" s="113"/>
      <c r="MJP32" s="113"/>
      <c r="MJQ32" s="113"/>
      <c r="MJR32" s="113"/>
      <c r="MJS32" s="113"/>
      <c r="MJT32" s="113"/>
      <c r="MJU32" s="113"/>
      <c r="MJV32" s="113"/>
      <c r="MJW32" s="113"/>
      <c r="MJX32" s="113"/>
      <c r="MJY32" s="113"/>
      <c r="MJZ32" s="113"/>
      <c r="MKA32" s="113"/>
      <c r="MKB32" s="113"/>
      <c r="MKC32" s="113"/>
      <c r="MKD32" s="113"/>
      <c r="MKE32" s="113"/>
      <c r="MKF32" s="113"/>
      <c r="MKG32" s="113"/>
      <c r="MKH32" s="113"/>
      <c r="MKI32" s="113"/>
      <c r="MKJ32" s="113"/>
      <c r="MKK32" s="113"/>
      <c r="MKL32" s="113"/>
      <c r="MKM32" s="113"/>
      <c r="MKN32" s="113"/>
      <c r="MKO32" s="113"/>
      <c r="MKP32" s="113"/>
      <c r="MKQ32" s="113"/>
      <c r="MKR32" s="113"/>
      <c r="MKS32" s="113"/>
      <c r="MKT32" s="113"/>
      <c r="MKU32" s="113"/>
      <c r="MKV32" s="113"/>
      <c r="MKW32" s="113"/>
      <c r="MKX32" s="113"/>
      <c r="MKY32" s="113"/>
      <c r="MKZ32" s="113"/>
      <c r="MLA32" s="113"/>
      <c r="MLB32" s="113"/>
      <c r="MLC32" s="113"/>
      <c r="MLD32" s="113"/>
      <c r="MLE32" s="113"/>
      <c r="MLF32" s="113"/>
      <c r="MLG32" s="113"/>
      <c r="MLH32" s="113"/>
      <c r="MLI32" s="113"/>
      <c r="MLJ32" s="113"/>
      <c r="MLK32" s="113"/>
      <c r="MLL32" s="113"/>
      <c r="MLM32" s="113"/>
      <c r="MLN32" s="113"/>
      <c r="MLO32" s="113"/>
      <c r="MLP32" s="113"/>
      <c r="MLQ32" s="113"/>
      <c r="MLR32" s="113"/>
      <c r="MLS32" s="113"/>
      <c r="MLT32" s="113"/>
      <c r="MLU32" s="113"/>
      <c r="MLV32" s="113"/>
      <c r="MLW32" s="113"/>
      <c r="MLX32" s="113"/>
      <c r="MLY32" s="113"/>
      <c r="MLZ32" s="113"/>
      <c r="MMA32" s="113"/>
      <c r="MMB32" s="113"/>
      <c r="MMC32" s="113"/>
      <c r="MMD32" s="113"/>
      <c r="MME32" s="113"/>
      <c r="MMF32" s="113"/>
      <c r="MMG32" s="113"/>
      <c r="MMH32" s="113"/>
      <c r="MMI32" s="113"/>
      <c r="MMJ32" s="113"/>
      <c r="MMK32" s="113"/>
      <c r="MML32" s="113"/>
      <c r="MMM32" s="113"/>
      <c r="MMN32" s="113"/>
      <c r="MMO32" s="113"/>
      <c r="MMP32" s="113"/>
      <c r="MMQ32" s="113"/>
      <c r="MMR32" s="113"/>
      <c r="MMS32" s="113"/>
      <c r="MMT32" s="113"/>
      <c r="MMU32" s="113"/>
      <c r="MMV32" s="113"/>
      <c r="MMW32" s="113"/>
      <c r="MMX32" s="113"/>
      <c r="MMY32" s="113"/>
      <c r="MMZ32" s="113"/>
      <c r="MNA32" s="113"/>
      <c r="MNB32" s="113"/>
      <c r="MNC32" s="113"/>
      <c r="MND32" s="113"/>
      <c r="MNE32" s="113"/>
      <c r="MNF32" s="113"/>
      <c r="MNG32" s="113"/>
      <c r="MNH32" s="113"/>
      <c r="MNI32" s="113"/>
      <c r="MNJ32" s="113"/>
      <c r="MNK32" s="113"/>
      <c r="MNL32" s="113"/>
      <c r="MNM32" s="113"/>
      <c r="MNN32" s="113"/>
      <c r="MNO32" s="113"/>
      <c r="MNP32" s="113"/>
      <c r="MNQ32" s="113"/>
      <c r="MNR32" s="113"/>
      <c r="MNS32" s="113"/>
      <c r="MNT32" s="113"/>
      <c r="MNU32" s="113"/>
      <c r="MNV32" s="113"/>
      <c r="MNW32" s="113"/>
      <c r="MNX32" s="113"/>
      <c r="MNY32" s="113"/>
      <c r="MNZ32" s="113"/>
      <c r="MOA32" s="113"/>
      <c r="MOB32" s="113"/>
      <c r="MOC32" s="113"/>
      <c r="MOD32" s="113"/>
      <c r="MOE32" s="113"/>
      <c r="MOF32" s="113"/>
      <c r="MOG32" s="113"/>
      <c r="MOH32" s="113"/>
      <c r="MOI32" s="113"/>
      <c r="MOJ32" s="113"/>
      <c r="MOK32" s="113"/>
      <c r="MOL32" s="113"/>
      <c r="MOM32" s="113"/>
      <c r="MON32" s="113"/>
      <c r="MOO32" s="113"/>
      <c r="MOP32" s="113"/>
      <c r="MOQ32" s="113"/>
      <c r="MOR32" s="113"/>
      <c r="MOS32" s="113"/>
      <c r="MOT32" s="113"/>
      <c r="MOU32" s="113"/>
      <c r="MOV32" s="113"/>
      <c r="MOW32" s="113"/>
      <c r="MOX32" s="113"/>
      <c r="MOY32" s="113"/>
      <c r="MOZ32" s="113"/>
      <c r="MPA32" s="113"/>
      <c r="MPB32" s="113"/>
      <c r="MPC32" s="113"/>
      <c r="MPD32" s="113"/>
      <c r="MPE32" s="113"/>
      <c r="MPF32" s="113"/>
      <c r="MPG32" s="113"/>
      <c r="MPH32" s="113"/>
      <c r="MPI32" s="113"/>
      <c r="MPJ32" s="113"/>
      <c r="MPK32" s="113"/>
      <c r="MPL32" s="113"/>
      <c r="MPM32" s="113"/>
      <c r="MPN32" s="113"/>
      <c r="MPO32" s="113"/>
      <c r="MPP32" s="113"/>
      <c r="MPQ32" s="113"/>
      <c r="MPR32" s="113"/>
      <c r="MPS32" s="113"/>
      <c r="MPT32" s="113"/>
      <c r="MPU32" s="113"/>
      <c r="MPV32" s="113"/>
      <c r="MPW32" s="113"/>
      <c r="MPX32" s="113"/>
      <c r="MPY32" s="113"/>
      <c r="MPZ32" s="113"/>
      <c r="MQA32" s="113"/>
      <c r="MQB32" s="113"/>
      <c r="MQC32" s="113"/>
      <c r="MQD32" s="113"/>
      <c r="MQE32" s="113"/>
      <c r="MQF32" s="113"/>
      <c r="MQG32" s="113"/>
      <c r="MQH32" s="113"/>
      <c r="MQI32" s="113"/>
      <c r="MQJ32" s="113"/>
      <c r="MQK32" s="113"/>
      <c r="MQL32" s="113"/>
      <c r="MQM32" s="113"/>
      <c r="MQN32" s="113"/>
      <c r="MQO32" s="113"/>
      <c r="MQP32" s="113"/>
      <c r="MQQ32" s="113"/>
      <c r="MQR32" s="113"/>
      <c r="MQS32" s="113"/>
      <c r="MQT32" s="113"/>
      <c r="MQU32" s="113"/>
      <c r="MQV32" s="113"/>
      <c r="MQW32" s="113"/>
      <c r="MQX32" s="113"/>
      <c r="MQY32" s="113"/>
      <c r="MQZ32" s="113"/>
      <c r="MRA32" s="113"/>
      <c r="MRB32" s="113"/>
      <c r="MRC32" s="113"/>
      <c r="MRD32" s="113"/>
      <c r="MRE32" s="113"/>
      <c r="MRF32" s="113"/>
      <c r="MRG32" s="113"/>
      <c r="MRH32" s="113"/>
      <c r="MRI32" s="113"/>
      <c r="MRJ32" s="113"/>
      <c r="MRK32" s="113"/>
      <c r="MRL32" s="113"/>
      <c r="MRM32" s="113"/>
      <c r="MRN32" s="113"/>
      <c r="MRO32" s="113"/>
      <c r="MRP32" s="113"/>
      <c r="MRQ32" s="113"/>
      <c r="MRR32" s="113"/>
      <c r="MRS32" s="113"/>
      <c r="MRT32" s="113"/>
      <c r="MRU32" s="113"/>
      <c r="MRV32" s="113"/>
      <c r="MRW32" s="113"/>
      <c r="MRX32" s="113"/>
      <c r="MRY32" s="113"/>
      <c r="MRZ32" s="113"/>
      <c r="MSA32" s="113"/>
      <c r="MSB32" s="113"/>
      <c r="MSC32" s="113"/>
      <c r="MSD32" s="113"/>
      <c r="MSE32" s="113"/>
      <c r="MSF32" s="113"/>
      <c r="MSG32" s="113"/>
      <c r="MSH32" s="113"/>
      <c r="MSI32" s="113"/>
      <c r="MSJ32" s="113"/>
      <c r="MSK32" s="113"/>
      <c r="MSL32" s="113"/>
      <c r="MSM32" s="113"/>
      <c r="MSN32" s="113"/>
      <c r="MSO32" s="113"/>
      <c r="MSP32" s="113"/>
      <c r="MSQ32" s="113"/>
      <c r="MSR32" s="113"/>
      <c r="MSS32" s="113"/>
      <c r="MST32" s="113"/>
      <c r="MSU32" s="113"/>
      <c r="MSV32" s="113"/>
      <c r="MSW32" s="113"/>
      <c r="MSX32" s="113"/>
      <c r="MSY32" s="113"/>
      <c r="MSZ32" s="113"/>
      <c r="MTA32" s="113"/>
      <c r="MTB32" s="113"/>
      <c r="MTC32" s="113"/>
      <c r="MTD32" s="113"/>
      <c r="MTE32" s="113"/>
      <c r="MTF32" s="113"/>
      <c r="MTG32" s="113"/>
      <c r="MTH32" s="113"/>
      <c r="MTI32" s="113"/>
      <c r="MTJ32" s="113"/>
      <c r="MTK32" s="113"/>
      <c r="MTL32" s="113"/>
      <c r="MTM32" s="113"/>
      <c r="MTN32" s="113"/>
      <c r="MTO32" s="113"/>
      <c r="MTP32" s="113"/>
      <c r="MTQ32" s="113"/>
      <c r="MTR32" s="113"/>
      <c r="MTS32" s="113"/>
      <c r="MTT32" s="113"/>
      <c r="MTU32" s="113"/>
      <c r="MTV32" s="113"/>
      <c r="MTW32" s="113"/>
      <c r="MTX32" s="113"/>
      <c r="MTY32" s="113"/>
      <c r="MTZ32" s="113"/>
      <c r="MUA32" s="113"/>
      <c r="MUB32" s="113"/>
      <c r="MUC32" s="113"/>
      <c r="MUD32" s="113"/>
      <c r="MUE32" s="113"/>
      <c r="MUF32" s="113"/>
      <c r="MUG32" s="113"/>
      <c r="MUH32" s="113"/>
      <c r="MUI32" s="113"/>
      <c r="MUJ32" s="113"/>
      <c r="MUK32" s="113"/>
      <c r="MUL32" s="113"/>
      <c r="MUM32" s="113"/>
      <c r="MUN32" s="113"/>
      <c r="MUO32" s="113"/>
      <c r="MUP32" s="113"/>
      <c r="MUQ32" s="113"/>
      <c r="MUR32" s="113"/>
      <c r="MUS32" s="113"/>
      <c r="MUT32" s="113"/>
      <c r="MUU32" s="113"/>
      <c r="MUV32" s="113"/>
      <c r="MUW32" s="113"/>
      <c r="MUX32" s="113"/>
      <c r="MUY32" s="113"/>
      <c r="MUZ32" s="113"/>
      <c r="MVA32" s="113"/>
      <c r="MVB32" s="113"/>
      <c r="MVC32" s="113"/>
      <c r="MVD32" s="113"/>
      <c r="MVE32" s="113"/>
      <c r="MVF32" s="113"/>
      <c r="MVG32" s="113"/>
      <c r="MVH32" s="113"/>
      <c r="MVI32" s="113"/>
      <c r="MVJ32" s="113"/>
      <c r="MVK32" s="113"/>
      <c r="MVL32" s="113"/>
      <c r="MVM32" s="113"/>
      <c r="MVN32" s="113"/>
      <c r="MVO32" s="113"/>
      <c r="MVP32" s="113"/>
      <c r="MVQ32" s="113"/>
      <c r="MVR32" s="113"/>
      <c r="MVS32" s="113"/>
      <c r="MVT32" s="113"/>
      <c r="MVU32" s="113"/>
      <c r="MVV32" s="113"/>
      <c r="MVW32" s="113"/>
      <c r="MVX32" s="113"/>
      <c r="MVY32" s="113"/>
      <c r="MVZ32" s="113"/>
      <c r="MWA32" s="113"/>
      <c r="MWB32" s="113"/>
      <c r="MWC32" s="113"/>
      <c r="MWD32" s="113"/>
      <c r="MWE32" s="113"/>
      <c r="MWF32" s="113"/>
      <c r="MWG32" s="113"/>
      <c r="MWH32" s="113"/>
      <c r="MWI32" s="113"/>
      <c r="MWJ32" s="113"/>
      <c r="MWK32" s="113"/>
      <c r="MWL32" s="113"/>
      <c r="MWM32" s="113"/>
      <c r="MWN32" s="113"/>
      <c r="MWO32" s="113"/>
      <c r="MWP32" s="113"/>
      <c r="MWQ32" s="113"/>
      <c r="MWR32" s="113"/>
      <c r="MWS32" s="113"/>
      <c r="MWT32" s="113"/>
      <c r="MWU32" s="113"/>
      <c r="MWV32" s="113"/>
      <c r="MWW32" s="113"/>
      <c r="MWX32" s="113"/>
      <c r="MWY32" s="113"/>
      <c r="MWZ32" s="113"/>
      <c r="MXA32" s="113"/>
      <c r="MXB32" s="113"/>
      <c r="MXC32" s="113"/>
      <c r="MXD32" s="113"/>
      <c r="MXE32" s="113"/>
      <c r="MXF32" s="113"/>
      <c r="MXG32" s="113"/>
      <c r="MXH32" s="113"/>
      <c r="MXI32" s="113"/>
      <c r="MXJ32" s="113"/>
      <c r="MXK32" s="113"/>
      <c r="MXL32" s="113"/>
      <c r="MXM32" s="113"/>
      <c r="MXN32" s="113"/>
      <c r="MXO32" s="113"/>
      <c r="MXP32" s="113"/>
      <c r="MXQ32" s="113"/>
      <c r="MXR32" s="113"/>
      <c r="MXS32" s="113"/>
      <c r="MXT32" s="113"/>
      <c r="MXU32" s="113"/>
      <c r="MXV32" s="113"/>
      <c r="MXW32" s="113"/>
      <c r="MXX32" s="113"/>
      <c r="MXY32" s="113"/>
      <c r="MXZ32" s="113"/>
      <c r="MYA32" s="113"/>
      <c r="MYB32" s="113"/>
      <c r="MYC32" s="113"/>
      <c r="MYD32" s="113"/>
      <c r="MYE32" s="113"/>
      <c r="MYF32" s="113"/>
      <c r="MYG32" s="113"/>
      <c r="MYH32" s="113"/>
      <c r="MYI32" s="113"/>
      <c r="MYJ32" s="113"/>
      <c r="MYK32" s="113"/>
      <c r="MYL32" s="113"/>
      <c r="MYM32" s="113"/>
      <c r="MYN32" s="113"/>
      <c r="MYO32" s="113"/>
      <c r="MYP32" s="113"/>
      <c r="MYQ32" s="113"/>
      <c r="MYR32" s="113"/>
      <c r="MYS32" s="113"/>
      <c r="MYT32" s="113"/>
      <c r="MYU32" s="113"/>
      <c r="MYV32" s="113"/>
      <c r="MYW32" s="113"/>
      <c r="MYX32" s="113"/>
      <c r="MYY32" s="113"/>
      <c r="MYZ32" s="113"/>
      <c r="MZA32" s="113"/>
      <c r="MZB32" s="113"/>
      <c r="MZC32" s="113"/>
      <c r="MZD32" s="113"/>
      <c r="MZE32" s="113"/>
      <c r="MZF32" s="113"/>
      <c r="MZG32" s="113"/>
      <c r="MZH32" s="113"/>
      <c r="MZI32" s="113"/>
      <c r="MZJ32" s="113"/>
      <c r="MZK32" s="113"/>
      <c r="MZL32" s="113"/>
      <c r="MZM32" s="113"/>
      <c r="MZN32" s="113"/>
      <c r="MZO32" s="113"/>
      <c r="MZP32" s="113"/>
      <c r="MZQ32" s="113"/>
      <c r="MZR32" s="113"/>
      <c r="MZS32" s="113"/>
      <c r="MZT32" s="113"/>
      <c r="MZU32" s="113"/>
      <c r="MZV32" s="113"/>
      <c r="MZW32" s="113"/>
      <c r="MZX32" s="113"/>
      <c r="MZY32" s="113"/>
      <c r="MZZ32" s="113"/>
      <c r="NAA32" s="113"/>
      <c r="NAB32" s="113"/>
      <c r="NAC32" s="113"/>
      <c r="NAD32" s="113"/>
      <c r="NAE32" s="113"/>
      <c r="NAF32" s="113"/>
      <c r="NAG32" s="113"/>
      <c r="NAH32" s="113"/>
      <c r="NAI32" s="113"/>
      <c r="NAJ32" s="113"/>
      <c r="NAK32" s="113"/>
      <c r="NAL32" s="113"/>
      <c r="NAM32" s="113"/>
      <c r="NAN32" s="113"/>
      <c r="NAO32" s="113"/>
      <c r="NAP32" s="113"/>
      <c r="NAQ32" s="113"/>
      <c r="NAR32" s="113"/>
      <c r="NAS32" s="113"/>
      <c r="NAT32" s="113"/>
      <c r="NAU32" s="113"/>
      <c r="NAV32" s="113"/>
      <c r="NAW32" s="113"/>
      <c r="NAX32" s="113"/>
      <c r="NAY32" s="113"/>
      <c r="NAZ32" s="113"/>
      <c r="NBA32" s="113"/>
      <c r="NBB32" s="113"/>
      <c r="NBC32" s="113"/>
      <c r="NBD32" s="113"/>
      <c r="NBE32" s="113"/>
      <c r="NBF32" s="113"/>
      <c r="NBG32" s="113"/>
      <c r="NBH32" s="113"/>
      <c r="NBI32" s="113"/>
      <c r="NBJ32" s="113"/>
      <c r="NBK32" s="113"/>
      <c r="NBL32" s="113"/>
      <c r="NBM32" s="113"/>
      <c r="NBN32" s="113"/>
      <c r="NBO32" s="113"/>
      <c r="NBP32" s="113"/>
      <c r="NBQ32" s="113"/>
      <c r="NBR32" s="113"/>
      <c r="NBS32" s="113"/>
      <c r="NBT32" s="113"/>
      <c r="NBU32" s="113"/>
      <c r="NBV32" s="113"/>
      <c r="NBW32" s="113"/>
      <c r="NBX32" s="113"/>
      <c r="NBY32" s="113"/>
      <c r="NBZ32" s="113"/>
      <c r="NCA32" s="113"/>
      <c r="NCB32" s="113"/>
      <c r="NCC32" s="113"/>
      <c r="NCD32" s="113"/>
      <c r="NCE32" s="113"/>
      <c r="NCF32" s="113"/>
      <c r="NCG32" s="113"/>
      <c r="NCH32" s="113"/>
      <c r="NCI32" s="113"/>
      <c r="NCJ32" s="113"/>
      <c r="NCK32" s="113"/>
      <c r="NCL32" s="113"/>
      <c r="NCM32" s="113"/>
      <c r="NCN32" s="113"/>
      <c r="NCO32" s="113"/>
      <c r="NCP32" s="113"/>
      <c r="NCQ32" s="113"/>
      <c r="NCR32" s="113"/>
      <c r="NCS32" s="113"/>
      <c r="NCT32" s="113"/>
      <c r="NCU32" s="113"/>
      <c r="NCV32" s="113"/>
      <c r="NCW32" s="113"/>
      <c r="NCX32" s="113"/>
      <c r="NCY32" s="113"/>
      <c r="NCZ32" s="113"/>
      <c r="NDA32" s="113"/>
      <c r="NDB32" s="113"/>
      <c r="NDC32" s="113"/>
      <c r="NDD32" s="113"/>
      <c r="NDE32" s="113"/>
      <c r="NDF32" s="113"/>
      <c r="NDG32" s="113"/>
      <c r="NDH32" s="113"/>
      <c r="NDI32" s="113"/>
      <c r="NDJ32" s="113"/>
      <c r="NDK32" s="113"/>
      <c r="NDL32" s="113"/>
      <c r="NDM32" s="113"/>
      <c r="NDN32" s="113"/>
      <c r="NDO32" s="113"/>
      <c r="NDP32" s="113"/>
      <c r="NDQ32" s="113"/>
      <c r="NDR32" s="113"/>
      <c r="NDS32" s="113"/>
      <c r="NDT32" s="113"/>
      <c r="NDU32" s="113"/>
      <c r="NDV32" s="113"/>
      <c r="NDW32" s="113"/>
      <c r="NDX32" s="113"/>
      <c r="NDY32" s="113"/>
      <c r="NDZ32" s="113"/>
      <c r="NEA32" s="113"/>
      <c r="NEB32" s="113"/>
      <c r="NEC32" s="113"/>
      <c r="NED32" s="113"/>
      <c r="NEE32" s="113"/>
      <c r="NEF32" s="113"/>
      <c r="NEG32" s="113"/>
      <c r="NEH32" s="113"/>
      <c r="NEI32" s="113"/>
      <c r="NEJ32" s="113"/>
      <c r="NEK32" s="113"/>
      <c r="NEL32" s="113"/>
      <c r="NEM32" s="113"/>
      <c r="NEN32" s="113"/>
      <c r="NEO32" s="113"/>
      <c r="NEP32" s="113"/>
      <c r="NEQ32" s="113"/>
      <c r="NER32" s="113"/>
      <c r="NES32" s="113"/>
      <c r="NET32" s="113"/>
      <c r="NEU32" s="113"/>
      <c r="NEV32" s="113"/>
      <c r="NEW32" s="113"/>
      <c r="NEX32" s="113"/>
      <c r="NEY32" s="113"/>
      <c r="NEZ32" s="113"/>
      <c r="NFA32" s="113"/>
      <c r="NFB32" s="113"/>
      <c r="NFC32" s="113"/>
      <c r="NFD32" s="113"/>
      <c r="NFE32" s="113"/>
      <c r="NFF32" s="113"/>
      <c r="NFG32" s="113"/>
      <c r="NFH32" s="113"/>
      <c r="NFI32" s="113"/>
      <c r="NFJ32" s="113"/>
      <c r="NFK32" s="113"/>
      <c r="NFL32" s="113"/>
      <c r="NFM32" s="113"/>
      <c r="NFN32" s="113"/>
      <c r="NFO32" s="113"/>
      <c r="NFP32" s="113"/>
      <c r="NFQ32" s="113"/>
      <c r="NFR32" s="113"/>
      <c r="NFS32" s="113"/>
      <c r="NFT32" s="113"/>
      <c r="NFU32" s="113"/>
      <c r="NFV32" s="113"/>
      <c r="NFW32" s="113"/>
      <c r="NFX32" s="113"/>
      <c r="NFY32" s="113"/>
      <c r="NFZ32" s="113"/>
      <c r="NGA32" s="113"/>
      <c r="NGB32" s="113"/>
      <c r="NGC32" s="113"/>
      <c r="NGD32" s="113"/>
      <c r="NGE32" s="113"/>
      <c r="NGF32" s="113"/>
      <c r="NGG32" s="113"/>
      <c r="NGH32" s="113"/>
      <c r="NGI32" s="113"/>
      <c r="NGJ32" s="113"/>
      <c r="NGK32" s="113"/>
      <c r="NGL32" s="113"/>
      <c r="NGM32" s="113"/>
      <c r="NGN32" s="113"/>
      <c r="NGO32" s="113"/>
      <c r="NGP32" s="113"/>
      <c r="NGQ32" s="113"/>
      <c r="NGR32" s="113"/>
      <c r="NGS32" s="113"/>
      <c r="NGT32" s="113"/>
      <c r="NGU32" s="113"/>
      <c r="NGV32" s="113"/>
      <c r="NGW32" s="113"/>
      <c r="NGX32" s="113"/>
      <c r="NGY32" s="113"/>
      <c r="NGZ32" s="113"/>
      <c r="NHA32" s="113"/>
      <c r="NHB32" s="113"/>
      <c r="NHC32" s="113"/>
      <c r="NHD32" s="113"/>
      <c r="NHE32" s="113"/>
      <c r="NHF32" s="113"/>
      <c r="NHG32" s="113"/>
      <c r="NHH32" s="113"/>
      <c r="NHI32" s="113"/>
      <c r="NHJ32" s="113"/>
      <c r="NHK32" s="113"/>
      <c r="NHL32" s="113"/>
      <c r="NHM32" s="113"/>
      <c r="NHN32" s="113"/>
      <c r="NHO32" s="113"/>
      <c r="NHP32" s="113"/>
      <c r="NHQ32" s="113"/>
      <c r="NHR32" s="113"/>
      <c r="NHS32" s="113"/>
      <c r="NHT32" s="113"/>
      <c r="NHU32" s="113"/>
      <c r="NHV32" s="113"/>
      <c r="NHW32" s="113"/>
      <c r="NHX32" s="113"/>
      <c r="NHY32" s="113"/>
      <c r="NHZ32" s="113"/>
      <c r="NIA32" s="113"/>
      <c r="NIB32" s="113"/>
      <c r="NIC32" s="113"/>
      <c r="NID32" s="113"/>
      <c r="NIE32" s="113"/>
      <c r="NIF32" s="113"/>
      <c r="NIG32" s="113"/>
      <c r="NIH32" s="113"/>
      <c r="NII32" s="113"/>
      <c r="NIJ32" s="113"/>
      <c r="NIK32" s="113"/>
      <c r="NIL32" s="113"/>
      <c r="NIM32" s="113"/>
      <c r="NIN32" s="113"/>
      <c r="NIO32" s="113"/>
      <c r="NIP32" s="113"/>
      <c r="NIQ32" s="113"/>
      <c r="NIR32" s="113"/>
      <c r="NIS32" s="113"/>
      <c r="NIT32" s="113"/>
      <c r="NIU32" s="113"/>
      <c r="NIV32" s="113"/>
      <c r="NIW32" s="113"/>
      <c r="NIX32" s="113"/>
      <c r="NIY32" s="113"/>
      <c r="NIZ32" s="113"/>
      <c r="NJA32" s="113"/>
      <c r="NJB32" s="113"/>
      <c r="NJC32" s="113"/>
      <c r="NJD32" s="113"/>
      <c r="NJE32" s="113"/>
      <c r="NJF32" s="113"/>
      <c r="NJG32" s="113"/>
      <c r="NJH32" s="113"/>
      <c r="NJI32" s="113"/>
      <c r="NJJ32" s="113"/>
      <c r="NJK32" s="113"/>
      <c r="NJL32" s="113"/>
      <c r="NJM32" s="113"/>
      <c r="NJN32" s="113"/>
      <c r="NJO32" s="113"/>
      <c r="NJP32" s="113"/>
      <c r="NJQ32" s="113"/>
      <c r="NJR32" s="113"/>
      <c r="NJS32" s="113"/>
      <c r="NJT32" s="113"/>
      <c r="NJU32" s="113"/>
      <c r="NJV32" s="113"/>
      <c r="NJW32" s="113"/>
      <c r="NJX32" s="113"/>
      <c r="NJY32" s="113"/>
      <c r="NJZ32" s="113"/>
      <c r="NKA32" s="113"/>
      <c r="NKB32" s="113"/>
      <c r="NKC32" s="113"/>
      <c r="NKD32" s="113"/>
      <c r="NKE32" s="113"/>
      <c r="NKF32" s="113"/>
      <c r="NKG32" s="113"/>
      <c r="NKH32" s="113"/>
      <c r="NKI32" s="113"/>
      <c r="NKJ32" s="113"/>
      <c r="NKK32" s="113"/>
      <c r="NKL32" s="113"/>
      <c r="NKM32" s="113"/>
      <c r="NKN32" s="113"/>
      <c r="NKO32" s="113"/>
      <c r="NKP32" s="113"/>
      <c r="NKQ32" s="113"/>
      <c r="NKR32" s="113"/>
      <c r="NKS32" s="113"/>
      <c r="NKT32" s="113"/>
      <c r="NKU32" s="113"/>
      <c r="NKV32" s="113"/>
      <c r="NKW32" s="113"/>
      <c r="NKX32" s="113"/>
      <c r="NKY32" s="113"/>
      <c r="NKZ32" s="113"/>
      <c r="NLA32" s="113"/>
      <c r="NLB32" s="113"/>
      <c r="NLC32" s="113"/>
      <c r="NLD32" s="113"/>
      <c r="NLE32" s="113"/>
      <c r="NLF32" s="113"/>
      <c r="NLG32" s="113"/>
      <c r="NLH32" s="113"/>
      <c r="NLI32" s="113"/>
      <c r="NLJ32" s="113"/>
      <c r="NLK32" s="113"/>
      <c r="NLL32" s="113"/>
      <c r="NLM32" s="113"/>
      <c r="NLN32" s="113"/>
      <c r="NLO32" s="113"/>
      <c r="NLP32" s="113"/>
      <c r="NLQ32" s="113"/>
      <c r="NLR32" s="113"/>
      <c r="NLS32" s="113"/>
      <c r="NLT32" s="113"/>
      <c r="NLU32" s="113"/>
      <c r="NLV32" s="113"/>
      <c r="NLW32" s="113"/>
      <c r="NLX32" s="113"/>
      <c r="NLY32" s="113"/>
      <c r="NLZ32" s="113"/>
      <c r="NMA32" s="113"/>
      <c r="NMB32" s="113"/>
      <c r="NMC32" s="113"/>
      <c r="NMD32" s="113"/>
      <c r="NME32" s="113"/>
      <c r="NMF32" s="113"/>
      <c r="NMG32" s="113"/>
      <c r="NMH32" s="113"/>
      <c r="NMI32" s="113"/>
      <c r="NMJ32" s="113"/>
      <c r="NMK32" s="113"/>
      <c r="NML32" s="113"/>
      <c r="NMM32" s="113"/>
      <c r="NMN32" s="113"/>
      <c r="NMO32" s="113"/>
      <c r="NMP32" s="113"/>
      <c r="NMQ32" s="113"/>
      <c r="NMR32" s="113"/>
      <c r="NMS32" s="113"/>
      <c r="NMT32" s="113"/>
      <c r="NMU32" s="113"/>
      <c r="NMV32" s="113"/>
      <c r="NMW32" s="113"/>
      <c r="NMX32" s="113"/>
      <c r="NMY32" s="113"/>
      <c r="NMZ32" s="113"/>
      <c r="NNA32" s="113"/>
      <c r="NNB32" s="113"/>
      <c r="NNC32" s="113"/>
      <c r="NND32" s="113"/>
      <c r="NNE32" s="113"/>
      <c r="NNF32" s="113"/>
      <c r="NNG32" s="113"/>
      <c r="NNH32" s="113"/>
      <c r="NNI32" s="113"/>
      <c r="NNJ32" s="113"/>
      <c r="NNK32" s="113"/>
      <c r="NNL32" s="113"/>
      <c r="NNM32" s="113"/>
      <c r="NNN32" s="113"/>
      <c r="NNO32" s="113"/>
      <c r="NNP32" s="113"/>
      <c r="NNQ32" s="113"/>
      <c r="NNR32" s="113"/>
      <c r="NNS32" s="113"/>
      <c r="NNT32" s="113"/>
      <c r="NNU32" s="113"/>
      <c r="NNV32" s="113"/>
      <c r="NNW32" s="113"/>
      <c r="NNX32" s="113"/>
      <c r="NNY32" s="113"/>
      <c r="NNZ32" s="113"/>
      <c r="NOA32" s="113"/>
      <c r="NOB32" s="113"/>
      <c r="NOC32" s="113"/>
      <c r="NOD32" s="113"/>
      <c r="NOE32" s="113"/>
      <c r="NOF32" s="113"/>
      <c r="NOG32" s="113"/>
      <c r="NOH32" s="113"/>
      <c r="NOI32" s="113"/>
      <c r="NOJ32" s="113"/>
      <c r="NOK32" s="113"/>
      <c r="NOL32" s="113"/>
      <c r="NOM32" s="113"/>
      <c r="NON32" s="113"/>
      <c r="NOO32" s="113"/>
      <c r="NOP32" s="113"/>
      <c r="NOQ32" s="113"/>
      <c r="NOR32" s="113"/>
      <c r="NOS32" s="113"/>
      <c r="NOT32" s="113"/>
      <c r="NOU32" s="113"/>
      <c r="NOV32" s="113"/>
      <c r="NOW32" s="113"/>
      <c r="NOX32" s="113"/>
      <c r="NOY32" s="113"/>
      <c r="NOZ32" s="113"/>
      <c r="NPA32" s="113"/>
      <c r="NPB32" s="113"/>
      <c r="NPC32" s="113"/>
      <c r="NPD32" s="113"/>
      <c r="NPE32" s="113"/>
      <c r="NPF32" s="113"/>
      <c r="NPG32" s="113"/>
      <c r="NPH32" s="113"/>
      <c r="NPI32" s="113"/>
      <c r="NPJ32" s="113"/>
      <c r="NPK32" s="113"/>
      <c r="NPL32" s="113"/>
      <c r="NPM32" s="113"/>
      <c r="NPN32" s="113"/>
      <c r="NPO32" s="113"/>
      <c r="NPP32" s="113"/>
      <c r="NPQ32" s="113"/>
      <c r="NPR32" s="113"/>
      <c r="NPS32" s="113"/>
      <c r="NPT32" s="113"/>
      <c r="NPU32" s="113"/>
      <c r="NPV32" s="113"/>
      <c r="NPW32" s="113"/>
      <c r="NPX32" s="113"/>
      <c r="NPY32" s="113"/>
      <c r="NPZ32" s="113"/>
      <c r="NQA32" s="113"/>
      <c r="NQB32" s="113"/>
      <c r="NQC32" s="113"/>
      <c r="NQD32" s="113"/>
      <c r="NQE32" s="113"/>
      <c r="NQF32" s="113"/>
      <c r="NQG32" s="113"/>
      <c r="NQH32" s="113"/>
      <c r="NQI32" s="113"/>
      <c r="NQJ32" s="113"/>
      <c r="NQK32" s="113"/>
      <c r="NQL32" s="113"/>
      <c r="NQM32" s="113"/>
      <c r="NQN32" s="113"/>
      <c r="NQO32" s="113"/>
      <c r="NQP32" s="113"/>
      <c r="NQQ32" s="113"/>
      <c r="NQR32" s="113"/>
      <c r="NQS32" s="113"/>
      <c r="NQT32" s="113"/>
      <c r="NQU32" s="113"/>
      <c r="NQV32" s="113"/>
      <c r="NQW32" s="113"/>
      <c r="NQX32" s="113"/>
      <c r="NQY32" s="113"/>
      <c r="NQZ32" s="113"/>
      <c r="NRA32" s="113"/>
      <c r="NRB32" s="113"/>
      <c r="NRC32" s="113"/>
      <c r="NRD32" s="113"/>
      <c r="NRE32" s="113"/>
      <c r="NRF32" s="113"/>
      <c r="NRG32" s="113"/>
      <c r="NRH32" s="113"/>
      <c r="NRI32" s="113"/>
      <c r="NRJ32" s="113"/>
      <c r="NRK32" s="113"/>
      <c r="NRL32" s="113"/>
      <c r="NRM32" s="113"/>
      <c r="NRN32" s="113"/>
      <c r="NRO32" s="113"/>
      <c r="NRP32" s="113"/>
      <c r="NRQ32" s="113"/>
      <c r="NRR32" s="113"/>
      <c r="NRS32" s="113"/>
      <c r="NRT32" s="113"/>
      <c r="NRU32" s="113"/>
      <c r="NRV32" s="113"/>
      <c r="NRW32" s="113"/>
      <c r="NRX32" s="113"/>
      <c r="NRY32" s="113"/>
      <c r="NRZ32" s="113"/>
      <c r="NSA32" s="113"/>
      <c r="NSB32" s="113"/>
      <c r="NSC32" s="113"/>
      <c r="NSD32" s="113"/>
      <c r="NSE32" s="113"/>
      <c r="NSF32" s="113"/>
      <c r="NSG32" s="113"/>
      <c r="NSH32" s="113"/>
      <c r="NSI32" s="113"/>
      <c r="NSJ32" s="113"/>
      <c r="NSK32" s="113"/>
      <c r="NSL32" s="113"/>
      <c r="NSM32" s="113"/>
      <c r="NSN32" s="113"/>
      <c r="NSO32" s="113"/>
      <c r="NSP32" s="113"/>
      <c r="NSQ32" s="113"/>
      <c r="NSR32" s="113"/>
      <c r="NSS32" s="113"/>
      <c r="NST32" s="113"/>
      <c r="NSU32" s="113"/>
      <c r="NSV32" s="113"/>
      <c r="NSW32" s="113"/>
      <c r="NSX32" s="113"/>
      <c r="NSY32" s="113"/>
      <c r="NSZ32" s="113"/>
      <c r="NTA32" s="113"/>
      <c r="NTB32" s="113"/>
      <c r="NTC32" s="113"/>
      <c r="NTD32" s="113"/>
      <c r="NTE32" s="113"/>
      <c r="NTF32" s="113"/>
      <c r="NTG32" s="113"/>
      <c r="NTH32" s="113"/>
      <c r="NTI32" s="113"/>
      <c r="NTJ32" s="113"/>
      <c r="NTK32" s="113"/>
      <c r="NTL32" s="113"/>
      <c r="NTM32" s="113"/>
      <c r="NTN32" s="113"/>
      <c r="NTO32" s="113"/>
      <c r="NTP32" s="113"/>
      <c r="NTQ32" s="113"/>
      <c r="NTR32" s="113"/>
      <c r="NTS32" s="113"/>
      <c r="NTT32" s="113"/>
      <c r="NTU32" s="113"/>
      <c r="NTV32" s="113"/>
      <c r="NTW32" s="113"/>
      <c r="NTX32" s="113"/>
      <c r="NTY32" s="113"/>
      <c r="NTZ32" s="113"/>
      <c r="NUA32" s="113"/>
      <c r="NUB32" s="113"/>
      <c r="NUC32" s="113"/>
      <c r="NUD32" s="113"/>
      <c r="NUE32" s="113"/>
      <c r="NUF32" s="113"/>
      <c r="NUG32" s="113"/>
      <c r="NUH32" s="113"/>
      <c r="NUI32" s="113"/>
      <c r="NUJ32" s="113"/>
      <c r="NUK32" s="113"/>
      <c r="NUL32" s="113"/>
      <c r="NUM32" s="113"/>
      <c r="NUN32" s="113"/>
      <c r="NUO32" s="113"/>
      <c r="NUP32" s="113"/>
      <c r="NUQ32" s="113"/>
      <c r="NUR32" s="113"/>
      <c r="NUS32" s="113"/>
      <c r="NUT32" s="113"/>
      <c r="NUU32" s="113"/>
      <c r="NUV32" s="113"/>
      <c r="NUW32" s="113"/>
      <c r="NUX32" s="113"/>
      <c r="NUY32" s="113"/>
      <c r="NUZ32" s="113"/>
      <c r="NVA32" s="113"/>
      <c r="NVB32" s="113"/>
      <c r="NVC32" s="113"/>
      <c r="NVD32" s="113"/>
      <c r="NVE32" s="113"/>
      <c r="NVF32" s="113"/>
      <c r="NVG32" s="113"/>
      <c r="NVH32" s="113"/>
      <c r="NVI32" s="113"/>
      <c r="NVJ32" s="113"/>
      <c r="NVK32" s="113"/>
      <c r="NVL32" s="113"/>
      <c r="NVM32" s="113"/>
      <c r="NVN32" s="113"/>
      <c r="NVO32" s="113"/>
      <c r="NVP32" s="113"/>
      <c r="NVQ32" s="113"/>
      <c r="NVR32" s="113"/>
      <c r="NVS32" s="113"/>
      <c r="NVT32" s="113"/>
      <c r="NVU32" s="113"/>
      <c r="NVV32" s="113"/>
      <c r="NVW32" s="113"/>
      <c r="NVX32" s="113"/>
      <c r="NVY32" s="113"/>
      <c r="NVZ32" s="113"/>
      <c r="NWA32" s="113"/>
      <c r="NWB32" s="113"/>
      <c r="NWC32" s="113"/>
      <c r="NWD32" s="113"/>
      <c r="NWE32" s="113"/>
      <c r="NWF32" s="113"/>
      <c r="NWG32" s="113"/>
      <c r="NWH32" s="113"/>
      <c r="NWI32" s="113"/>
      <c r="NWJ32" s="113"/>
      <c r="NWK32" s="113"/>
      <c r="NWL32" s="113"/>
      <c r="NWM32" s="113"/>
      <c r="NWN32" s="113"/>
      <c r="NWO32" s="113"/>
      <c r="NWP32" s="113"/>
      <c r="NWQ32" s="113"/>
      <c r="NWR32" s="113"/>
      <c r="NWS32" s="113"/>
      <c r="NWT32" s="113"/>
      <c r="NWU32" s="113"/>
      <c r="NWV32" s="113"/>
      <c r="NWW32" s="113"/>
      <c r="NWX32" s="113"/>
      <c r="NWY32" s="113"/>
      <c r="NWZ32" s="113"/>
      <c r="NXA32" s="113"/>
      <c r="NXB32" s="113"/>
      <c r="NXC32" s="113"/>
      <c r="NXD32" s="113"/>
      <c r="NXE32" s="113"/>
      <c r="NXF32" s="113"/>
      <c r="NXG32" s="113"/>
      <c r="NXH32" s="113"/>
      <c r="NXI32" s="113"/>
      <c r="NXJ32" s="113"/>
      <c r="NXK32" s="113"/>
      <c r="NXL32" s="113"/>
      <c r="NXM32" s="113"/>
      <c r="NXN32" s="113"/>
      <c r="NXO32" s="113"/>
      <c r="NXP32" s="113"/>
      <c r="NXQ32" s="113"/>
      <c r="NXR32" s="113"/>
      <c r="NXS32" s="113"/>
      <c r="NXT32" s="113"/>
      <c r="NXU32" s="113"/>
      <c r="NXV32" s="113"/>
      <c r="NXW32" s="113"/>
      <c r="NXX32" s="113"/>
      <c r="NXY32" s="113"/>
      <c r="NXZ32" s="113"/>
      <c r="NYA32" s="113"/>
      <c r="NYB32" s="113"/>
      <c r="NYC32" s="113"/>
      <c r="NYD32" s="113"/>
      <c r="NYE32" s="113"/>
      <c r="NYF32" s="113"/>
      <c r="NYG32" s="113"/>
      <c r="NYH32" s="113"/>
      <c r="NYI32" s="113"/>
      <c r="NYJ32" s="113"/>
      <c r="NYK32" s="113"/>
      <c r="NYL32" s="113"/>
      <c r="NYM32" s="113"/>
      <c r="NYN32" s="113"/>
      <c r="NYO32" s="113"/>
      <c r="NYP32" s="113"/>
      <c r="NYQ32" s="113"/>
      <c r="NYR32" s="113"/>
      <c r="NYS32" s="113"/>
      <c r="NYT32" s="113"/>
      <c r="NYU32" s="113"/>
      <c r="NYV32" s="113"/>
      <c r="NYW32" s="113"/>
      <c r="NYX32" s="113"/>
      <c r="NYY32" s="113"/>
      <c r="NYZ32" s="113"/>
      <c r="NZA32" s="113"/>
      <c r="NZB32" s="113"/>
      <c r="NZC32" s="113"/>
      <c r="NZD32" s="113"/>
      <c r="NZE32" s="113"/>
      <c r="NZF32" s="113"/>
      <c r="NZG32" s="113"/>
      <c r="NZH32" s="113"/>
      <c r="NZI32" s="113"/>
      <c r="NZJ32" s="113"/>
      <c r="NZK32" s="113"/>
      <c r="NZL32" s="113"/>
      <c r="NZM32" s="113"/>
      <c r="NZN32" s="113"/>
      <c r="NZO32" s="113"/>
      <c r="NZP32" s="113"/>
      <c r="NZQ32" s="113"/>
      <c r="NZR32" s="113"/>
      <c r="NZS32" s="113"/>
      <c r="NZT32" s="113"/>
      <c r="NZU32" s="113"/>
      <c r="NZV32" s="113"/>
      <c r="NZW32" s="113"/>
      <c r="NZX32" s="113"/>
      <c r="NZY32" s="113"/>
      <c r="NZZ32" s="113"/>
      <c r="OAA32" s="113"/>
      <c r="OAB32" s="113"/>
      <c r="OAC32" s="113"/>
      <c r="OAD32" s="113"/>
      <c r="OAE32" s="113"/>
      <c r="OAF32" s="113"/>
      <c r="OAG32" s="113"/>
      <c r="OAH32" s="113"/>
      <c r="OAI32" s="113"/>
      <c r="OAJ32" s="113"/>
      <c r="OAK32" s="113"/>
      <c r="OAL32" s="113"/>
      <c r="OAM32" s="113"/>
      <c r="OAN32" s="113"/>
      <c r="OAO32" s="113"/>
      <c r="OAP32" s="113"/>
      <c r="OAQ32" s="113"/>
      <c r="OAR32" s="113"/>
      <c r="OAS32" s="113"/>
      <c r="OAT32" s="113"/>
      <c r="OAU32" s="113"/>
      <c r="OAV32" s="113"/>
      <c r="OAW32" s="113"/>
      <c r="OAX32" s="113"/>
      <c r="OAY32" s="113"/>
      <c r="OAZ32" s="113"/>
      <c r="OBA32" s="113"/>
      <c r="OBB32" s="113"/>
      <c r="OBC32" s="113"/>
      <c r="OBD32" s="113"/>
      <c r="OBE32" s="113"/>
      <c r="OBF32" s="113"/>
      <c r="OBG32" s="113"/>
      <c r="OBH32" s="113"/>
      <c r="OBI32" s="113"/>
      <c r="OBJ32" s="113"/>
      <c r="OBK32" s="113"/>
      <c r="OBL32" s="113"/>
      <c r="OBM32" s="113"/>
      <c r="OBN32" s="113"/>
      <c r="OBO32" s="113"/>
      <c r="OBP32" s="113"/>
      <c r="OBQ32" s="113"/>
      <c r="OBR32" s="113"/>
      <c r="OBS32" s="113"/>
      <c r="OBT32" s="113"/>
      <c r="OBU32" s="113"/>
      <c r="OBV32" s="113"/>
      <c r="OBW32" s="113"/>
      <c r="OBX32" s="113"/>
      <c r="OBY32" s="113"/>
      <c r="OBZ32" s="113"/>
      <c r="OCA32" s="113"/>
      <c r="OCB32" s="113"/>
      <c r="OCC32" s="113"/>
      <c r="OCD32" s="113"/>
      <c r="OCE32" s="113"/>
      <c r="OCF32" s="113"/>
      <c r="OCG32" s="113"/>
      <c r="OCH32" s="113"/>
      <c r="OCI32" s="113"/>
      <c r="OCJ32" s="113"/>
      <c r="OCK32" s="113"/>
      <c r="OCL32" s="113"/>
      <c r="OCM32" s="113"/>
      <c r="OCN32" s="113"/>
      <c r="OCO32" s="113"/>
      <c r="OCP32" s="113"/>
      <c r="OCQ32" s="113"/>
      <c r="OCR32" s="113"/>
      <c r="OCS32" s="113"/>
      <c r="OCT32" s="113"/>
      <c r="OCU32" s="113"/>
      <c r="OCV32" s="113"/>
      <c r="OCW32" s="113"/>
      <c r="OCX32" s="113"/>
      <c r="OCY32" s="113"/>
      <c r="OCZ32" s="113"/>
      <c r="ODA32" s="113"/>
      <c r="ODB32" s="113"/>
      <c r="ODC32" s="113"/>
      <c r="ODD32" s="113"/>
      <c r="ODE32" s="113"/>
      <c r="ODF32" s="113"/>
      <c r="ODG32" s="113"/>
      <c r="ODH32" s="113"/>
      <c r="ODI32" s="113"/>
      <c r="ODJ32" s="113"/>
      <c r="ODK32" s="113"/>
      <c r="ODL32" s="113"/>
      <c r="ODM32" s="113"/>
      <c r="ODN32" s="113"/>
      <c r="ODO32" s="113"/>
      <c r="ODP32" s="113"/>
      <c r="ODQ32" s="113"/>
      <c r="ODR32" s="113"/>
      <c r="ODS32" s="113"/>
      <c r="ODT32" s="113"/>
      <c r="ODU32" s="113"/>
      <c r="ODV32" s="113"/>
      <c r="ODW32" s="113"/>
      <c r="ODX32" s="113"/>
      <c r="ODY32" s="113"/>
      <c r="ODZ32" s="113"/>
      <c r="OEA32" s="113"/>
      <c r="OEB32" s="113"/>
      <c r="OEC32" s="113"/>
      <c r="OED32" s="113"/>
      <c r="OEE32" s="113"/>
      <c r="OEF32" s="113"/>
      <c r="OEG32" s="113"/>
      <c r="OEH32" s="113"/>
      <c r="OEI32" s="113"/>
      <c r="OEJ32" s="113"/>
      <c r="OEK32" s="113"/>
      <c r="OEL32" s="113"/>
      <c r="OEM32" s="113"/>
      <c r="OEN32" s="113"/>
      <c r="OEO32" s="113"/>
      <c r="OEP32" s="113"/>
      <c r="OEQ32" s="113"/>
      <c r="OER32" s="113"/>
      <c r="OES32" s="113"/>
      <c r="OET32" s="113"/>
      <c r="OEU32" s="113"/>
      <c r="OEV32" s="113"/>
      <c r="OEW32" s="113"/>
      <c r="OEX32" s="113"/>
      <c r="OEY32" s="113"/>
      <c r="OEZ32" s="113"/>
      <c r="OFA32" s="113"/>
      <c r="OFB32" s="113"/>
      <c r="OFC32" s="113"/>
      <c r="OFD32" s="113"/>
      <c r="OFE32" s="113"/>
      <c r="OFF32" s="113"/>
      <c r="OFG32" s="113"/>
      <c r="OFH32" s="113"/>
      <c r="OFI32" s="113"/>
      <c r="OFJ32" s="113"/>
      <c r="OFK32" s="113"/>
      <c r="OFL32" s="113"/>
      <c r="OFM32" s="113"/>
      <c r="OFN32" s="113"/>
      <c r="OFO32" s="113"/>
      <c r="OFP32" s="113"/>
      <c r="OFQ32" s="113"/>
      <c r="OFR32" s="113"/>
      <c r="OFS32" s="113"/>
      <c r="OFT32" s="113"/>
      <c r="OFU32" s="113"/>
      <c r="OFV32" s="113"/>
      <c r="OFW32" s="113"/>
      <c r="OFX32" s="113"/>
      <c r="OFY32" s="113"/>
      <c r="OFZ32" s="113"/>
      <c r="OGA32" s="113"/>
      <c r="OGB32" s="113"/>
      <c r="OGC32" s="113"/>
      <c r="OGD32" s="113"/>
      <c r="OGE32" s="113"/>
      <c r="OGF32" s="113"/>
      <c r="OGG32" s="113"/>
      <c r="OGH32" s="113"/>
      <c r="OGI32" s="113"/>
      <c r="OGJ32" s="113"/>
      <c r="OGK32" s="113"/>
      <c r="OGL32" s="113"/>
      <c r="OGM32" s="113"/>
      <c r="OGN32" s="113"/>
      <c r="OGO32" s="113"/>
      <c r="OGP32" s="113"/>
      <c r="OGQ32" s="113"/>
      <c r="OGR32" s="113"/>
      <c r="OGS32" s="113"/>
      <c r="OGT32" s="113"/>
      <c r="OGU32" s="113"/>
      <c r="OGV32" s="113"/>
      <c r="OGW32" s="113"/>
      <c r="OGX32" s="113"/>
      <c r="OGY32" s="113"/>
      <c r="OGZ32" s="113"/>
      <c r="OHA32" s="113"/>
      <c r="OHB32" s="113"/>
      <c r="OHC32" s="113"/>
      <c r="OHD32" s="113"/>
      <c r="OHE32" s="113"/>
      <c r="OHF32" s="113"/>
      <c r="OHG32" s="113"/>
      <c r="OHH32" s="113"/>
      <c r="OHI32" s="113"/>
      <c r="OHJ32" s="113"/>
      <c r="OHK32" s="113"/>
      <c r="OHL32" s="113"/>
      <c r="OHM32" s="113"/>
      <c r="OHN32" s="113"/>
      <c r="OHO32" s="113"/>
      <c r="OHP32" s="113"/>
      <c r="OHQ32" s="113"/>
      <c r="OHR32" s="113"/>
      <c r="OHS32" s="113"/>
      <c r="OHT32" s="113"/>
      <c r="OHU32" s="113"/>
      <c r="OHV32" s="113"/>
      <c r="OHW32" s="113"/>
      <c r="OHX32" s="113"/>
      <c r="OHY32" s="113"/>
      <c r="OHZ32" s="113"/>
      <c r="OIA32" s="113"/>
      <c r="OIB32" s="113"/>
      <c r="OIC32" s="113"/>
      <c r="OID32" s="113"/>
      <c r="OIE32" s="113"/>
      <c r="OIF32" s="113"/>
      <c r="OIG32" s="113"/>
      <c r="OIH32" s="113"/>
      <c r="OII32" s="113"/>
      <c r="OIJ32" s="113"/>
      <c r="OIK32" s="113"/>
      <c r="OIL32" s="113"/>
      <c r="OIM32" s="113"/>
      <c r="OIN32" s="113"/>
      <c r="OIO32" s="113"/>
      <c r="OIP32" s="113"/>
      <c r="OIQ32" s="113"/>
      <c r="OIR32" s="113"/>
      <c r="OIS32" s="113"/>
      <c r="OIT32" s="113"/>
      <c r="OIU32" s="113"/>
      <c r="OIV32" s="113"/>
      <c r="OIW32" s="113"/>
      <c r="OIX32" s="113"/>
      <c r="OIY32" s="113"/>
      <c r="OIZ32" s="113"/>
      <c r="OJA32" s="113"/>
      <c r="OJB32" s="113"/>
      <c r="OJC32" s="113"/>
      <c r="OJD32" s="113"/>
      <c r="OJE32" s="113"/>
      <c r="OJF32" s="113"/>
      <c r="OJG32" s="113"/>
      <c r="OJH32" s="113"/>
      <c r="OJI32" s="113"/>
      <c r="OJJ32" s="113"/>
      <c r="OJK32" s="113"/>
      <c r="OJL32" s="113"/>
      <c r="OJM32" s="113"/>
      <c r="OJN32" s="113"/>
      <c r="OJO32" s="113"/>
      <c r="OJP32" s="113"/>
      <c r="OJQ32" s="113"/>
      <c r="OJR32" s="113"/>
      <c r="OJS32" s="113"/>
      <c r="OJT32" s="113"/>
      <c r="OJU32" s="113"/>
      <c r="OJV32" s="113"/>
      <c r="OJW32" s="113"/>
      <c r="OJX32" s="113"/>
      <c r="OJY32" s="113"/>
      <c r="OJZ32" s="113"/>
      <c r="OKA32" s="113"/>
      <c r="OKB32" s="113"/>
      <c r="OKC32" s="113"/>
      <c r="OKD32" s="113"/>
      <c r="OKE32" s="113"/>
      <c r="OKF32" s="113"/>
      <c r="OKG32" s="113"/>
      <c r="OKH32" s="113"/>
      <c r="OKI32" s="113"/>
      <c r="OKJ32" s="113"/>
      <c r="OKK32" s="113"/>
      <c r="OKL32" s="113"/>
      <c r="OKM32" s="113"/>
      <c r="OKN32" s="113"/>
      <c r="OKO32" s="113"/>
      <c r="OKP32" s="113"/>
      <c r="OKQ32" s="113"/>
      <c r="OKR32" s="113"/>
      <c r="OKS32" s="113"/>
      <c r="OKT32" s="113"/>
      <c r="OKU32" s="113"/>
      <c r="OKV32" s="113"/>
      <c r="OKW32" s="113"/>
      <c r="OKX32" s="113"/>
      <c r="OKY32" s="113"/>
      <c r="OKZ32" s="113"/>
      <c r="OLA32" s="113"/>
      <c r="OLB32" s="113"/>
      <c r="OLC32" s="113"/>
      <c r="OLD32" s="113"/>
      <c r="OLE32" s="113"/>
      <c r="OLF32" s="113"/>
      <c r="OLG32" s="113"/>
      <c r="OLH32" s="113"/>
      <c r="OLI32" s="113"/>
      <c r="OLJ32" s="113"/>
      <c r="OLK32" s="113"/>
      <c r="OLL32" s="113"/>
      <c r="OLM32" s="113"/>
      <c r="OLN32" s="113"/>
      <c r="OLO32" s="113"/>
      <c r="OLP32" s="113"/>
      <c r="OLQ32" s="113"/>
      <c r="OLR32" s="113"/>
      <c r="OLS32" s="113"/>
      <c r="OLT32" s="113"/>
      <c r="OLU32" s="113"/>
      <c r="OLV32" s="113"/>
      <c r="OLW32" s="113"/>
      <c r="OLX32" s="113"/>
      <c r="OLY32" s="113"/>
      <c r="OLZ32" s="113"/>
      <c r="OMA32" s="113"/>
      <c r="OMB32" s="113"/>
      <c r="OMC32" s="113"/>
      <c r="OMD32" s="113"/>
      <c r="OME32" s="113"/>
      <c r="OMF32" s="113"/>
      <c r="OMG32" s="113"/>
      <c r="OMH32" s="113"/>
      <c r="OMI32" s="113"/>
      <c r="OMJ32" s="113"/>
      <c r="OMK32" s="113"/>
      <c r="OML32" s="113"/>
      <c r="OMM32" s="113"/>
      <c r="OMN32" s="113"/>
      <c r="OMO32" s="113"/>
      <c r="OMP32" s="113"/>
      <c r="OMQ32" s="113"/>
      <c r="OMR32" s="113"/>
      <c r="OMS32" s="113"/>
      <c r="OMT32" s="113"/>
      <c r="OMU32" s="113"/>
      <c r="OMV32" s="113"/>
      <c r="OMW32" s="113"/>
      <c r="OMX32" s="113"/>
      <c r="OMY32" s="113"/>
      <c r="OMZ32" s="113"/>
      <c r="ONA32" s="113"/>
      <c r="ONB32" s="113"/>
      <c r="ONC32" s="113"/>
      <c r="OND32" s="113"/>
      <c r="ONE32" s="113"/>
      <c r="ONF32" s="113"/>
      <c r="ONG32" s="113"/>
      <c r="ONH32" s="113"/>
      <c r="ONI32" s="113"/>
      <c r="ONJ32" s="113"/>
      <c r="ONK32" s="113"/>
      <c r="ONL32" s="113"/>
      <c r="ONM32" s="113"/>
      <c r="ONN32" s="113"/>
      <c r="ONO32" s="113"/>
      <c r="ONP32" s="113"/>
      <c r="ONQ32" s="113"/>
      <c r="ONR32" s="113"/>
      <c r="ONS32" s="113"/>
      <c r="ONT32" s="113"/>
      <c r="ONU32" s="113"/>
      <c r="ONV32" s="113"/>
      <c r="ONW32" s="113"/>
      <c r="ONX32" s="113"/>
      <c r="ONY32" s="113"/>
      <c r="ONZ32" s="113"/>
      <c r="OOA32" s="113"/>
      <c r="OOB32" s="113"/>
      <c r="OOC32" s="113"/>
      <c r="OOD32" s="113"/>
      <c r="OOE32" s="113"/>
      <c r="OOF32" s="113"/>
      <c r="OOG32" s="113"/>
      <c r="OOH32" s="113"/>
      <c r="OOI32" s="113"/>
      <c r="OOJ32" s="113"/>
      <c r="OOK32" s="113"/>
      <c r="OOL32" s="113"/>
      <c r="OOM32" s="113"/>
      <c r="OON32" s="113"/>
      <c r="OOO32" s="113"/>
      <c r="OOP32" s="113"/>
      <c r="OOQ32" s="113"/>
      <c r="OOR32" s="113"/>
      <c r="OOS32" s="113"/>
      <c r="OOT32" s="113"/>
      <c r="OOU32" s="113"/>
      <c r="OOV32" s="113"/>
      <c r="OOW32" s="113"/>
      <c r="OOX32" s="113"/>
      <c r="OOY32" s="113"/>
      <c r="OOZ32" s="113"/>
      <c r="OPA32" s="113"/>
      <c r="OPB32" s="113"/>
      <c r="OPC32" s="113"/>
      <c r="OPD32" s="113"/>
      <c r="OPE32" s="113"/>
      <c r="OPF32" s="113"/>
      <c r="OPG32" s="113"/>
      <c r="OPH32" s="113"/>
      <c r="OPI32" s="113"/>
      <c r="OPJ32" s="113"/>
      <c r="OPK32" s="113"/>
      <c r="OPL32" s="113"/>
      <c r="OPM32" s="113"/>
      <c r="OPN32" s="113"/>
      <c r="OPO32" s="113"/>
      <c r="OPP32" s="113"/>
      <c r="OPQ32" s="113"/>
      <c r="OPR32" s="113"/>
      <c r="OPS32" s="113"/>
      <c r="OPT32" s="113"/>
      <c r="OPU32" s="113"/>
      <c r="OPV32" s="113"/>
      <c r="OPW32" s="113"/>
      <c r="OPX32" s="113"/>
      <c r="OPY32" s="113"/>
      <c r="OPZ32" s="113"/>
      <c r="OQA32" s="113"/>
      <c r="OQB32" s="113"/>
      <c r="OQC32" s="113"/>
      <c r="OQD32" s="113"/>
      <c r="OQE32" s="113"/>
      <c r="OQF32" s="113"/>
      <c r="OQG32" s="113"/>
      <c r="OQH32" s="113"/>
      <c r="OQI32" s="113"/>
      <c r="OQJ32" s="113"/>
      <c r="OQK32" s="113"/>
      <c r="OQL32" s="113"/>
      <c r="OQM32" s="113"/>
      <c r="OQN32" s="113"/>
      <c r="OQO32" s="113"/>
      <c r="OQP32" s="113"/>
      <c r="OQQ32" s="113"/>
      <c r="OQR32" s="113"/>
      <c r="OQS32" s="113"/>
      <c r="OQT32" s="113"/>
      <c r="OQU32" s="113"/>
      <c r="OQV32" s="113"/>
      <c r="OQW32" s="113"/>
      <c r="OQX32" s="113"/>
      <c r="OQY32" s="113"/>
      <c r="OQZ32" s="113"/>
      <c r="ORA32" s="113"/>
      <c r="ORB32" s="113"/>
      <c r="ORC32" s="113"/>
      <c r="ORD32" s="113"/>
      <c r="ORE32" s="113"/>
      <c r="ORF32" s="113"/>
      <c r="ORG32" s="113"/>
      <c r="ORH32" s="113"/>
      <c r="ORI32" s="113"/>
      <c r="ORJ32" s="113"/>
      <c r="ORK32" s="113"/>
      <c r="ORL32" s="113"/>
      <c r="ORM32" s="113"/>
      <c r="ORN32" s="113"/>
      <c r="ORO32" s="113"/>
      <c r="ORP32" s="113"/>
      <c r="ORQ32" s="113"/>
      <c r="ORR32" s="113"/>
      <c r="ORS32" s="113"/>
      <c r="ORT32" s="113"/>
      <c r="ORU32" s="113"/>
      <c r="ORV32" s="113"/>
      <c r="ORW32" s="113"/>
      <c r="ORX32" s="113"/>
      <c r="ORY32" s="113"/>
      <c r="ORZ32" s="113"/>
      <c r="OSA32" s="113"/>
      <c r="OSB32" s="113"/>
      <c r="OSC32" s="113"/>
      <c r="OSD32" s="113"/>
      <c r="OSE32" s="113"/>
      <c r="OSF32" s="113"/>
      <c r="OSG32" s="113"/>
      <c r="OSH32" s="113"/>
      <c r="OSI32" s="113"/>
      <c r="OSJ32" s="113"/>
      <c r="OSK32" s="113"/>
      <c r="OSL32" s="113"/>
      <c r="OSM32" s="113"/>
      <c r="OSN32" s="113"/>
      <c r="OSO32" s="113"/>
      <c r="OSP32" s="113"/>
      <c r="OSQ32" s="113"/>
      <c r="OSR32" s="113"/>
      <c r="OSS32" s="113"/>
      <c r="OST32" s="113"/>
      <c r="OSU32" s="113"/>
      <c r="OSV32" s="113"/>
      <c r="OSW32" s="113"/>
      <c r="OSX32" s="113"/>
      <c r="OSY32" s="113"/>
      <c r="OSZ32" s="113"/>
      <c r="OTA32" s="113"/>
      <c r="OTB32" s="113"/>
      <c r="OTC32" s="113"/>
      <c r="OTD32" s="113"/>
      <c r="OTE32" s="113"/>
      <c r="OTF32" s="113"/>
      <c r="OTG32" s="113"/>
      <c r="OTH32" s="113"/>
      <c r="OTI32" s="113"/>
      <c r="OTJ32" s="113"/>
      <c r="OTK32" s="113"/>
      <c r="OTL32" s="113"/>
      <c r="OTM32" s="113"/>
      <c r="OTN32" s="113"/>
      <c r="OTO32" s="113"/>
      <c r="OTP32" s="113"/>
      <c r="OTQ32" s="113"/>
      <c r="OTR32" s="113"/>
      <c r="OTS32" s="113"/>
      <c r="OTT32" s="113"/>
      <c r="OTU32" s="113"/>
      <c r="OTV32" s="113"/>
      <c r="OTW32" s="113"/>
      <c r="OTX32" s="113"/>
      <c r="OTY32" s="113"/>
      <c r="OTZ32" s="113"/>
      <c r="OUA32" s="113"/>
      <c r="OUB32" s="113"/>
      <c r="OUC32" s="113"/>
      <c r="OUD32" s="113"/>
      <c r="OUE32" s="113"/>
      <c r="OUF32" s="113"/>
      <c r="OUG32" s="113"/>
      <c r="OUH32" s="113"/>
      <c r="OUI32" s="113"/>
      <c r="OUJ32" s="113"/>
      <c r="OUK32" s="113"/>
      <c r="OUL32" s="113"/>
      <c r="OUM32" s="113"/>
      <c r="OUN32" s="113"/>
      <c r="OUO32" s="113"/>
      <c r="OUP32" s="113"/>
      <c r="OUQ32" s="113"/>
      <c r="OUR32" s="113"/>
      <c r="OUS32" s="113"/>
      <c r="OUT32" s="113"/>
      <c r="OUU32" s="113"/>
      <c r="OUV32" s="113"/>
      <c r="OUW32" s="113"/>
      <c r="OUX32" s="113"/>
      <c r="OUY32" s="113"/>
      <c r="OUZ32" s="113"/>
      <c r="OVA32" s="113"/>
      <c r="OVB32" s="113"/>
      <c r="OVC32" s="113"/>
      <c r="OVD32" s="113"/>
      <c r="OVE32" s="113"/>
      <c r="OVF32" s="113"/>
      <c r="OVG32" s="113"/>
      <c r="OVH32" s="113"/>
      <c r="OVI32" s="113"/>
      <c r="OVJ32" s="113"/>
      <c r="OVK32" s="113"/>
      <c r="OVL32" s="113"/>
      <c r="OVM32" s="113"/>
      <c r="OVN32" s="113"/>
      <c r="OVO32" s="113"/>
      <c r="OVP32" s="113"/>
      <c r="OVQ32" s="113"/>
      <c r="OVR32" s="113"/>
      <c r="OVS32" s="113"/>
      <c r="OVT32" s="113"/>
      <c r="OVU32" s="113"/>
      <c r="OVV32" s="113"/>
      <c r="OVW32" s="113"/>
      <c r="OVX32" s="113"/>
      <c r="OVY32" s="113"/>
      <c r="OVZ32" s="113"/>
      <c r="OWA32" s="113"/>
      <c r="OWB32" s="113"/>
      <c r="OWC32" s="113"/>
      <c r="OWD32" s="113"/>
      <c r="OWE32" s="113"/>
      <c r="OWF32" s="113"/>
      <c r="OWG32" s="113"/>
      <c r="OWH32" s="113"/>
      <c r="OWI32" s="113"/>
      <c r="OWJ32" s="113"/>
      <c r="OWK32" s="113"/>
      <c r="OWL32" s="113"/>
      <c r="OWM32" s="113"/>
      <c r="OWN32" s="113"/>
      <c r="OWO32" s="113"/>
      <c r="OWP32" s="113"/>
      <c r="OWQ32" s="113"/>
      <c r="OWR32" s="113"/>
      <c r="OWS32" s="113"/>
      <c r="OWT32" s="113"/>
      <c r="OWU32" s="113"/>
      <c r="OWV32" s="113"/>
      <c r="OWW32" s="113"/>
      <c r="OWX32" s="113"/>
      <c r="OWY32" s="113"/>
      <c r="OWZ32" s="113"/>
      <c r="OXA32" s="113"/>
      <c r="OXB32" s="113"/>
      <c r="OXC32" s="113"/>
      <c r="OXD32" s="113"/>
      <c r="OXE32" s="113"/>
      <c r="OXF32" s="113"/>
      <c r="OXG32" s="113"/>
      <c r="OXH32" s="113"/>
      <c r="OXI32" s="113"/>
      <c r="OXJ32" s="113"/>
      <c r="OXK32" s="113"/>
      <c r="OXL32" s="113"/>
      <c r="OXM32" s="113"/>
      <c r="OXN32" s="113"/>
      <c r="OXO32" s="113"/>
      <c r="OXP32" s="113"/>
      <c r="OXQ32" s="113"/>
      <c r="OXR32" s="113"/>
      <c r="OXS32" s="113"/>
      <c r="OXT32" s="113"/>
      <c r="OXU32" s="113"/>
      <c r="OXV32" s="113"/>
      <c r="OXW32" s="113"/>
      <c r="OXX32" s="113"/>
      <c r="OXY32" s="113"/>
      <c r="OXZ32" s="113"/>
      <c r="OYA32" s="113"/>
      <c r="OYB32" s="113"/>
      <c r="OYC32" s="113"/>
      <c r="OYD32" s="113"/>
      <c r="OYE32" s="113"/>
      <c r="OYF32" s="113"/>
      <c r="OYG32" s="113"/>
      <c r="OYH32" s="113"/>
      <c r="OYI32" s="113"/>
      <c r="OYJ32" s="113"/>
      <c r="OYK32" s="113"/>
      <c r="OYL32" s="113"/>
      <c r="OYM32" s="113"/>
      <c r="OYN32" s="113"/>
      <c r="OYO32" s="113"/>
      <c r="OYP32" s="113"/>
      <c r="OYQ32" s="113"/>
      <c r="OYR32" s="113"/>
      <c r="OYS32" s="113"/>
      <c r="OYT32" s="113"/>
      <c r="OYU32" s="113"/>
      <c r="OYV32" s="113"/>
      <c r="OYW32" s="113"/>
      <c r="OYX32" s="113"/>
      <c r="OYY32" s="113"/>
      <c r="OYZ32" s="113"/>
      <c r="OZA32" s="113"/>
      <c r="OZB32" s="113"/>
      <c r="OZC32" s="113"/>
      <c r="OZD32" s="113"/>
      <c r="OZE32" s="113"/>
      <c r="OZF32" s="113"/>
      <c r="OZG32" s="113"/>
      <c r="OZH32" s="113"/>
      <c r="OZI32" s="113"/>
      <c r="OZJ32" s="113"/>
      <c r="OZK32" s="113"/>
      <c r="OZL32" s="113"/>
      <c r="OZM32" s="113"/>
      <c r="OZN32" s="113"/>
      <c r="OZO32" s="113"/>
      <c r="OZP32" s="113"/>
      <c r="OZQ32" s="113"/>
      <c r="OZR32" s="113"/>
      <c r="OZS32" s="113"/>
      <c r="OZT32" s="113"/>
      <c r="OZU32" s="113"/>
      <c r="OZV32" s="113"/>
      <c r="OZW32" s="113"/>
      <c r="OZX32" s="113"/>
      <c r="OZY32" s="113"/>
      <c r="OZZ32" s="113"/>
      <c r="PAA32" s="113"/>
      <c r="PAB32" s="113"/>
      <c r="PAC32" s="113"/>
      <c r="PAD32" s="113"/>
      <c r="PAE32" s="113"/>
      <c r="PAF32" s="113"/>
      <c r="PAG32" s="113"/>
      <c r="PAH32" s="113"/>
      <c r="PAI32" s="113"/>
      <c r="PAJ32" s="113"/>
      <c r="PAK32" s="113"/>
      <c r="PAL32" s="113"/>
      <c r="PAM32" s="113"/>
      <c r="PAN32" s="113"/>
      <c r="PAO32" s="113"/>
      <c r="PAP32" s="113"/>
      <c r="PAQ32" s="113"/>
      <c r="PAR32" s="113"/>
      <c r="PAS32" s="113"/>
      <c r="PAT32" s="113"/>
      <c r="PAU32" s="113"/>
      <c r="PAV32" s="113"/>
      <c r="PAW32" s="113"/>
      <c r="PAX32" s="113"/>
      <c r="PAY32" s="113"/>
      <c r="PAZ32" s="113"/>
      <c r="PBA32" s="113"/>
      <c r="PBB32" s="113"/>
      <c r="PBC32" s="113"/>
      <c r="PBD32" s="113"/>
      <c r="PBE32" s="113"/>
      <c r="PBF32" s="113"/>
      <c r="PBG32" s="113"/>
      <c r="PBH32" s="113"/>
      <c r="PBI32" s="113"/>
      <c r="PBJ32" s="113"/>
      <c r="PBK32" s="113"/>
      <c r="PBL32" s="113"/>
      <c r="PBM32" s="113"/>
      <c r="PBN32" s="113"/>
      <c r="PBO32" s="113"/>
      <c r="PBP32" s="113"/>
      <c r="PBQ32" s="113"/>
      <c r="PBR32" s="113"/>
      <c r="PBS32" s="113"/>
      <c r="PBT32" s="113"/>
      <c r="PBU32" s="113"/>
      <c r="PBV32" s="113"/>
      <c r="PBW32" s="113"/>
      <c r="PBX32" s="113"/>
      <c r="PBY32" s="113"/>
      <c r="PBZ32" s="113"/>
      <c r="PCA32" s="113"/>
      <c r="PCB32" s="113"/>
      <c r="PCC32" s="113"/>
      <c r="PCD32" s="113"/>
      <c r="PCE32" s="113"/>
      <c r="PCF32" s="113"/>
      <c r="PCG32" s="113"/>
      <c r="PCH32" s="113"/>
      <c r="PCI32" s="113"/>
      <c r="PCJ32" s="113"/>
      <c r="PCK32" s="113"/>
      <c r="PCL32" s="113"/>
      <c r="PCM32" s="113"/>
      <c r="PCN32" s="113"/>
      <c r="PCO32" s="113"/>
      <c r="PCP32" s="113"/>
      <c r="PCQ32" s="113"/>
      <c r="PCR32" s="113"/>
      <c r="PCS32" s="113"/>
      <c r="PCT32" s="113"/>
      <c r="PCU32" s="113"/>
      <c r="PCV32" s="113"/>
      <c r="PCW32" s="113"/>
      <c r="PCX32" s="113"/>
      <c r="PCY32" s="113"/>
      <c r="PCZ32" s="113"/>
      <c r="PDA32" s="113"/>
      <c r="PDB32" s="113"/>
      <c r="PDC32" s="113"/>
      <c r="PDD32" s="113"/>
      <c r="PDE32" s="113"/>
      <c r="PDF32" s="113"/>
      <c r="PDG32" s="113"/>
      <c r="PDH32" s="113"/>
      <c r="PDI32" s="113"/>
      <c r="PDJ32" s="113"/>
      <c r="PDK32" s="113"/>
      <c r="PDL32" s="113"/>
      <c r="PDM32" s="113"/>
      <c r="PDN32" s="113"/>
      <c r="PDO32" s="113"/>
      <c r="PDP32" s="113"/>
      <c r="PDQ32" s="113"/>
      <c r="PDR32" s="113"/>
      <c r="PDS32" s="113"/>
      <c r="PDT32" s="113"/>
      <c r="PDU32" s="113"/>
      <c r="PDV32" s="113"/>
      <c r="PDW32" s="113"/>
      <c r="PDX32" s="113"/>
      <c r="PDY32" s="113"/>
      <c r="PDZ32" s="113"/>
      <c r="PEA32" s="113"/>
      <c r="PEB32" s="113"/>
      <c r="PEC32" s="113"/>
      <c r="PED32" s="113"/>
      <c r="PEE32" s="113"/>
      <c r="PEF32" s="113"/>
      <c r="PEG32" s="113"/>
      <c r="PEH32" s="113"/>
      <c r="PEI32" s="113"/>
      <c r="PEJ32" s="113"/>
      <c r="PEK32" s="113"/>
      <c r="PEL32" s="113"/>
      <c r="PEM32" s="113"/>
      <c r="PEN32" s="113"/>
      <c r="PEO32" s="113"/>
      <c r="PEP32" s="113"/>
      <c r="PEQ32" s="113"/>
      <c r="PER32" s="113"/>
      <c r="PES32" s="113"/>
      <c r="PET32" s="113"/>
      <c r="PEU32" s="113"/>
      <c r="PEV32" s="113"/>
      <c r="PEW32" s="113"/>
      <c r="PEX32" s="113"/>
      <c r="PEY32" s="113"/>
      <c r="PEZ32" s="113"/>
      <c r="PFA32" s="113"/>
      <c r="PFB32" s="113"/>
      <c r="PFC32" s="113"/>
      <c r="PFD32" s="113"/>
      <c r="PFE32" s="113"/>
      <c r="PFF32" s="113"/>
      <c r="PFG32" s="113"/>
      <c r="PFH32" s="113"/>
      <c r="PFI32" s="113"/>
      <c r="PFJ32" s="113"/>
      <c r="PFK32" s="113"/>
      <c r="PFL32" s="113"/>
      <c r="PFM32" s="113"/>
      <c r="PFN32" s="113"/>
      <c r="PFO32" s="113"/>
      <c r="PFP32" s="113"/>
      <c r="PFQ32" s="113"/>
      <c r="PFR32" s="113"/>
      <c r="PFS32" s="113"/>
      <c r="PFT32" s="113"/>
      <c r="PFU32" s="113"/>
      <c r="PFV32" s="113"/>
      <c r="PFW32" s="113"/>
      <c r="PFX32" s="113"/>
      <c r="PFY32" s="113"/>
      <c r="PFZ32" s="113"/>
      <c r="PGA32" s="113"/>
      <c r="PGB32" s="113"/>
      <c r="PGC32" s="113"/>
      <c r="PGD32" s="113"/>
      <c r="PGE32" s="113"/>
      <c r="PGF32" s="113"/>
      <c r="PGG32" s="113"/>
      <c r="PGH32" s="113"/>
      <c r="PGI32" s="113"/>
      <c r="PGJ32" s="113"/>
      <c r="PGK32" s="113"/>
      <c r="PGL32" s="113"/>
      <c r="PGM32" s="113"/>
      <c r="PGN32" s="113"/>
      <c r="PGO32" s="113"/>
      <c r="PGP32" s="113"/>
      <c r="PGQ32" s="113"/>
      <c r="PGR32" s="113"/>
      <c r="PGS32" s="113"/>
      <c r="PGT32" s="113"/>
      <c r="PGU32" s="113"/>
      <c r="PGV32" s="113"/>
      <c r="PGW32" s="113"/>
      <c r="PGX32" s="113"/>
      <c r="PGY32" s="113"/>
      <c r="PGZ32" s="113"/>
      <c r="PHA32" s="113"/>
      <c r="PHB32" s="113"/>
      <c r="PHC32" s="113"/>
      <c r="PHD32" s="113"/>
      <c r="PHE32" s="113"/>
      <c r="PHF32" s="113"/>
      <c r="PHG32" s="113"/>
      <c r="PHH32" s="113"/>
      <c r="PHI32" s="113"/>
      <c r="PHJ32" s="113"/>
      <c r="PHK32" s="113"/>
      <c r="PHL32" s="113"/>
      <c r="PHM32" s="113"/>
      <c r="PHN32" s="113"/>
      <c r="PHO32" s="113"/>
      <c r="PHP32" s="113"/>
      <c r="PHQ32" s="113"/>
      <c r="PHR32" s="113"/>
      <c r="PHS32" s="113"/>
      <c r="PHT32" s="113"/>
      <c r="PHU32" s="113"/>
      <c r="PHV32" s="113"/>
      <c r="PHW32" s="113"/>
      <c r="PHX32" s="113"/>
      <c r="PHY32" s="113"/>
      <c r="PHZ32" s="113"/>
      <c r="PIA32" s="113"/>
      <c r="PIB32" s="113"/>
      <c r="PIC32" s="113"/>
      <c r="PID32" s="113"/>
      <c r="PIE32" s="113"/>
      <c r="PIF32" s="113"/>
      <c r="PIG32" s="113"/>
      <c r="PIH32" s="113"/>
      <c r="PII32" s="113"/>
      <c r="PIJ32" s="113"/>
      <c r="PIK32" s="113"/>
      <c r="PIL32" s="113"/>
      <c r="PIM32" s="113"/>
      <c r="PIN32" s="113"/>
      <c r="PIO32" s="113"/>
      <c r="PIP32" s="113"/>
      <c r="PIQ32" s="113"/>
      <c r="PIR32" s="113"/>
      <c r="PIS32" s="113"/>
      <c r="PIT32" s="113"/>
      <c r="PIU32" s="113"/>
      <c r="PIV32" s="113"/>
      <c r="PIW32" s="113"/>
      <c r="PIX32" s="113"/>
      <c r="PIY32" s="113"/>
      <c r="PIZ32" s="113"/>
      <c r="PJA32" s="113"/>
      <c r="PJB32" s="113"/>
      <c r="PJC32" s="113"/>
      <c r="PJD32" s="113"/>
      <c r="PJE32" s="113"/>
      <c r="PJF32" s="113"/>
      <c r="PJG32" s="113"/>
      <c r="PJH32" s="113"/>
      <c r="PJI32" s="113"/>
      <c r="PJJ32" s="113"/>
      <c r="PJK32" s="113"/>
      <c r="PJL32" s="113"/>
      <c r="PJM32" s="113"/>
      <c r="PJN32" s="113"/>
      <c r="PJO32" s="113"/>
      <c r="PJP32" s="113"/>
      <c r="PJQ32" s="113"/>
      <c r="PJR32" s="113"/>
      <c r="PJS32" s="113"/>
      <c r="PJT32" s="113"/>
      <c r="PJU32" s="113"/>
      <c r="PJV32" s="113"/>
      <c r="PJW32" s="113"/>
      <c r="PJX32" s="113"/>
      <c r="PJY32" s="113"/>
      <c r="PJZ32" s="113"/>
      <c r="PKA32" s="113"/>
      <c r="PKB32" s="113"/>
      <c r="PKC32" s="113"/>
      <c r="PKD32" s="113"/>
      <c r="PKE32" s="113"/>
      <c r="PKF32" s="113"/>
      <c r="PKG32" s="113"/>
      <c r="PKH32" s="113"/>
      <c r="PKI32" s="113"/>
      <c r="PKJ32" s="113"/>
      <c r="PKK32" s="113"/>
      <c r="PKL32" s="113"/>
      <c r="PKM32" s="113"/>
      <c r="PKN32" s="113"/>
      <c r="PKO32" s="113"/>
      <c r="PKP32" s="113"/>
      <c r="PKQ32" s="113"/>
      <c r="PKR32" s="113"/>
      <c r="PKS32" s="113"/>
      <c r="PKT32" s="113"/>
      <c r="PKU32" s="113"/>
      <c r="PKV32" s="113"/>
      <c r="PKW32" s="113"/>
      <c r="PKX32" s="113"/>
      <c r="PKY32" s="113"/>
      <c r="PKZ32" s="113"/>
      <c r="PLA32" s="113"/>
      <c r="PLB32" s="113"/>
      <c r="PLC32" s="113"/>
      <c r="PLD32" s="113"/>
      <c r="PLE32" s="113"/>
      <c r="PLF32" s="113"/>
      <c r="PLG32" s="113"/>
      <c r="PLH32" s="113"/>
      <c r="PLI32" s="113"/>
      <c r="PLJ32" s="113"/>
      <c r="PLK32" s="113"/>
      <c r="PLL32" s="113"/>
      <c r="PLM32" s="113"/>
      <c r="PLN32" s="113"/>
      <c r="PLO32" s="113"/>
      <c r="PLP32" s="113"/>
      <c r="PLQ32" s="113"/>
      <c r="PLR32" s="113"/>
      <c r="PLS32" s="113"/>
      <c r="PLT32" s="113"/>
      <c r="PLU32" s="113"/>
      <c r="PLV32" s="113"/>
      <c r="PLW32" s="113"/>
      <c r="PLX32" s="113"/>
      <c r="PLY32" s="113"/>
      <c r="PLZ32" s="113"/>
      <c r="PMA32" s="113"/>
      <c r="PMB32" s="113"/>
      <c r="PMC32" s="113"/>
      <c r="PMD32" s="113"/>
      <c r="PME32" s="113"/>
      <c r="PMF32" s="113"/>
      <c r="PMG32" s="113"/>
      <c r="PMH32" s="113"/>
      <c r="PMI32" s="113"/>
      <c r="PMJ32" s="113"/>
      <c r="PMK32" s="113"/>
      <c r="PML32" s="113"/>
      <c r="PMM32" s="113"/>
      <c r="PMN32" s="113"/>
      <c r="PMO32" s="113"/>
      <c r="PMP32" s="113"/>
      <c r="PMQ32" s="113"/>
      <c r="PMR32" s="113"/>
      <c r="PMS32" s="113"/>
      <c r="PMT32" s="113"/>
      <c r="PMU32" s="113"/>
      <c r="PMV32" s="113"/>
      <c r="PMW32" s="113"/>
      <c r="PMX32" s="113"/>
      <c r="PMY32" s="113"/>
      <c r="PMZ32" s="113"/>
      <c r="PNA32" s="113"/>
      <c r="PNB32" s="113"/>
      <c r="PNC32" s="113"/>
      <c r="PND32" s="113"/>
      <c r="PNE32" s="113"/>
      <c r="PNF32" s="113"/>
      <c r="PNG32" s="113"/>
      <c r="PNH32" s="113"/>
      <c r="PNI32" s="113"/>
      <c r="PNJ32" s="113"/>
      <c r="PNK32" s="113"/>
      <c r="PNL32" s="113"/>
      <c r="PNM32" s="113"/>
      <c r="PNN32" s="113"/>
      <c r="PNO32" s="113"/>
      <c r="PNP32" s="113"/>
      <c r="PNQ32" s="113"/>
      <c r="PNR32" s="113"/>
      <c r="PNS32" s="113"/>
      <c r="PNT32" s="113"/>
      <c r="PNU32" s="113"/>
      <c r="PNV32" s="113"/>
      <c r="PNW32" s="113"/>
      <c r="PNX32" s="113"/>
      <c r="PNY32" s="113"/>
      <c r="PNZ32" s="113"/>
      <c r="POA32" s="113"/>
      <c r="POB32" s="113"/>
      <c r="POC32" s="113"/>
      <c r="POD32" s="113"/>
      <c r="POE32" s="113"/>
      <c r="POF32" s="113"/>
      <c r="POG32" s="113"/>
      <c r="POH32" s="113"/>
      <c r="POI32" s="113"/>
      <c r="POJ32" s="113"/>
      <c r="POK32" s="113"/>
      <c r="POL32" s="113"/>
      <c r="POM32" s="113"/>
      <c r="PON32" s="113"/>
      <c r="POO32" s="113"/>
      <c r="POP32" s="113"/>
      <c r="POQ32" s="113"/>
      <c r="POR32" s="113"/>
      <c r="POS32" s="113"/>
      <c r="POT32" s="113"/>
      <c r="POU32" s="113"/>
      <c r="POV32" s="113"/>
      <c r="POW32" s="113"/>
      <c r="POX32" s="113"/>
      <c r="POY32" s="113"/>
      <c r="POZ32" s="113"/>
      <c r="PPA32" s="113"/>
      <c r="PPB32" s="113"/>
      <c r="PPC32" s="113"/>
      <c r="PPD32" s="113"/>
      <c r="PPE32" s="113"/>
      <c r="PPF32" s="113"/>
      <c r="PPG32" s="113"/>
      <c r="PPH32" s="113"/>
      <c r="PPI32" s="113"/>
      <c r="PPJ32" s="113"/>
      <c r="PPK32" s="113"/>
      <c r="PPL32" s="113"/>
      <c r="PPM32" s="113"/>
      <c r="PPN32" s="113"/>
      <c r="PPO32" s="113"/>
      <c r="PPP32" s="113"/>
      <c r="PPQ32" s="113"/>
      <c r="PPR32" s="113"/>
      <c r="PPS32" s="113"/>
      <c r="PPT32" s="113"/>
      <c r="PPU32" s="113"/>
      <c r="PPV32" s="113"/>
      <c r="PPW32" s="113"/>
      <c r="PPX32" s="113"/>
      <c r="PPY32" s="113"/>
      <c r="PPZ32" s="113"/>
      <c r="PQA32" s="113"/>
      <c r="PQB32" s="113"/>
      <c r="PQC32" s="113"/>
      <c r="PQD32" s="113"/>
      <c r="PQE32" s="113"/>
      <c r="PQF32" s="113"/>
      <c r="PQG32" s="113"/>
      <c r="PQH32" s="113"/>
      <c r="PQI32" s="113"/>
      <c r="PQJ32" s="113"/>
      <c r="PQK32" s="113"/>
      <c r="PQL32" s="113"/>
      <c r="PQM32" s="113"/>
      <c r="PQN32" s="113"/>
      <c r="PQO32" s="113"/>
      <c r="PQP32" s="113"/>
      <c r="PQQ32" s="113"/>
      <c r="PQR32" s="113"/>
      <c r="PQS32" s="113"/>
      <c r="PQT32" s="113"/>
      <c r="PQU32" s="113"/>
      <c r="PQV32" s="113"/>
      <c r="PQW32" s="113"/>
      <c r="PQX32" s="113"/>
      <c r="PQY32" s="113"/>
      <c r="PQZ32" s="113"/>
      <c r="PRA32" s="113"/>
      <c r="PRB32" s="113"/>
      <c r="PRC32" s="113"/>
      <c r="PRD32" s="113"/>
      <c r="PRE32" s="113"/>
      <c r="PRF32" s="113"/>
      <c r="PRG32" s="113"/>
      <c r="PRH32" s="113"/>
      <c r="PRI32" s="113"/>
      <c r="PRJ32" s="113"/>
      <c r="PRK32" s="113"/>
      <c r="PRL32" s="113"/>
      <c r="PRM32" s="113"/>
      <c r="PRN32" s="113"/>
      <c r="PRO32" s="113"/>
      <c r="PRP32" s="113"/>
      <c r="PRQ32" s="113"/>
      <c r="PRR32" s="113"/>
      <c r="PRS32" s="113"/>
      <c r="PRT32" s="113"/>
      <c r="PRU32" s="113"/>
      <c r="PRV32" s="113"/>
      <c r="PRW32" s="113"/>
      <c r="PRX32" s="113"/>
      <c r="PRY32" s="113"/>
      <c r="PRZ32" s="113"/>
      <c r="PSA32" s="113"/>
      <c r="PSB32" s="113"/>
      <c r="PSC32" s="113"/>
      <c r="PSD32" s="113"/>
      <c r="PSE32" s="113"/>
      <c r="PSF32" s="113"/>
      <c r="PSG32" s="113"/>
      <c r="PSH32" s="113"/>
      <c r="PSI32" s="113"/>
      <c r="PSJ32" s="113"/>
      <c r="PSK32" s="113"/>
      <c r="PSL32" s="113"/>
      <c r="PSM32" s="113"/>
      <c r="PSN32" s="113"/>
      <c r="PSO32" s="113"/>
      <c r="PSP32" s="113"/>
      <c r="PSQ32" s="113"/>
      <c r="PSR32" s="113"/>
      <c r="PSS32" s="113"/>
      <c r="PST32" s="113"/>
      <c r="PSU32" s="113"/>
      <c r="PSV32" s="113"/>
      <c r="PSW32" s="113"/>
      <c r="PSX32" s="113"/>
      <c r="PSY32" s="113"/>
      <c r="PSZ32" s="113"/>
      <c r="PTA32" s="113"/>
      <c r="PTB32" s="113"/>
      <c r="PTC32" s="113"/>
      <c r="PTD32" s="113"/>
      <c r="PTE32" s="113"/>
      <c r="PTF32" s="113"/>
      <c r="PTG32" s="113"/>
      <c r="PTH32" s="113"/>
      <c r="PTI32" s="113"/>
      <c r="PTJ32" s="113"/>
      <c r="PTK32" s="113"/>
      <c r="PTL32" s="113"/>
      <c r="PTM32" s="113"/>
      <c r="PTN32" s="113"/>
      <c r="PTO32" s="113"/>
      <c r="PTP32" s="113"/>
      <c r="PTQ32" s="113"/>
      <c r="PTR32" s="113"/>
      <c r="PTS32" s="113"/>
      <c r="PTT32" s="113"/>
      <c r="PTU32" s="113"/>
      <c r="PTV32" s="113"/>
      <c r="PTW32" s="113"/>
      <c r="PTX32" s="113"/>
      <c r="PTY32" s="113"/>
      <c r="PTZ32" s="113"/>
      <c r="PUA32" s="113"/>
      <c r="PUB32" s="113"/>
      <c r="PUC32" s="113"/>
      <c r="PUD32" s="113"/>
      <c r="PUE32" s="113"/>
      <c r="PUF32" s="113"/>
      <c r="PUG32" s="113"/>
      <c r="PUH32" s="113"/>
      <c r="PUI32" s="113"/>
      <c r="PUJ32" s="113"/>
      <c r="PUK32" s="113"/>
      <c r="PUL32" s="113"/>
      <c r="PUM32" s="113"/>
      <c r="PUN32" s="113"/>
      <c r="PUO32" s="113"/>
      <c r="PUP32" s="113"/>
      <c r="PUQ32" s="113"/>
      <c r="PUR32" s="113"/>
      <c r="PUS32" s="113"/>
      <c r="PUT32" s="113"/>
      <c r="PUU32" s="113"/>
      <c r="PUV32" s="113"/>
      <c r="PUW32" s="113"/>
      <c r="PUX32" s="113"/>
      <c r="PUY32" s="113"/>
      <c r="PUZ32" s="113"/>
      <c r="PVA32" s="113"/>
      <c r="PVB32" s="113"/>
      <c r="PVC32" s="113"/>
      <c r="PVD32" s="113"/>
      <c r="PVE32" s="113"/>
      <c r="PVF32" s="113"/>
      <c r="PVG32" s="113"/>
      <c r="PVH32" s="113"/>
      <c r="PVI32" s="113"/>
      <c r="PVJ32" s="113"/>
      <c r="PVK32" s="113"/>
      <c r="PVL32" s="113"/>
      <c r="PVM32" s="113"/>
      <c r="PVN32" s="113"/>
      <c r="PVO32" s="113"/>
      <c r="PVP32" s="113"/>
      <c r="PVQ32" s="113"/>
      <c r="PVR32" s="113"/>
      <c r="PVS32" s="113"/>
      <c r="PVT32" s="113"/>
      <c r="PVU32" s="113"/>
      <c r="PVV32" s="113"/>
      <c r="PVW32" s="113"/>
      <c r="PVX32" s="113"/>
      <c r="PVY32" s="113"/>
      <c r="PVZ32" s="113"/>
      <c r="PWA32" s="113"/>
      <c r="PWB32" s="113"/>
      <c r="PWC32" s="113"/>
      <c r="PWD32" s="113"/>
      <c r="PWE32" s="113"/>
      <c r="PWF32" s="113"/>
      <c r="PWG32" s="113"/>
      <c r="PWH32" s="113"/>
      <c r="PWI32" s="113"/>
      <c r="PWJ32" s="113"/>
      <c r="PWK32" s="113"/>
      <c r="PWL32" s="113"/>
      <c r="PWM32" s="113"/>
      <c r="PWN32" s="113"/>
      <c r="PWO32" s="113"/>
      <c r="PWP32" s="113"/>
      <c r="PWQ32" s="113"/>
      <c r="PWR32" s="113"/>
      <c r="PWS32" s="113"/>
      <c r="PWT32" s="113"/>
      <c r="PWU32" s="113"/>
      <c r="PWV32" s="113"/>
      <c r="PWW32" s="113"/>
      <c r="PWX32" s="113"/>
      <c r="PWY32" s="113"/>
      <c r="PWZ32" s="113"/>
      <c r="PXA32" s="113"/>
      <c r="PXB32" s="113"/>
      <c r="PXC32" s="113"/>
      <c r="PXD32" s="113"/>
      <c r="PXE32" s="113"/>
      <c r="PXF32" s="113"/>
      <c r="PXG32" s="113"/>
      <c r="PXH32" s="113"/>
      <c r="PXI32" s="113"/>
      <c r="PXJ32" s="113"/>
      <c r="PXK32" s="113"/>
      <c r="PXL32" s="113"/>
      <c r="PXM32" s="113"/>
      <c r="PXN32" s="113"/>
      <c r="PXO32" s="113"/>
      <c r="PXP32" s="113"/>
      <c r="PXQ32" s="113"/>
      <c r="PXR32" s="113"/>
      <c r="PXS32" s="113"/>
      <c r="PXT32" s="113"/>
      <c r="PXU32" s="113"/>
      <c r="PXV32" s="113"/>
      <c r="PXW32" s="113"/>
      <c r="PXX32" s="113"/>
      <c r="PXY32" s="113"/>
      <c r="PXZ32" s="113"/>
      <c r="PYA32" s="113"/>
      <c r="PYB32" s="113"/>
      <c r="PYC32" s="113"/>
      <c r="PYD32" s="113"/>
      <c r="PYE32" s="113"/>
      <c r="PYF32" s="113"/>
      <c r="PYG32" s="113"/>
      <c r="PYH32" s="113"/>
      <c r="PYI32" s="113"/>
      <c r="PYJ32" s="113"/>
      <c r="PYK32" s="113"/>
      <c r="PYL32" s="113"/>
      <c r="PYM32" s="113"/>
      <c r="PYN32" s="113"/>
      <c r="PYO32" s="113"/>
      <c r="PYP32" s="113"/>
      <c r="PYQ32" s="113"/>
      <c r="PYR32" s="113"/>
      <c r="PYS32" s="113"/>
      <c r="PYT32" s="113"/>
      <c r="PYU32" s="113"/>
      <c r="PYV32" s="113"/>
      <c r="PYW32" s="113"/>
      <c r="PYX32" s="113"/>
      <c r="PYY32" s="113"/>
      <c r="PYZ32" s="113"/>
      <c r="PZA32" s="113"/>
      <c r="PZB32" s="113"/>
      <c r="PZC32" s="113"/>
      <c r="PZD32" s="113"/>
      <c r="PZE32" s="113"/>
      <c r="PZF32" s="113"/>
      <c r="PZG32" s="113"/>
      <c r="PZH32" s="113"/>
      <c r="PZI32" s="113"/>
      <c r="PZJ32" s="113"/>
      <c r="PZK32" s="113"/>
      <c r="PZL32" s="113"/>
      <c r="PZM32" s="113"/>
      <c r="PZN32" s="113"/>
      <c r="PZO32" s="113"/>
      <c r="PZP32" s="113"/>
      <c r="PZQ32" s="113"/>
      <c r="PZR32" s="113"/>
      <c r="PZS32" s="113"/>
      <c r="PZT32" s="113"/>
      <c r="PZU32" s="113"/>
      <c r="PZV32" s="113"/>
      <c r="PZW32" s="113"/>
      <c r="PZX32" s="113"/>
      <c r="PZY32" s="113"/>
      <c r="PZZ32" s="113"/>
      <c r="QAA32" s="113"/>
      <c r="QAB32" s="113"/>
      <c r="QAC32" s="113"/>
      <c r="QAD32" s="113"/>
      <c r="QAE32" s="113"/>
      <c r="QAF32" s="113"/>
      <c r="QAG32" s="113"/>
      <c r="QAH32" s="113"/>
      <c r="QAI32" s="113"/>
      <c r="QAJ32" s="113"/>
      <c r="QAK32" s="113"/>
      <c r="QAL32" s="113"/>
      <c r="QAM32" s="113"/>
      <c r="QAN32" s="113"/>
      <c r="QAO32" s="113"/>
      <c r="QAP32" s="113"/>
      <c r="QAQ32" s="113"/>
      <c r="QAR32" s="113"/>
      <c r="QAS32" s="113"/>
      <c r="QAT32" s="113"/>
      <c r="QAU32" s="113"/>
      <c r="QAV32" s="113"/>
      <c r="QAW32" s="113"/>
      <c r="QAX32" s="113"/>
      <c r="QAY32" s="113"/>
      <c r="QAZ32" s="113"/>
      <c r="QBA32" s="113"/>
      <c r="QBB32" s="113"/>
      <c r="QBC32" s="113"/>
      <c r="QBD32" s="113"/>
      <c r="QBE32" s="113"/>
      <c r="QBF32" s="113"/>
      <c r="QBG32" s="113"/>
      <c r="QBH32" s="113"/>
      <c r="QBI32" s="113"/>
      <c r="QBJ32" s="113"/>
      <c r="QBK32" s="113"/>
      <c r="QBL32" s="113"/>
      <c r="QBM32" s="113"/>
      <c r="QBN32" s="113"/>
      <c r="QBO32" s="113"/>
      <c r="QBP32" s="113"/>
      <c r="QBQ32" s="113"/>
      <c r="QBR32" s="113"/>
      <c r="QBS32" s="113"/>
      <c r="QBT32" s="113"/>
      <c r="QBU32" s="113"/>
      <c r="QBV32" s="113"/>
      <c r="QBW32" s="113"/>
      <c r="QBX32" s="113"/>
      <c r="QBY32" s="113"/>
      <c r="QBZ32" s="113"/>
      <c r="QCA32" s="113"/>
      <c r="QCB32" s="113"/>
      <c r="QCC32" s="113"/>
      <c r="QCD32" s="113"/>
      <c r="QCE32" s="113"/>
      <c r="QCF32" s="113"/>
      <c r="QCG32" s="113"/>
      <c r="QCH32" s="113"/>
      <c r="QCI32" s="113"/>
      <c r="QCJ32" s="113"/>
      <c r="QCK32" s="113"/>
      <c r="QCL32" s="113"/>
      <c r="QCM32" s="113"/>
      <c r="QCN32" s="113"/>
      <c r="QCO32" s="113"/>
      <c r="QCP32" s="113"/>
      <c r="QCQ32" s="113"/>
      <c r="QCR32" s="113"/>
      <c r="QCS32" s="113"/>
      <c r="QCT32" s="113"/>
      <c r="QCU32" s="113"/>
      <c r="QCV32" s="113"/>
      <c r="QCW32" s="113"/>
      <c r="QCX32" s="113"/>
      <c r="QCY32" s="113"/>
      <c r="QCZ32" s="113"/>
      <c r="QDA32" s="113"/>
      <c r="QDB32" s="113"/>
      <c r="QDC32" s="113"/>
      <c r="QDD32" s="113"/>
      <c r="QDE32" s="113"/>
      <c r="QDF32" s="113"/>
      <c r="QDG32" s="113"/>
      <c r="QDH32" s="113"/>
      <c r="QDI32" s="113"/>
      <c r="QDJ32" s="113"/>
      <c r="QDK32" s="113"/>
      <c r="QDL32" s="113"/>
      <c r="QDM32" s="113"/>
      <c r="QDN32" s="113"/>
      <c r="QDO32" s="113"/>
      <c r="QDP32" s="113"/>
      <c r="QDQ32" s="113"/>
      <c r="QDR32" s="113"/>
      <c r="QDS32" s="113"/>
      <c r="QDT32" s="113"/>
      <c r="QDU32" s="113"/>
      <c r="QDV32" s="113"/>
      <c r="QDW32" s="113"/>
      <c r="QDX32" s="113"/>
      <c r="QDY32" s="113"/>
      <c r="QDZ32" s="113"/>
      <c r="QEA32" s="113"/>
      <c r="QEB32" s="113"/>
      <c r="QEC32" s="113"/>
      <c r="QED32" s="113"/>
      <c r="QEE32" s="113"/>
      <c r="QEF32" s="113"/>
      <c r="QEG32" s="113"/>
      <c r="QEH32" s="113"/>
      <c r="QEI32" s="113"/>
      <c r="QEJ32" s="113"/>
      <c r="QEK32" s="113"/>
      <c r="QEL32" s="113"/>
      <c r="QEM32" s="113"/>
      <c r="QEN32" s="113"/>
      <c r="QEO32" s="113"/>
      <c r="QEP32" s="113"/>
      <c r="QEQ32" s="113"/>
      <c r="QER32" s="113"/>
      <c r="QES32" s="113"/>
      <c r="QET32" s="113"/>
      <c r="QEU32" s="113"/>
      <c r="QEV32" s="113"/>
      <c r="QEW32" s="113"/>
      <c r="QEX32" s="113"/>
      <c r="QEY32" s="113"/>
      <c r="QEZ32" s="113"/>
      <c r="QFA32" s="113"/>
      <c r="QFB32" s="113"/>
      <c r="QFC32" s="113"/>
      <c r="QFD32" s="113"/>
      <c r="QFE32" s="113"/>
      <c r="QFF32" s="113"/>
      <c r="QFG32" s="113"/>
      <c r="QFH32" s="113"/>
      <c r="QFI32" s="113"/>
      <c r="QFJ32" s="113"/>
      <c r="QFK32" s="113"/>
      <c r="QFL32" s="113"/>
      <c r="QFM32" s="113"/>
      <c r="QFN32" s="113"/>
      <c r="QFO32" s="113"/>
      <c r="QFP32" s="113"/>
      <c r="QFQ32" s="113"/>
      <c r="QFR32" s="113"/>
      <c r="QFS32" s="113"/>
      <c r="QFT32" s="113"/>
      <c r="QFU32" s="113"/>
      <c r="QFV32" s="113"/>
      <c r="QFW32" s="113"/>
      <c r="QFX32" s="113"/>
      <c r="QFY32" s="113"/>
      <c r="QFZ32" s="113"/>
      <c r="QGA32" s="113"/>
      <c r="QGB32" s="113"/>
      <c r="QGC32" s="113"/>
      <c r="QGD32" s="113"/>
      <c r="QGE32" s="113"/>
      <c r="QGF32" s="113"/>
      <c r="QGG32" s="113"/>
      <c r="QGH32" s="113"/>
      <c r="QGI32" s="113"/>
      <c r="QGJ32" s="113"/>
      <c r="QGK32" s="113"/>
      <c r="QGL32" s="113"/>
      <c r="QGM32" s="113"/>
      <c r="QGN32" s="113"/>
      <c r="QGO32" s="113"/>
      <c r="QGP32" s="113"/>
      <c r="QGQ32" s="113"/>
      <c r="QGR32" s="113"/>
      <c r="QGS32" s="113"/>
      <c r="QGT32" s="113"/>
      <c r="QGU32" s="113"/>
      <c r="QGV32" s="113"/>
      <c r="QGW32" s="113"/>
      <c r="QGX32" s="113"/>
      <c r="QGY32" s="113"/>
      <c r="QGZ32" s="113"/>
      <c r="QHA32" s="113"/>
      <c r="QHB32" s="113"/>
      <c r="QHC32" s="113"/>
      <c r="QHD32" s="113"/>
      <c r="QHE32" s="113"/>
      <c r="QHF32" s="113"/>
      <c r="QHG32" s="113"/>
      <c r="QHH32" s="113"/>
      <c r="QHI32" s="113"/>
      <c r="QHJ32" s="113"/>
      <c r="QHK32" s="113"/>
      <c r="QHL32" s="113"/>
      <c r="QHM32" s="113"/>
      <c r="QHN32" s="113"/>
      <c r="QHO32" s="113"/>
      <c r="QHP32" s="113"/>
      <c r="QHQ32" s="113"/>
      <c r="QHR32" s="113"/>
      <c r="QHS32" s="113"/>
      <c r="QHT32" s="113"/>
      <c r="QHU32" s="113"/>
      <c r="QHV32" s="113"/>
      <c r="QHW32" s="113"/>
      <c r="QHX32" s="113"/>
      <c r="QHY32" s="113"/>
      <c r="QHZ32" s="113"/>
      <c r="QIA32" s="113"/>
      <c r="QIB32" s="113"/>
      <c r="QIC32" s="113"/>
      <c r="QID32" s="113"/>
      <c r="QIE32" s="113"/>
      <c r="QIF32" s="113"/>
      <c r="QIG32" s="113"/>
      <c r="QIH32" s="113"/>
      <c r="QII32" s="113"/>
      <c r="QIJ32" s="113"/>
      <c r="QIK32" s="113"/>
      <c r="QIL32" s="113"/>
      <c r="QIM32" s="113"/>
      <c r="QIN32" s="113"/>
      <c r="QIO32" s="113"/>
      <c r="QIP32" s="113"/>
      <c r="QIQ32" s="113"/>
      <c r="QIR32" s="113"/>
      <c r="QIS32" s="113"/>
      <c r="QIT32" s="113"/>
      <c r="QIU32" s="113"/>
      <c r="QIV32" s="113"/>
      <c r="QIW32" s="113"/>
      <c r="QIX32" s="113"/>
      <c r="QIY32" s="113"/>
      <c r="QIZ32" s="113"/>
      <c r="QJA32" s="113"/>
      <c r="QJB32" s="113"/>
      <c r="QJC32" s="113"/>
      <c r="QJD32" s="113"/>
      <c r="QJE32" s="113"/>
      <c r="QJF32" s="113"/>
      <c r="QJG32" s="113"/>
      <c r="QJH32" s="113"/>
      <c r="QJI32" s="113"/>
      <c r="QJJ32" s="113"/>
      <c r="QJK32" s="113"/>
      <c r="QJL32" s="113"/>
      <c r="QJM32" s="113"/>
      <c r="QJN32" s="113"/>
      <c r="QJO32" s="113"/>
      <c r="QJP32" s="113"/>
      <c r="QJQ32" s="113"/>
      <c r="QJR32" s="113"/>
      <c r="QJS32" s="113"/>
      <c r="QJT32" s="113"/>
      <c r="QJU32" s="113"/>
      <c r="QJV32" s="113"/>
      <c r="QJW32" s="113"/>
      <c r="QJX32" s="113"/>
      <c r="QJY32" s="113"/>
      <c r="QJZ32" s="113"/>
      <c r="QKA32" s="113"/>
      <c r="QKB32" s="113"/>
      <c r="QKC32" s="113"/>
      <c r="QKD32" s="113"/>
      <c r="QKE32" s="113"/>
      <c r="QKF32" s="113"/>
      <c r="QKG32" s="113"/>
      <c r="QKH32" s="113"/>
      <c r="QKI32" s="113"/>
      <c r="QKJ32" s="113"/>
      <c r="QKK32" s="113"/>
      <c r="QKL32" s="113"/>
      <c r="QKM32" s="113"/>
      <c r="QKN32" s="113"/>
      <c r="QKO32" s="113"/>
      <c r="QKP32" s="113"/>
      <c r="QKQ32" s="113"/>
      <c r="QKR32" s="113"/>
      <c r="QKS32" s="113"/>
      <c r="QKT32" s="113"/>
      <c r="QKU32" s="113"/>
      <c r="QKV32" s="113"/>
      <c r="QKW32" s="113"/>
      <c r="QKX32" s="113"/>
      <c r="QKY32" s="113"/>
      <c r="QKZ32" s="113"/>
      <c r="QLA32" s="113"/>
      <c r="QLB32" s="113"/>
      <c r="QLC32" s="113"/>
      <c r="QLD32" s="113"/>
      <c r="QLE32" s="113"/>
      <c r="QLF32" s="113"/>
      <c r="QLG32" s="113"/>
      <c r="QLH32" s="113"/>
      <c r="QLI32" s="113"/>
      <c r="QLJ32" s="113"/>
      <c r="QLK32" s="113"/>
      <c r="QLL32" s="113"/>
      <c r="QLM32" s="113"/>
      <c r="QLN32" s="113"/>
      <c r="QLO32" s="113"/>
      <c r="QLP32" s="113"/>
      <c r="QLQ32" s="113"/>
      <c r="QLR32" s="113"/>
      <c r="QLS32" s="113"/>
      <c r="QLT32" s="113"/>
      <c r="QLU32" s="113"/>
      <c r="QLV32" s="113"/>
      <c r="QLW32" s="113"/>
      <c r="QLX32" s="113"/>
      <c r="QLY32" s="113"/>
      <c r="QLZ32" s="113"/>
      <c r="QMA32" s="113"/>
      <c r="QMB32" s="113"/>
      <c r="QMC32" s="113"/>
      <c r="QMD32" s="113"/>
      <c r="QME32" s="113"/>
      <c r="QMF32" s="113"/>
      <c r="QMG32" s="113"/>
      <c r="QMH32" s="113"/>
      <c r="QMI32" s="113"/>
      <c r="QMJ32" s="113"/>
      <c r="QMK32" s="113"/>
      <c r="QML32" s="113"/>
      <c r="QMM32" s="113"/>
      <c r="QMN32" s="113"/>
      <c r="QMO32" s="113"/>
      <c r="QMP32" s="113"/>
      <c r="QMQ32" s="113"/>
      <c r="QMR32" s="113"/>
      <c r="QMS32" s="113"/>
      <c r="QMT32" s="113"/>
      <c r="QMU32" s="113"/>
      <c r="QMV32" s="113"/>
      <c r="QMW32" s="113"/>
      <c r="QMX32" s="113"/>
      <c r="QMY32" s="113"/>
      <c r="QMZ32" s="113"/>
      <c r="QNA32" s="113"/>
      <c r="QNB32" s="113"/>
      <c r="QNC32" s="113"/>
      <c r="QND32" s="113"/>
      <c r="QNE32" s="113"/>
      <c r="QNF32" s="113"/>
      <c r="QNG32" s="113"/>
      <c r="QNH32" s="113"/>
      <c r="QNI32" s="113"/>
      <c r="QNJ32" s="113"/>
      <c r="QNK32" s="113"/>
      <c r="QNL32" s="113"/>
      <c r="QNM32" s="113"/>
      <c r="QNN32" s="113"/>
      <c r="QNO32" s="113"/>
      <c r="QNP32" s="113"/>
      <c r="QNQ32" s="113"/>
      <c r="QNR32" s="113"/>
      <c r="QNS32" s="113"/>
      <c r="QNT32" s="113"/>
      <c r="QNU32" s="113"/>
      <c r="QNV32" s="113"/>
      <c r="QNW32" s="113"/>
      <c r="QNX32" s="113"/>
      <c r="QNY32" s="113"/>
      <c r="QNZ32" s="113"/>
      <c r="QOA32" s="113"/>
      <c r="QOB32" s="113"/>
      <c r="QOC32" s="113"/>
      <c r="QOD32" s="113"/>
      <c r="QOE32" s="113"/>
      <c r="QOF32" s="113"/>
      <c r="QOG32" s="113"/>
      <c r="QOH32" s="113"/>
      <c r="QOI32" s="113"/>
      <c r="QOJ32" s="113"/>
      <c r="QOK32" s="113"/>
      <c r="QOL32" s="113"/>
      <c r="QOM32" s="113"/>
      <c r="QON32" s="113"/>
      <c r="QOO32" s="113"/>
      <c r="QOP32" s="113"/>
      <c r="QOQ32" s="113"/>
      <c r="QOR32" s="113"/>
      <c r="QOS32" s="113"/>
      <c r="QOT32" s="113"/>
      <c r="QOU32" s="113"/>
      <c r="QOV32" s="113"/>
      <c r="QOW32" s="113"/>
      <c r="QOX32" s="113"/>
      <c r="QOY32" s="113"/>
      <c r="QOZ32" s="113"/>
      <c r="QPA32" s="113"/>
      <c r="QPB32" s="113"/>
      <c r="QPC32" s="113"/>
      <c r="QPD32" s="113"/>
      <c r="QPE32" s="113"/>
      <c r="QPF32" s="113"/>
      <c r="QPG32" s="113"/>
      <c r="QPH32" s="113"/>
      <c r="QPI32" s="113"/>
      <c r="QPJ32" s="113"/>
      <c r="QPK32" s="113"/>
      <c r="QPL32" s="113"/>
      <c r="QPM32" s="113"/>
      <c r="QPN32" s="113"/>
      <c r="QPO32" s="113"/>
      <c r="QPP32" s="113"/>
      <c r="QPQ32" s="113"/>
      <c r="QPR32" s="113"/>
      <c r="QPS32" s="113"/>
      <c r="QPT32" s="113"/>
      <c r="QPU32" s="113"/>
      <c r="QPV32" s="113"/>
      <c r="QPW32" s="113"/>
      <c r="QPX32" s="113"/>
      <c r="QPY32" s="113"/>
      <c r="QPZ32" s="113"/>
      <c r="QQA32" s="113"/>
      <c r="QQB32" s="113"/>
      <c r="QQC32" s="113"/>
      <c r="QQD32" s="113"/>
      <c r="QQE32" s="113"/>
      <c r="QQF32" s="113"/>
      <c r="QQG32" s="113"/>
      <c r="QQH32" s="113"/>
      <c r="QQI32" s="113"/>
      <c r="QQJ32" s="113"/>
      <c r="QQK32" s="113"/>
      <c r="QQL32" s="113"/>
      <c r="QQM32" s="113"/>
      <c r="QQN32" s="113"/>
      <c r="QQO32" s="113"/>
      <c r="QQP32" s="113"/>
      <c r="QQQ32" s="113"/>
      <c r="QQR32" s="113"/>
      <c r="QQS32" s="113"/>
      <c r="QQT32" s="113"/>
      <c r="QQU32" s="113"/>
      <c r="QQV32" s="113"/>
      <c r="QQW32" s="113"/>
      <c r="QQX32" s="113"/>
      <c r="QQY32" s="113"/>
      <c r="QQZ32" s="113"/>
      <c r="QRA32" s="113"/>
      <c r="QRB32" s="113"/>
      <c r="QRC32" s="113"/>
      <c r="QRD32" s="113"/>
      <c r="QRE32" s="113"/>
      <c r="QRF32" s="113"/>
      <c r="QRG32" s="113"/>
      <c r="QRH32" s="113"/>
      <c r="QRI32" s="113"/>
      <c r="QRJ32" s="113"/>
      <c r="QRK32" s="113"/>
      <c r="QRL32" s="113"/>
      <c r="QRM32" s="113"/>
      <c r="QRN32" s="113"/>
      <c r="QRO32" s="113"/>
      <c r="QRP32" s="113"/>
      <c r="QRQ32" s="113"/>
      <c r="QRR32" s="113"/>
      <c r="QRS32" s="113"/>
      <c r="QRT32" s="113"/>
      <c r="QRU32" s="113"/>
      <c r="QRV32" s="113"/>
      <c r="QRW32" s="113"/>
      <c r="QRX32" s="113"/>
      <c r="QRY32" s="113"/>
      <c r="QRZ32" s="113"/>
      <c r="QSA32" s="113"/>
      <c r="QSB32" s="113"/>
      <c r="QSC32" s="113"/>
      <c r="QSD32" s="113"/>
      <c r="QSE32" s="113"/>
      <c r="QSF32" s="113"/>
      <c r="QSG32" s="113"/>
      <c r="QSH32" s="113"/>
      <c r="QSI32" s="113"/>
      <c r="QSJ32" s="113"/>
      <c r="QSK32" s="113"/>
      <c r="QSL32" s="113"/>
      <c r="QSM32" s="113"/>
      <c r="QSN32" s="113"/>
      <c r="QSO32" s="113"/>
      <c r="QSP32" s="113"/>
      <c r="QSQ32" s="113"/>
      <c r="QSR32" s="113"/>
      <c r="QSS32" s="113"/>
      <c r="QST32" s="113"/>
      <c r="QSU32" s="113"/>
      <c r="QSV32" s="113"/>
      <c r="QSW32" s="113"/>
      <c r="QSX32" s="113"/>
      <c r="QSY32" s="113"/>
      <c r="QSZ32" s="113"/>
      <c r="QTA32" s="113"/>
      <c r="QTB32" s="113"/>
      <c r="QTC32" s="113"/>
      <c r="QTD32" s="113"/>
      <c r="QTE32" s="113"/>
      <c r="QTF32" s="113"/>
      <c r="QTG32" s="113"/>
      <c r="QTH32" s="113"/>
      <c r="QTI32" s="113"/>
      <c r="QTJ32" s="113"/>
      <c r="QTK32" s="113"/>
      <c r="QTL32" s="113"/>
      <c r="QTM32" s="113"/>
      <c r="QTN32" s="113"/>
      <c r="QTO32" s="113"/>
      <c r="QTP32" s="113"/>
      <c r="QTQ32" s="113"/>
      <c r="QTR32" s="113"/>
      <c r="QTS32" s="113"/>
      <c r="QTT32" s="113"/>
      <c r="QTU32" s="113"/>
      <c r="QTV32" s="113"/>
      <c r="QTW32" s="113"/>
      <c r="QTX32" s="113"/>
      <c r="QTY32" s="113"/>
      <c r="QTZ32" s="113"/>
      <c r="QUA32" s="113"/>
      <c r="QUB32" s="113"/>
      <c r="QUC32" s="113"/>
      <c r="QUD32" s="113"/>
      <c r="QUE32" s="113"/>
      <c r="QUF32" s="113"/>
      <c r="QUG32" s="113"/>
      <c r="QUH32" s="113"/>
      <c r="QUI32" s="113"/>
      <c r="QUJ32" s="113"/>
      <c r="QUK32" s="113"/>
      <c r="QUL32" s="113"/>
      <c r="QUM32" s="113"/>
      <c r="QUN32" s="113"/>
      <c r="QUO32" s="113"/>
      <c r="QUP32" s="113"/>
      <c r="QUQ32" s="113"/>
      <c r="QUR32" s="113"/>
      <c r="QUS32" s="113"/>
      <c r="QUT32" s="113"/>
      <c r="QUU32" s="113"/>
      <c r="QUV32" s="113"/>
      <c r="QUW32" s="113"/>
      <c r="QUX32" s="113"/>
      <c r="QUY32" s="113"/>
      <c r="QUZ32" s="113"/>
      <c r="QVA32" s="113"/>
      <c r="QVB32" s="113"/>
      <c r="QVC32" s="113"/>
      <c r="QVD32" s="113"/>
      <c r="QVE32" s="113"/>
      <c r="QVF32" s="113"/>
      <c r="QVG32" s="113"/>
      <c r="QVH32" s="113"/>
      <c r="QVI32" s="113"/>
      <c r="QVJ32" s="113"/>
      <c r="QVK32" s="113"/>
      <c r="QVL32" s="113"/>
      <c r="QVM32" s="113"/>
      <c r="QVN32" s="113"/>
      <c r="QVO32" s="113"/>
      <c r="QVP32" s="113"/>
      <c r="QVQ32" s="113"/>
      <c r="QVR32" s="113"/>
      <c r="QVS32" s="113"/>
      <c r="QVT32" s="113"/>
      <c r="QVU32" s="113"/>
      <c r="QVV32" s="113"/>
      <c r="QVW32" s="113"/>
      <c r="QVX32" s="113"/>
      <c r="QVY32" s="113"/>
      <c r="QVZ32" s="113"/>
      <c r="QWA32" s="113"/>
      <c r="QWB32" s="113"/>
      <c r="QWC32" s="113"/>
      <c r="QWD32" s="113"/>
      <c r="QWE32" s="113"/>
      <c r="QWF32" s="113"/>
      <c r="QWG32" s="113"/>
      <c r="QWH32" s="113"/>
      <c r="QWI32" s="113"/>
      <c r="QWJ32" s="113"/>
      <c r="QWK32" s="113"/>
      <c r="QWL32" s="113"/>
      <c r="QWM32" s="113"/>
      <c r="QWN32" s="113"/>
      <c r="QWO32" s="113"/>
      <c r="QWP32" s="113"/>
      <c r="QWQ32" s="113"/>
      <c r="QWR32" s="113"/>
      <c r="QWS32" s="113"/>
      <c r="QWT32" s="113"/>
      <c r="QWU32" s="113"/>
      <c r="QWV32" s="113"/>
      <c r="QWW32" s="113"/>
      <c r="QWX32" s="113"/>
      <c r="QWY32" s="113"/>
      <c r="QWZ32" s="113"/>
      <c r="QXA32" s="113"/>
      <c r="QXB32" s="113"/>
      <c r="QXC32" s="113"/>
      <c r="QXD32" s="113"/>
      <c r="QXE32" s="113"/>
      <c r="QXF32" s="113"/>
      <c r="QXG32" s="113"/>
      <c r="QXH32" s="113"/>
      <c r="QXI32" s="113"/>
      <c r="QXJ32" s="113"/>
      <c r="QXK32" s="113"/>
      <c r="QXL32" s="113"/>
      <c r="QXM32" s="113"/>
      <c r="QXN32" s="113"/>
      <c r="QXO32" s="113"/>
      <c r="QXP32" s="113"/>
      <c r="QXQ32" s="113"/>
      <c r="QXR32" s="113"/>
      <c r="QXS32" s="113"/>
      <c r="QXT32" s="113"/>
      <c r="QXU32" s="113"/>
      <c r="QXV32" s="113"/>
      <c r="QXW32" s="113"/>
      <c r="QXX32" s="113"/>
      <c r="QXY32" s="113"/>
      <c r="QXZ32" s="113"/>
      <c r="QYA32" s="113"/>
      <c r="QYB32" s="113"/>
      <c r="QYC32" s="113"/>
      <c r="QYD32" s="113"/>
      <c r="QYE32" s="113"/>
      <c r="QYF32" s="113"/>
      <c r="QYG32" s="113"/>
      <c r="QYH32" s="113"/>
      <c r="QYI32" s="113"/>
      <c r="QYJ32" s="113"/>
      <c r="QYK32" s="113"/>
      <c r="QYL32" s="113"/>
      <c r="QYM32" s="113"/>
      <c r="QYN32" s="113"/>
      <c r="QYO32" s="113"/>
      <c r="QYP32" s="113"/>
      <c r="QYQ32" s="113"/>
      <c r="QYR32" s="113"/>
      <c r="QYS32" s="113"/>
      <c r="QYT32" s="113"/>
      <c r="QYU32" s="113"/>
      <c r="QYV32" s="113"/>
      <c r="QYW32" s="113"/>
      <c r="QYX32" s="113"/>
      <c r="QYY32" s="113"/>
      <c r="QYZ32" s="113"/>
      <c r="QZA32" s="113"/>
      <c r="QZB32" s="113"/>
      <c r="QZC32" s="113"/>
      <c r="QZD32" s="113"/>
      <c r="QZE32" s="113"/>
      <c r="QZF32" s="113"/>
      <c r="QZG32" s="113"/>
      <c r="QZH32" s="113"/>
      <c r="QZI32" s="113"/>
      <c r="QZJ32" s="113"/>
      <c r="QZK32" s="113"/>
      <c r="QZL32" s="113"/>
      <c r="QZM32" s="113"/>
      <c r="QZN32" s="113"/>
      <c r="QZO32" s="113"/>
      <c r="QZP32" s="113"/>
      <c r="QZQ32" s="113"/>
      <c r="QZR32" s="113"/>
      <c r="QZS32" s="113"/>
      <c r="QZT32" s="113"/>
      <c r="QZU32" s="113"/>
      <c r="QZV32" s="113"/>
      <c r="QZW32" s="113"/>
      <c r="QZX32" s="113"/>
      <c r="QZY32" s="113"/>
      <c r="QZZ32" s="113"/>
      <c r="RAA32" s="113"/>
      <c r="RAB32" s="113"/>
      <c r="RAC32" s="113"/>
      <c r="RAD32" s="113"/>
      <c r="RAE32" s="113"/>
      <c r="RAF32" s="113"/>
      <c r="RAG32" s="113"/>
      <c r="RAH32" s="113"/>
      <c r="RAI32" s="113"/>
      <c r="RAJ32" s="113"/>
      <c r="RAK32" s="113"/>
      <c r="RAL32" s="113"/>
      <c r="RAM32" s="113"/>
      <c r="RAN32" s="113"/>
      <c r="RAO32" s="113"/>
      <c r="RAP32" s="113"/>
      <c r="RAQ32" s="113"/>
      <c r="RAR32" s="113"/>
      <c r="RAS32" s="113"/>
      <c r="RAT32" s="113"/>
      <c r="RAU32" s="113"/>
      <c r="RAV32" s="113"/>
      <c r="RAW32" s="113"/>
      <c r="RAX32" s="113"/>
      <c r="RAY32" s="113"/>
      <c r="RAZ32" s="113"/>
      <c r="RBA32" s="113"/>
      <c r="RBB32" s="113"/>
      <c r="RBC32" s="113"/>
      <c r="RBD32" s="113"/>
      <c r="RBE32" s="113"/>
      <c r="RBF32" s="113"/>
      <c r="RBG32" s="113"/>
      <c r="RBH32" s="113"/>
      <c r="RBI32" s="113"/>
      <c r="RBJ32" s="113"/>
      <c r="RBK32" s="113"/>
      <c r="RBL32" s="113"/>
      <c r="RBM32" s="113"/>
      <c r="RBN32" s="113"/>
      <c r="RBO32" s="113"/>
      <c r="RBP32" s="113"/>
      <c r="RBQ32" s="113"/>
      <c r="RBR32" s="113"/>
      <c r="RBS32" s="113"/>
      <c r="RBT32" s="113"/>
      <c r="RBU32" s="113"/>
      <c r="RBV32" s="113"/>
      <c r="RBW32" s="113"/>
      <c r="RBX32" s="113"/>
      <c r="RBY32" s="113"/>
      <c r="RBZ32" s="113"/>
      <c r="RCA32" s="113"/>
      <c r="RCB32" s="113"/>
      <c r="RCC32" s="113"/>
      <c r="RCD32" s="113"/>
      <c r="RCE32" s="113"/>
      <c r="RCF32" s="113"/>
      <c r="RCG32" s="113"/>
      <c r="RCH32" s="113"/>
      <c r="RCI32" s="113"/>
      <c r="RCJ32" s="113"/>
      <c r="RCK32" s="113"/>
      <c r="RCL32" s="113"/>
      <c r="RCM32" s="113"/>
      <c r="RCN32" s="113"/>
      <c r="RCO32" s="113"/>
      <c r="RCP32" s="113"/>
      <c r="RCQ32" s="113"/>
      <c r="RCR32" s="113"/>
      <c r="RCS32" s="113"/>
      <c r="RCT32" s="113"/>
      <c r="RCU32" s="113"/>
      <c r="RCV32" s="113"/>
      <c r="RCW32" s="113"/>
      <c r="RCX32" s="113"/>
      <c r="RCY32" s="113"/>
      <c r="RCZ32" s="113"/>
      <c r="RDA32" s="113"/>
      <c r="RDB32" s="113"/>
      <c r="RDC32" s="113"/>
      <c r="RDD32" s="113"/>
      <c r="RDE32" s="113"/>
      <c r="RDF32" s="113"/>
      <c r="RDG32" s="113"/>
      <c r="RDH32" s="113"/>
      <c r="RDI32" s="113"/>
      <c r="RDJ32" s="113"/>
      <c r="RDK32" s="113"/>
      <c r="RDL32" s="113"/>
      <c r="RDM32" s="113"/>
      <c r="RDN32" s="113"/>
      <c r="RDO32" s="113"/>
      <c r="RDP32" s="113"/>
      <c r="RDQ32" s="113"/>
      <c r="RDR32" s="113"/>
      <c r="RDS32" s="113"/>
      <c r="RDT32" s="113"/>
      <c r="RDU32" s="113"/>
      <c r="RDV32" s="113"/>
      <c r="RDW32" s="113"/>
      <c r="RDX32" s="113"/>
      <c r="RDY32" s="113"/>
      <c r="RDZ32" s="113"/>
      <c r="REA32" s="113"/>
      <c r="REB32" s="113"/>
      <c r="REC32" s="113"/>
      <c r="RED32" s="113"/>
      <c r="REE32" s="113"/>
      <c r="REF32" s="113"/>
      <c r="REG32" s="113"/>
      <c r="REH32" s="113"/>
      <c r="REI32" s="113"/>
      <c r="REJ32" s="113"/>
      <c r="REK32" s="113"/>
      <c r="REL32" s="113"/>
      <c r="REM32" s="113"/>
      <c r="REN32" s="113"/>
      <c r="REO32" s="113"/>
      <c r="REP32" s="113"/>
      <c r="REQ32" s="113"/>
      <c r="RER32" s="113"/>
      <c r="RES32" s="113"/>
      <c r="RET32" s="113"/>
      <c r="REU32" s="113"/>
      <c r="REV32" s="113"/>
      <c r="REW32" s="113"/>
      <c r="REX32" s="113"/>
      <c r="REY32" s="113"/>
      <c r="REZ32" s="113"/>
      <c r="RFA32" s="113"/>
      <c r="RFB32" s="113"/>
      <c r="RFC32" s="113"/>
      <c r="RFD32" s="113"/>
      <c r="RFE32" s="113"/>
      <c r="RFF32" s="113"/>
      <c r="RFG32" s="113"/>
      <c r="RFH32" s="113"/>
      <c r="RFI32" s="113"/>
      <c r="RFJ32" s="113"/>
      <c r="RFK32" s="113"/>
      <c r="RFL32" s="113"/>
      <c r="RFM32" s="113"/>
      <c r="RFN32" s="113"/>
      <c r="RFO32" s="113"/>
      <c r="RFP32" s="113"/>
      <c r="RFQ32" s="113"/>
      <c r="RFR32" s="113"/>
      <c r="RFS32" s="113"/>
      <c r="RFT32" s="113"/>
      <c r="RFU32" s="113"/>
      <c r="RFV32" s="113"/>
      <c r="RFW32" s="113"/>
      <c r="RFX32" s="113"/>
      <c r="RFY32" s="113"/>
      <c r="RFZ32" s="113"/>
      <c r="RGA32" s="113"/>
      <c r="RGB32" s="113"/>
      <c r="RGC32" s="113"/>
      <c r="RGD32" s="113"/>
      <c r="RGE32" s="113"/>
      <c r="RGF32" s="113"/>
      <c r="RGG32" s="113"/>
      <c r="RGH32" s="113"/>
      <c r="RGI32" s="113"/>
      <c r="RGJ32" s="113"/>
      <c r="RGK32" s="113"/>
      <c r="RGL32" s="113"/>
      <c r="RGM32" s="113"/>
      <c r="RGN32" s="113"/>
      <c r="RGO32" s="113"/>
      <c r="RGP32" s="113"/>
      <c r="RGQ32" s="113"/>
      <c r="RGR32" s="113"/>
      <c r="RGS32" s="113"/>
      <c r="RGT32" s="113"/>
      <c r="RGU32" s="113"/>
      <c r="RGV32" s="113"/>
      <c r="RGW32" s="113"/>
      <c r="RGX32" s="113"/>
      <c r="RGY32" s="113"/>
      <c r="RGZ32" s="113"/>
      <c r="RHA32" s="113"/>
      <c r="RHB32" s="113"/>
      <c r="RHC32" s="113"/>
      <c r="RHD32" s="113"/>
      <c r="RHE32" s="113"/>
      <c r="RHF32" s="113"/>
      <c r="RHG32" s="113"/>
      <c r="RHH32" s="113"/>
      <c r="RHI32" s="113"/>
      <c r="RHJ32" s="113"/>
      <c r="RHK32" s="113"/>
      <c r="RHL32" s="113"/>
      <c r="RHM32" s="113"/>
      <c r="RHN32" s="113"/>
      <c r="RHO32" s="113"/>
      <c r="RHP32" s="113"/>
      <c r="RHQ32" s="113"/>
      <c r="RHR32" s="113"/>
      <c r="RHS32" s="113"/>
      <c r="RHT32" s="113"/>
      <c r="RHU32" s="113"/>
      <c r="RHV32" s="113"/>
      <c r="RHW32" s="113"/>
      <c r="RHX32" s="113"/>
      <c r="RHY32" s="113"/>
      <c r="RHZ32" s="113"/>
      <c r="RIA32" s="113"/>
      <c r="RIB32" s="113"/>
      <c r="RIC32" s="113"/>
      <c r="RID32" s="113"/>
      <c r="RIE32" s="113"/>
      <c r="RIF32" s="113"/>
      <c r="RIG32" s="113"/>
      <c r="RIH32" s="113"/>
      <c r="RII32" s="113"/>
      <c r="RIJ32" s="113"/>
      <c r="RIK32" s="113"/>
      <c r="RIL32" s="113"/>
      <c r="RIM32" s="113"/>
      <c r="RIN32" s="113"/>
      <c r="RIO32" s="113"/>
      <c r="RIP32" s="113"/>
      <c r="RIQ32" s="113"/>
      <c r="RIR32" s="113"/>
      <c r="RIS32" s="113"/>
      <c r="RIT32" s="113"/>
      <c r="RIU32" s="113"/>
      <c r="RIV32" s="113"/>
      <c r="RIW32" s="113"/>
      <c r="RIX32" s="113"/>
      <c r="RIY32" s="113"/>
      <c r="RIZ32" s="113"/>
      <c r="RJA32" s="113"/>
      <c r="RJB32" s="113"/>
      <c r="RJC32" s="113"/>
      <c r="RJD32" s="113"/>
      <c r="RJE32" s="113"/>
      <c r="RJF32" s="113"/>
      <c r="RJG32" s="113"/>
      <c r="RJH32" s="113"/>
      <c r="RJI32" s="113"/>
      <c r="RJJ32" s="113"/>
      <c r="RJK32" s="113"/>
      <c r="RJL32" s="113"/>
      <c r="RJM32" s="113"/>
      <c r="RJN32" s="113"/>
      <c r="RJO32" s="113"/>
      <c r="RJP32" s="113"/>
      <c r="RJQ32" s="113"/>
      <c r="RJR32" s="113"/>
      <c r="RJS32" s="113"/>
      <c r="RJT32" s="113"/>
      <c r="RJU32" s="113"/>
      <c r="RJV32" s="113"/>
      <c r="RJW32" s="113"/>
      <c r="RJX32" s="113"/>
      <c r="RJY32" s="113"/>
      <c r="RJZ32" s="113"/>
      <c r="RKA32" s="113"/>
      <c r="RKB32" s="113"/>
      <c r="RKC32" s="113"/>
      <c r="RKD32" s="113"/>
      <c r="RKE32" s="113"/>
      <c r="RKF32" s="113"/>
      <c r="RKG32" s="113"/>
      <c r="RKH32" s="113"/>
      <c r="RKI32" s="113"/>
      <c r="RKJ32" s="113"/>
      <c r="RKK32" s="113"/>
      <c r="RKL32" s="113"/>
      <c r="RKM32" s="113"/>
      <c r="RKN32" s="113"/>
      <c r="RKO32" s="113"/>
      <c r="RKP32" s="113"/>
      <c r="RKQ32" s="113"/>
      <c r="RKR32" s="113"/>
      <c r="RKS32" s="113"/>
      <c r="RKT32" s="113"/>
      <c r="RKU32" s="113"/>
      <c r="RKV32" s="113"/>
      <c r="RKW32" s="113"/>
      <c r="RKX32" s="113"/>
      <c r="RKY32" s="113"/>
      <c r="RKZ32" s="113"/>
      <c r="RLA32" s="113"/>
      <c r="RLB32" s="113"/>
      <c r="RLC32" s="113"/>
      <c r="RLD32" s="113"/>
      <c r="RLE32" s="113"/>
      <c r="RLF32" s="113"/>
      <c r="RLG32" s="113"/>
      <c r="RLH32" s="113"/>
      <c r="RLI32" s="113"/>
      <c r="RLJ32" s="113"/>
      <c r="RLK32" s="113"/>
      <c r="RLL32" s="113"/>
      <c r="RLM32" s="113"/>
      <c r="RLN32" s="113"/>
      <c r="RLO32" s="113"/>
      <c r="RLP32" s="113"/>
      <c r="RLQ32" s="113"/>
      <c r="RLR32" s="113"/>
      <c r="RLS32" s="113"/>
      <c r="RLT32" s="113"/>
      <c r="RLU32" s="113"/>
      <c r="RLV32" s="113"/>
      <c r="RLW32" s="113"/>
      <c r="RLX32" s="113"/>
      <c r="RLY32" s="113"/>
      <c r="RLZ32" s="113"/>
      <c r="RMA32" s="113"/>
      <c r="RMB32" s="113"/>
      <c r="RMC32" s="113"/>
      <c r="RMD32" s="113"/>
      <c r="RME32" s="113"/>
      <c r="RMF32" s="113"/>
      <c r="RMG32" s="113"/>
      <c r="RMH32" s="113"/>
      <c r="RMI32" s="113"/>
      <c r="RMJ32" s="113"/>
      <c r="RMK32" s="113"/>
      <c r="RML32" s="113"/>
      <c r="RMM32" s="113"/>
      <c r="RMN32" s="113"/>
      <c r="RMO32" s="113"/>
      <c r="RMP32" s="113"/>
      <c r="RMQ32" s="113"/>
      <c r="RMR32" s="113"/>
      <c r="RMS32" s="113"/>
      <c r="RMT32" s="113"/>
      <c r="RMU32" s="113"/>
      <c r="RMV32" s="113"/>
      <c r="RMW32" s="113"/>
      <c r="RMX32" s="113"/>
      <c r="RMY32" s="113"/>
      <c r="RMZ32" s="113"/>
      <c r="RNA32" s="113"/>
      <c r="RNB32" s="113"/>
      <c r="RNC32" s="113"/>
      <c r="RND32" s="113"/>
      <c r="RNE32" s="113"/>
      <c r="RNF32" s="113"/>
      <c r="RNG32" s="113"/>
      <c r="RNH32" s="113"/>
      <c r="RNI32" s="113"/>
      <c r="RNJ32" s="113"/>
      <c r="RNK32" s="113"/>
      <c r="RNL32" s="113"/>
      <c r="RNM32" s="113"/>
      <c r="RNN32" s="113"/>
      <c r="RNO32" s="113"/>
      <c r="RNP32" s="113"/>
      <c r="RNQ32" s="113"/>
      <c r="RNR32" s="113"/>
      <c r="RNS32" s="113"/>
      <c r="RNT32" s="113"/>
      <c r="RNU32" s="113"/>
      <c r="RNV32" s="113"/>
      <c r="RNW32" s="113"/>
      <c r="RNX32" s="113"/>
      <c r="RNY32" s="113"/>
      <c r="RNZ32" s="113"/>
      <c r="ROA32" s="113"/>
      <c r="ROB32" s="113"/>
      <c r="ROC32" s="113"/>
      <c r="ROD32" s="113"/>
      <c r="ROE32" s="113"/>
      <c r="ROF32" s="113"/>
      <c r="ROG32" s="113"/>
      <c r="ROH32" s="113"/>
      <c r="ROI32" s="113"/>
      <c r="ROJ32" s="113"/>
      <c r="ROK32" s="113"/>
      <c r="ROL32" s="113"/>
      <c r="ROM32" s="113"/>
      <c r="RON32" s="113"/>
      <c r="ROO32" s="113"/>
      <c r="ROP32" s="113"/>
      <c r="ROQ32" s="113"/>
      <c r="ROR32" s="113"/>
      <c r="ROS32" s="113"/>
      <c r="ROT32" s="113"/>
      <c r="ROU32" s="113"/>
      <c r="ROV32" s="113"/>
      <c r="ROW32" s="113"/>
      <c r="ROX32" s="113"/>
      <c r="ROY32" s="113"/>
      <c r="ROZ32" s="113"/>
      <c r="RPA32" s="113"/>
      <c r="RPB32" s="113"/>
      <c r="RPC32" s="113"/>
      <c r="RPD32" s="113"/>
      <c r="RPE32" s="113"/>
      <c r="RPF32" s="113"/>
      <c r="RPG32" s="113"/>
      <c r="RPH32" s="113"/>
      <c r="RPI32" s="113"/>
      <c r="RPJ32" s="113"/>
      <c r="RPK32" s="113"/>
      <c r="RPL32" s="113"/>
      <c r="RPM32" s="113"/>
      <c r="RPN32" s="113"/>
      <c r="RPO32" s="113"/>
      <c r="RPP32" s="113"/>
      <c r="RPQ32" s="113"/>
      <c r="RPR32" s="113"/>
      <c r="RPS32" s="113"/>
      <c r="RPT32" s="113"/>
      <c r="RPU32" s="113"/>
      <c r="RPV32" s="113"/>
      <c r="RPW32" s="113"/>
      <c r="RPX32" s="113"/>
      <c r="RPY32" s="113"/>
      <c r="RPZ32" s="113"/>
      <c r="RQA32" s="113"/>
      <c r="RQB32" s="113"/>
      <c r="RQC32" s="113"/>
      <c r="RQD32" s="113"/>
      <c r="RQE32" s="113"/>
      <c r="RQF32" s="113"/>
      <c r="RQG32" s="113"/>
      <c r="RQH32" s="113"/>
      <c r="RQI32" s="113"/>
      <c r="RQJ32" s="113"/>
      <c r="RQK32" s="113"/>
      <c r="RQL32" s="113"/>
      <c r="RQM32" s="113"/>
      <c r="RQN32" s="113"/>
      <c r="RQO32" s="113"/>
      <c r="RQP32" s="113"/>
      <c r="RQQ32" s="113"/>
      <c r="RQR32" s="113"/>
      <c r="RQS32" s="113"/>
      <c r="RQT32" s="113"/>
      <c r="RQU32" s="113"/>
      <c r="RQV32" s="113"/>
      <c r="RQW32" s="113"/>
      <c r="RQX32" s="113"/>
      <c r="RQY32" s="113"/>
      <c r="RQZ32" s="113"/>
      <c r="RRA32" s="113"/>
      <c r="RRB32" s="113"/>
      <c r="RRC32" s="113"/>
      <c r="RRD32" s="113"/>
      <c r="RRE32" s="113"/>
      <c r="RRF32" s="113"/>
      <c r="RRG32" s="113"/>
      <c r="RRH32" s="113"/>
      <c r="RRI32" s="113"/>
      <c r="RRJ32" s="113"/>
      <c r="RRK32" s="113"/>
      <c r="RRL32" s="113"/>
      <c r="RRM32" s="113"/>
      <c r="RRN32" s="113"/>
      <c r="RRO32" s="113"/>
      <c r="RRP32" s="113"/>
      <c r="RRQ32" s="113"/>
      <c r="RRR32" s="113"/>
      <c r="RRS32" s="113"/>
      <c r="RRT32" s="113"/>
      <c r="RRU32" s="113"/>
      <c r="RRV32" s="113"/>
      <c r="RRW32" s="113"/>
      <c r="RRX32" s="113"/>
      <c r="RRY32" s="113"/>
      <c r="RRZ32" s="113"/>
      <c r="RSA32" s="113"/>
      <c r="RSB32" s="113"/>
      <c r="RSC32" s="113"/>
      <c r="RSD32" s="113"/>
      <c r="RSE32" s="113"/>
      <c r="RSF32" s="113"/>
      <c r="RSG32" s="113"/>
      <c r="RSH32" s="113"/>
      <c r="RSI32" s="113"/>
      <c r="RSJ32" s="113"/>
      <c r="RSK32" s="113"/>
      <c r="RSL32" s="113"/>
      <c r="RSM32" s="113"/>
      <c r="RSN32" s="113"/>
      <c r="RSO32" s="113"/>
      <c r="RSP32" s="113"/>
      <c r="RSQ32" s="113"/>
      <c r="RSR32" s="113"/>
      <c r="RSS32" s="113"/>
      <c r="RST32" s="113"/>
      <c r="RSU32" s="113"/>
      <c r="RSV32" s="113"/>
      <c r="RSW32" s="113"/>
      <c r="RSX32" s="113"/>
      <c r="RSY32" s="113"/>
      <c r="RSZ32" s="113"/>
      <c r="RTA32" s="113"/>
      <c r="RTB32" s="113"/>
      <c r="RTC32" s="113"/>
      <c r="RTD32" s="113"/>
      <c r="RTE32" s="113"/>
      <c r="RTF32" s="113"/>
      <c r="RTG32" s="113"/>
      <c r="RTH32" s="113"/>
      <c r="RTI32" s="113"/>
      <c r="RTJ32" s="113"/>
      <c r="RTK32" s="113"/>
      <c r="RTL32" s="113"/>
      <c r="RTM32" s="113"/>
      <c r="RTN32" s="113"/>
      <c r="RTO32" s="113"/>
      <c r="RTP32" s="113"/>
      <c r="RTQ32" s="113"/>
      <c r="RTR32" s="113"/>
      <c r="RTS32" s="113"/>
      <c r="RTT32" s="113"/>
      <c r="RTU32" s="113"/>
      <c r="RTV32" s="113"/>
      <c r="RTW32" s="113"/>
      <c r="RTX32" s="113"/>
      <c r="RTY32" s="113"/>
      <c r="RTZ32" s="113"/>
      <c r="RUA32" s="113"/>
      <c r="RUB32" s="113"/>
      <c r="RUC32" s="113"/>
      <c r="RUD32" s="113"/>
      <c r="RUE32" s="113"/>
      <c r="RUF32" s="113"/>
      <c r="RUG32" s="113"/>
      <c r="RUH32" s="113"/>
      <c r="RUI32" s="113"/>
      <c r="RUJ32" s="113"/>
      <c r="RUK32" s="113"/>
      <c r="RUL32" s="113"/>
      <c r="RUM32" s="113"/>
      <c r="RUN32" s="113"/>
      <c r="RUO32" s="113"/>
      <c r="RUP32" s="113"/>
      <c r="RUQ32" s="113"/>
      <c r="RUR32" s="113"/>
      <c r="RUS32" s="113"/>
      <c r="RUT32" s="113"/>
      <c r="RUU32" s="113"/>
      <c r="RUV32" s="113"/>
      <c r="RUW32" s="113"/>
      <c r="RUX32" s="113"/>
      <c r="RUY32" s="113"/>
      <c r="RUZ32" s="113"/>
      <c r="RVA32" s="113"/>
      <c r="RVB32" s="113"/>
      <c r="RVC32" s="113"/>
      <c r="RVD32" s="113"/>
      <c r="RVE32" s="113"/>
      <c r="RVF32" s="113"/>
      <c r="RVG32" s="113"/>
      <c r="RVH32" s="113"/>
      <c r="RVI32" s="113"/>
      <c r="RVJ32" s="113"/>
      <c r="RVK32" s="113"/>
      <c r="RVL32" s="113"/>
      <c r="RVM32" s="113"/>
      <c r="RVN32" s="113"/>
      <c r="RVO32" s="113"/>
      <c r="RVP32" s="113"/>
      <c r="RVQ32" s="113"/>
      <c r="RVR32" s="113"/>
      <c r="RVS32" s="113"/>
      <c r="RVT32" s="113"/>
      <c r="RVU32" s="113"/>
      <c r="RVV32" s="113"/>
      <c r="RVW32" s="113"/>
      <c r="RVX32" s="113"/>
      <c r="RVY32" s="113"/>
      <c r="RVZ32" s="113"/>
      <c r="RWA32" s="113"/>
      <c r="RWB32" s="113"/>
      <c r="RWC32" s="113"/>
      <c r="RWD32" s="113"/>
      <c r="RWE32" s="113"/>
      <c r="RWF32" s="113"/>
      <c r="RWG32" s="113"/>
      <c r="RWH32" s="113"/>
      <c r="RWI32" s="113"/>
      <c r="RWJ32" s="113"/>
      <c r="RWK32" s="113"/>
      <c r="RWL32" s="113"/>
      <c r="RWM32" s="113"/>
      <c r="RWN32" s="113"/>
      <c r="RWO32" s="113"/>
      <c r="RWP32" s="113"/>
      <c r="RWQ32" s="113"/>
      <c r="RWR32" s="113"/>
      <c r="RWS32" s="113"/>
      <c r="RWT32" s="113"/>
      <c r="RWU32" s="113"/>
      <c r="RWV32" s="113"/>
      <c r="RWW32" s="113"/>
      <c r="RWX32" s="113"/>
      <c r="RWY32" s="113"/>
      <c r="RWZ32" s="113"/>
      <c r="RXA32" s="113"/>
      <c r="RXB32" s="113"/>
      <c r="RXC32" s="113"/>
      <c r="RXD32" s="113"/>
      <c r="RXE32" s="113"/>
      <c r="RXF32" s="113"/>
      <c r="RXG32" s="113"/>
      <c r="RXH32" s="113"/>
      <c r="RXI32" s="113"/>
      <c r="RXJ32" s="113"/>
      <c r="RXK32" s="113"/>
      <c r="RXL32" s="113"/>
      <c r="RXM32" s="113"/>
      <c r="RXN32" s="113"/>
      <c r="RXO32" s="113"/>
      <c r="RXP32" s="113"/>
      <c r="RXQ32" s="113"/>
      <c r="RXR32" s="113"/>
      <c r="RXS32" s="113"/>
      <c r="RXT32" s="113"/>
      <c r="RXU32" s="113"/>
      <c r="RXV32" s="113"/>
      <c r="RXW32" s="113"/>
      <c r="RXX32" s="113"/>
      <c r="RXY32" s="113"/>
      <c r="RXZ32" s="113"/>
      <c r="RYA32" s="113"/>
      <c r="RYB32" s="113"/>
      <c r="RYC32" s="113"/>
      <c r="RYD32" s="113"/>
      <c r="RYE32" s="113"/>
      <c r="RYF32" s="113"/>
      <c r="RYG32" s="113"/>
      <c r="RYH32" s="113"/>
      <c r="RYI32" s="113"/>
      <c r="RYJ32" s="113"/>
      <c r="RYK32" s="113"/>
      <c r="RYL32" s="113"/>
      <c r="RYM32" s="113"/>
      <c r="RYN32" s="113"/>
      <c r="RYO32" s="113"/>
      <c r="RYP32" s="113"/>
      <c r="RYQ32" s="113"/>
      <c r="RYR32" s="113"/>
      <c r="RYS32" s="113"/>
      <c r="RYT32" s="113"/>
      <c r="RYU32" s="113"/>
      <c r="RYV32" s="113"/>
      <c r="RYW32" s="113"/>
      <c r="RYX32" s="113"/>
      <c r="RYY32" s="113"/>
      <c r="RYZ32" s="113"/>
      <c r="RZA32" s="113"/>
      <c r="RZB32" s="113"/>
      <c r="RZC32" s="113"/>
      <c r="RZD32" s="113"/>
      <c r="RZE32" s="113"/>
      <c r="RZF32" s="113"/>
      <c r="RZG32" s="113"/>
      <c r="RZH32" s="113"/>
      <c r="RZI32" s="113"/>
      <c r="RZJ32" s="113"/>
      <c r="RZK32" s="113"/>
      <c r="RZL32" s="113"/>
      <c r="RZM32" s="113"/>
      <c r="RZN32" s="113"/>
      <c r="RZO32" s="113"/>
      <c r="RZP32" s="113"/>
      <c r="RZQ32" s="113"/>
      <c r="RZR32" s="113"/>
      <c r="RZS32" s="113"/>
      <c r="RZT32" s="113"/>
      <c r="RZU32" s="113"/>
      <c r="RZV32" s="113"/>
      <c r="RZW32" s="113"/>
      <c r="RZX32" s="113"/>
      <c r="RZY32" s="113"/>
      <c r="RZZ32" s="113"/>
      <c r="SAA32" s="113"/>
      <c r="SAB32" s="113"/>
      <c r="SAC32" s="113"/>
      <c r="SAD32" s="113"/>
      <c r="SAE32" s="113"/>
      <c r="SAF32" s="113"/>
      <c r="SAG32" s="113"/>
      <c r="SAH32" s="113"/>
      <c r="SAI32" s="113"/>
      <c r="SAJ32" s="113"/>
      <c r="SAK32" s="113"/>
      <c r="SAL32" s="113"/>
      <c r="SAM32" s="113"/>
      <c r="SAN32" s="113"/>
      <c r="SAO32" s="113"/>
      <c r="SAP32" s="113"/>
      <c r="SAQ32" s="113"/>
      <c r="SAR32" s="113"/>
      <c r="SAS32" s="113"/>
      <c r="SAT32" s="113"/>
      <c r="SAU32" s="113"/>
      <c r="SAV32" s="113"/>
      <c r="SAW32" s="113"/>
      <c r="SAX32" s="113"/>
      <c r="SAY32" s="113"/>
      <c r="SAZ32" s="113"/>
      <c r="SBA32" s="113"/>
      <c r="SBB32" s="113"/>
      <c r="SBC32" s="113"/>
      <c r="SBD32" s="113"/>
      <c r="SBE32" s="113"/>
      <c r="SBF32" s="113"/>
      <c r="SBG32" s="113"/>
      <c r="SBH32" s="113"/>
      <c r="SBI32" s="113"/>
      <c r="SBJ32" s="113"/>
      <c r="SBK32" s="113"/>
      <c r="SBL32" s="113"/>
      <c r="SBM32" s="113"/>
      <c r="SBN32" s="113"/>
      <c r="SBO32" s="113"/>
      <c r="SBP32" s="113"/>
      <c r="SBQ32" s="113"/>
      <c r="SBR32" s="113"/>
      <c r="SBS32" s="113"/>
      <c r="SBT32" s="113"/>
      <c r="SBU32" s="113"/>
      <c r="SBV32" s="113"/>
      <c r="SBW32" s="113"/>
      <c r="SBX32" s="113"/>
      <c r="SBY32" s="113"/>
      <c r="SBZ32" s="113"/>
      <c r="SCA32" s="113"/>
      <c r="SCB32" s="113"/>
      <c r="SCC32" s="113"/>
      <c r="SCD32" s="113"/>
      <c r="SCE32" s="113"/>
      <c r="SCF32" s="113"/>
      <c r="SCG32" s="113"/>
      <c r="SCH32" s="113"/>
      <c r="SCI32" s="113"/>
      <c r="SCJ32" s="113"/>
      <c r="SCK32" s="113"/>
      <c r="SCL32" s="113"/>
      <c r="SCM32" s="113"/>
      <c r="SCN32" s="113"/>
      <c r="SCO32" s="113"/>
      <c r="SCP32" s="113"/>
      <c r="SCQ32" s="113"/>
      <c r="SCR32" s="113"/>
      <c r="SCS32" s="113"/>
      <c r="SCT32" s="113"/>
      <c r="SCU32" s="113"/>
      <c r="SCV32" s="113"/>
      <c r="SCW32" s="113"/>
      <c r="SCX32" s="113"/>
      <c r="SCY32" s="113"/>
      <c r="SCZ32" s="113"/>
      <c r="SDA32" s="113"/>
      <c r="SDB32" s="113"/>
      <c r="SDC32" s="113"/>
      <c r="SDD32" s="113"/>
      <c r="SDE32" s="113"/>
      <c r="SDF32" s="113"/>
      <c r="SDG32" s="113"/>
      <c r="SDH32" s="113"/>
      <c r="SDI32" s="113"/>
      <c r="SDJ32" s="113"/>
      <c r="SDK32" s="113"/>
      <c r="SDL32" s="113"/>
      <c r="SDM32" s="113"/>
      <c r="SDN32" s="113"/>
      <c r="SDO32" s="113"/>
      <c r="SDP32" s="113"/>
      <c r="SDQ32" s="113"/>
      <c r="SDR32" s="113"/>
      <c r="SDS32" s="113"/>
      <c r="SDT32" s="113"/>
      <c r="SDU32" s="113"/>
      <c r="SDV32" s="113"/>
      <c r="SDW32" s="113"/>
      <c r="SDX32" s="113"/>
      <c r="SDY32" s="113"/>
      <c r="SDZ32" s="113"/>
      <c r="SEA32" s="113"/>
      <c r="SEB32" s="113"/>
      <c r="SEC32" s="113"/>
      <c r="SED32" s="113"/>
      <c r="SEE32" s="113"/>
      <c r="SEF32" s="113"/>
      <c r="SEG32" s="113"/>
      <c r="SEH32" s="113"/>
      <c r="SEI32" s="113"/>
      <c r="SEJ32" s="113"/>
      <c r="SEK32" s="113"/>
      <c r="SEL32" s="113"/>
      <c r="SEM32" s="113"/>
      <c r="SEN32" s="113"/>
      <c r="SEO32" s="113"/>
      <c r="SEP32" s="113"/>
      <c r="SEQ32" s="113"/>
      <c r="SER32" s="113"/>
      <c r="SES32" s="113"/>
      <c r="SET32" s="113"/>
      <c r="SEU32" s="113"/>
      <c r="SEV32" s="113"/>
      <c r="SEW32" s="113"/>
      <c r="SEX32" s="113"/>
      <c r="SEY32" s="113"/>
      <c r="SEZ32" s="113"/>
      <c r="SFA32" s="113"/>
      <c r="SFB32" s="113"/>
      <c r="SFC32" s="113"/>
      <c r="SFD32" s="113"/>
      <c r="SFE32" s="113"/>
      <c r="SFF32" s="113"/>
      <c r="SFG32" s="113"/>
      <c r="SFH32" s="113"/>
      <c r="SFI32" s="113"/>
      <c r="SFJ32" s="113"/>
      <c r="SFK32" s="113"/>
      <c r="SFL32" s="113"/>
      <c r="SFM32" s="113"/>
      <c r="SFN32" s="113"/>
      <c r="SFO32" s="113"/>
      <c r="SFP32" s="113"/>
      <c r="SFQ32" s="113"/>
      <c r="SFR32" s="113"/>
      <c r="SFS32" s="113"/>
      <c r="SFT32" s="113"/>
      <c r="SFU32" s="113"/>
      <c r="SFV32" s="113"/>
      <c r="SFW32" s="113"/>
      <c r="SFX32" s="113"/>
      <c r="SFY32" s="113"/>
      <c r="SFZ32" s="113"/>
      <c r="SGA32" s="113"/>
      <c r="SGB32" s="113"/>
      <c r="SGC32" s="113"/>
      <c r="SGD32" s="113"/>
      <c r="SGE32" s="113"/>
      <c r="SGF32" s="113"/>
      <c r="SGG32" s="113"/>
      <c r="SGH32" s="113"/>
      <c r="SGI32" s="113"/>
      <c r="SGJ32" s="113"/>
      <c r="SGK32" s="113"/>
      <c r="SGL32" s="113"/>
      <c r="SGM32" s="113"/>
      <c r="SGN32" s="113"/>
      <c r="SGO32" s="113"/>
      <c r="SGP32" s="113"/>
      <c r="SGQ32" s="113"/>
      <c r="SGR32" s="113"/>
      <c r="SGS32" s="113"/>
      <c r="SGT32" s="113"/>
      <c r="SGU32" s="113"/>
      <c r="SGV32" s="113"/>
      <c r="SGW32" s="113"/>
      <c r="SGX32" s="113"/>
      <c r="SGY32" s="113"/>
      <c r="SGZ32" s="113"/>
      <c r="SHA32" s="113"/>
      <c r="SHB32" s="113"/>
      <c r="SHC32" s="113"/>
      <c r="SHD32" s="113"/>
      <c r="SHE32" s="113"/>
      <c r="SHF32" s="113"/>
      <c r="SHG32" s="113"/>
      <c r="SHH32" s="113"/>
      <c r="SHI32" s="113"/>
      <c r="SHJ32" s="113"/>
      <c r="SHK32" s="113"/>
      <c r="SHL32" s="113"/>
      <c r="SHM32" s="113"/>
      <c r="SHN32" s="113"/>
      <c r="SHO32" s="113"/>
      <c r="SHP32" s="113"/>
      <c r="SHQ32" s="113"/>
      <c r="SHR32" s="113"/>
      <c r="SHS32" s="113"/>
      <c r="SHT32" s="113"/>
      <c r="SHU32" s="113"/>
      <c r="SHV32" s="113"/>
      <c r="SHW32" s="113"/>
      <c r="SHX32" s="113"/>
      <c r="SHY32" s="113"/>
      <c r="SHZ32" s="113"/>
      <c r="SIA32" s="113"/>
      <c r="SIB32" s="113"/>
      <c r="SIC32" s="113"/>
      <c r="SID32" s="113"/>
      <c r="SIE32" s="113"/>
      <c r="SIF32" s="113"/>
      <c r="SIG32" s="113"/>
      <c r="SIH32" s="113"/>
      <c r="SII32" s="113"/>
      <c r="SIJ32" s="113"/>
      <c r="SIK32" s="113"/>
      <c r="SIL32" s="113"/>
      <c r="SIM32" s="113"/>
      <c r="SIN32" s="113"/>
      <c r="SIO32" s="113"/>
      <c r="SIP32" s="113"/>
      <c r="SIQ32" s="113"/>
      <c r="SIR32" s="113"/>
      <c r="SIS32" s="113"/>
      <c r="SIT32" s="113"/>
      <c r="SIU32" s="113"/>
      <c r="SIV32" s="113"/>
      <c r="SIW32" s="113"/>
      <c r="SIX32" s="113"/>
      <c r="SIY32" s="113"/>
      <c r="SIZ32" s="113"/>
      <c r="SJA32" s="113"/>
      <c r="SJB32" s="113"/>
      <c r="SJC32" s="113"/>
      <c r="SJD32" s="113"/>
      <c r="SJE32" s="113"/>
      <c r="SJF32" s="113"/>
      <c r="SJG32" s="113"/>
      <c r="SJH32" s="113"/>
      <c r="SJI32" s="113"/>
      <c r="SJJ32" s="113"/>
      <c r="SJK32" s="113"/>
      <c r="SJL32" s="113"/>
      <c r="SJM32" s="113"/>
      <c r="SJN32" s="113"/>
      <c r="SJO32" s="113"/>
      <c r="SJP32" s="113"/>
      <c r="SJQ32" s="113"/>
      <c r="SJR32" s="113"/>
      <c r="SJS32" s="113"/>
      <c r="SJT32" s="113"/>
      <c r="SJU32" s="113"/>
      <c r="SJV32" s="113"/>
      <c r="SJW32" s="113"/>
      <c r="SJX32" s="113"/>
      <c r="SJY32" s="113"/>
      <c r="SJZ32" s="113"/>
      <c r="SKA32" s="113"/>
      <c r="SKB32" s="113"/>
      <c r="SKC32" s="113"/>
      <c r="SKD32" s="113"/>
      <c r="SKE32" s="113"/>
      <c r="SKF32" s="113"/>
      <c r="SKG32" s="113"/>
      <c r="SKH32" s="113"/>
      <c r="SKI32" s="113"/>
      <c r="SKJ32" s="113"/>
      <c r="SKK32" s="113"/>
      <c r="SKL32" s="113"/>
      <c r="SKM32" s="113"/>
      <c r="SKN32" s="113"/>
      <c r="SKO32" s="113"/>
      <c r="SKP32" s="113"/>
      <c r="SKQ32" s="113"/>
      <c r="SKR32" s="113"/>
      <c r="SKS32" s="113"/>
      <c r="SKT32" s="113"/>
      <c r="SKU32" s="113"/>
      <c r="SKV32" s="113"/>
      <c r="SKW32" s="113"/>
      <c r="SKX32" s="113"/>
      <c r="SKY32" s="113"/>
      <c r="SKZ32" s="113"/>
      <c r="SLA32" s="113"/>
      <c r="SLB32" s="113"/>
      <c r="SLC32" s="113"/>
      <c r="SLD32" s="113"/>
      <c r="SLE32" s="113"/>
      <c r="SLF32" s="113"/>
      <c r="SLG32" s="113"/>
      <c r="SLH32" s="113"/>
      <c r="SLI32" s="113"/>
      <c r="SLJ32" s="113"/>
      <c r="SLK32" s="113"/>
      <c r="SLL32" s="113"/>
      <c r="SLM32" s="113"/>
      <c r="SLN32" s="113"/>
      <c r="SLO32" s="113"/>
      <c r="SLP32" s="113"/>
      <c r="SLQ32" s="113"/>
      <c r="SLR32" s="113"/>
      <c r="SLS32" s="113"/>
      <c r="SLT32" s="113"/>
      <c r="SLU32" s="113"/>
      <c r="SLV32" s="113"/>
      <c r="SLW32" s="113"/>
      <c r="SLX32" s="113"/>
      <c r="SLY32" s="113"/>
      <c r="SLZ32" s="113"/>
      <c r="SMA32" s="113"/>
      <c r="SMB32" s="113"/>
      <c r="SMC32" s="113"/>
      <c r="SMD32" s="113"/>
      <c r="SME32" s="113"/>
      <c r="SMF32" s="113"/>
      <c r="SMG32" s="113"/>
      <c r="SMH32" s="113"/>
      <c r="SMI32" s="113"/>
      <c r="SMJ32" s="113"/>
      <c r="SMK32" s="113"/>
      <c r="SML32" s="113"/>
      <c r="SMM32" s="113"/>
      <c r="SMN32" s="113"/>
      <c r="SMO32" s="113"/>
      <c r="SMP32" s="113"/>
      <c r="SMQ32" s="113"/>
      <c r="SMR32" s="113"/>
      <c r="SMS32" s="113"/>
      <c r="SMT32" s="113"/>
      <c r="SMU32" s="113"/>
      <c r="SMV32" s="113"/>
      <c r="SMW32" s="113"/>
      <c r="SMX32" s="113"/>
      <c r="SMY32" s="113"/>
      <c r="SMZ32" s="113"/>
      <c r="SNA32" s="113"/>
      <c r="SNB32" s="113"/>
      <c r="SNC32" s="113"/>
      <c r="SND32" s="113"/>
      <c r="SNE32" s="113"/>
      <c r="SNF32" s="113"/>
      <c r="SNG32" s="113"/>
      <c r="SNH32" s="113"/>
      <c r="SNI32" s="113"/>
      <c r="SNJ32" s="113"/>
      <c r="SNK32" s="113"/>
      <c r="SNL32" s="113"/>
      <c r="SNM32" s="113"/>
      <c r="SNN32" s="113"/>
      <c r="SNO32" s="113"/>
      <c r="SNP32" s="113"/>
      <c r="SNQ32" s="113"/>
      <c r="SNR32" s="113"/>
      <c r="SNS32" s="113"/>
      <c r="SNT32" s="113"/>
      <c r="SNU32" s="113"/>
      <c r="SNV32" s="113"/>
      <c r="SNW32" s="113"/>
      <c r="SNX32" s="113"/>
      <c r="SNY32" s="113"/>
      <c r="SNZ32" s="113"/>
      <c r="SOA32" s="113"/>
      <c r="SOB32" s="113"/>
      <c r="SOC32" s="113"/>
      <c r="SOD32" s="113"/>
      <c r="SOE32" s="113"/>
      <c r="SOF32" s="113"/>
      <c r="SOG32" s="113"/>
      <c r="SOH32" s="113"/>
      <c r="SOI32" s="113"/>
      <c r="SOJ32" s="113"/>
      <c r="SOK32" s="113"/>
      <c r="SOL32" s="113"/>
      <c r="SOM32" s="113"/>
      <c r="SON32" s="113"/>
      <c r="SOO32" s="113"/>
      <c r="SOP32" s="113"/>
      <c r="SOQ32" s="113"/>
      <c r="SOR32" s="113"/>
      <c r="SOS32" s="113"/>
      <c r="SOT32" s="113"/>
      <c r="SOU32" s="113"/>
      <c r="SOV32" s="113"/>
      <c r="SOW32" s="113"/>
      <c r="SOX32" s="113"/>
      <c r="SOY32" s="113"/>
      <c r="SOZ32" s="113"/>
      <c r="SPA32" s="113"/>
      <c r="SPB32" s="113"/>
      <c r="SPC32" s="113"/>
      <c r="SPD32" s="113"/>
      <c r="SPE32" s="113"/>
      <c r="SPF32" s="113"/>
      <c r="SPG32" s="113"/>
      <c r="SPH32" s="113"/>
      <c r="SPI32" s="113"/>
      <c r="SPJ32" s="113"/>
      <c r="SPK32" s="113"/>
      <c r="SPL32" s="113"/>
      <c r="SPM32" s="113"/>
      <c r="SPN32" s="113"/>
      <c r="SPO32" s="113"/>
      <c r="SPP32" s="113"/>
      <c r="SPQ32" s="113"/>
      <c r="SPR32" s="113"/>
      <c r="SPS32" s="113"/>
      <c r="SPT32" s="113"/>
      <c r="SPU32" s="113"/>
      <c r="SPV32" s="113"/>
      <c r="SPW32" s="113"/>
      <c r="SPX32" s="113"/>
      <c r="SPY32" s="113"/>
      <c r="SPZ32" s="113"/>
      <c r="SQA32" s="113"/>
      <c r="SQB32" s="113"/>
      <c r="SQC32" s="113"/>
      <c r="SQD32" s="113"/>
      <c r="SQE32" s="113"/>
      <c r="SQF32" s="113"/>
      <c r="SQG32" s="113"/>
      <c r="SQH32" s="113"/>
      <c r="SQI32" s="113"/>
      <c r="SQJ32" s="113"/>
      <c r="SQK32" s="113"/>
      <c r="SQL32" s="113"/>
      <c r="SQM32" s="113"/>
      <c r="SQN32" s="113"/>
      <c r="SQO32" s="113"/>
      <c r="SQP32" s="113"/>
      <c r="SQQ32" s="113"/>
      <c r="SQR32" s="113"/>
      <c r="SQS32" s="113"/>
      <c r="SQT32" s="113"/>
      <c r="SQU32" s="113"/>
      <c r="SQV32" s="113"/>
      <c r="SQW32" s="113"/>
      <c r="SQX32" s="113"/>
      <c r="SQY32" s="113"/>
      <c r="SQZ32" s="113"/>
      <c r="SRA32" s="113"/>
      <c r="SRB32" s="113"/>
      <c r="SRC32" s="113"/>
      <c r="SRD32" s="113"/>
      <c r="SRE32" s="113"/>
      <c r="SRF32" s="113"/>
      <c r="SRG32" s="113"/>
      <c r="SRH32" s="113"/>
      <c r="SRI32" s="113"/>
      <c r="SRJ32" s="113"/>
      <c r="SRK32" s="113"/>
      <c r="SRL32" s="113"/>
      <c r="SRM32" s="113"/>
      <c r="SRN32" s="113"/>
      <c r="SRO32" s="113"/>
      <c r="SRP32" s="113"/>
      <c r="SRQ32" s="113"/>
      <c r="SRR32" s="113"/>
      <c r="SRS32" s="113"/>
      <c r="SRT32" s="113"/>
      <c r="SRU32" s="113"/>
      <c r="SRV32" s="113"/>
      <c r="SRW32" s="113"/>
      <c r="SRX32" s="113"/>
      <c r="SRY32" s="113"/>
      <c r="SRZ32" s="113"/>
      <c r="SSA32" s="113"/>
      <c r="SSB32" s="113"/>
      <c r="SSC32" s="113"/>
      <c r="SSD32" s="113"/>
      <c r="SSE32" s="113"/>
      <c r="SSF32" s="113"/>
      <c r="SSG32" s="113"/>
      <c r="SSH32" s="113"/>
      <c r="SSI32" s="113"/>
      <c r="SSJ32" s="113"/>
      <c r="SSK32" s="113"/>
      <c r="SSL32" s="113"/>
      <c r="SSM32" s="113"/>
      <c r="SSN32" s="113"/>
      <c r="SSO32" s="113"/>
      <c r="SSP32" s="113"/>
      <c r="SSQ32" s="113"/>
      <c r="SSR32" s="113"/>
      <c r="SSS32" s="113"/>
      <c r="SST32" s="113"/>
      <c r="SSU32" s="113"/>
      <c r="SSV32" s="113"/>
      <c r="SSW32" s="113"/>
      <c r="SSX32" s="113"/>
      <c r="SSY32" s="113"/>
      <c r="SSZ32" s="113"/>
      <c r="STA32" s="113"/>
      <c r="STB32" s="113"/>
      <c r="STC32" s="113"/>
      <c r="STD32" s="113"/>
      <c r="STE32" s="113"/>
      <c r="STF32" s="113"/>
      <c r="STG32" s="113"/>
      <c r="STH32" s="113"/>
      <c r="STI32" s="113"/>
      <c r="STJ32" s="113"/>
      <c r="STK32" s="113"/>
      <c r="STL32" s="113"/>
      <c r="STM32" s="113"/>
      <c r="STN32" s="113"/>
      <c r="STO32" s="113"/>
      <c r="STP32" s="113"/>
      <c r="STQ32" s="113"/>
      <c r="STR32" s="113"/>
      <c r="STS32" s="113"/>
      <c r="STT32" s="113"/>
      <c r="STU32" s="113"/>
      <c r="STV32" s="113"/>
      <c r="STW32" s="113"/>
      <c r="STX32" s="113"/>
      <c r="STY32" s="113"/>
      <c r="STZ32" s="113"/>
      <c r="SUA32" s="113"/>
      <c r="SUB32" s="113"/>
      <c r="SUC32" s="113"/>
      <c r="SUD32" s="113"/>
      <c r="SUE32" s="113"/>
      <c r="SUF32" s="113"/>
      <c r="SUG32" s="113"/>
      <c r="SUH32" s="113"/>
      <c r="SUI32" s="113"/>
      <c r="SUJ32" s="113"/>
      <c r="SUK32" s="113"/>
      <c r="SUL32" s="113"/>
      <c r="SUM32" s="113"/>
      <c r="SUN32" s="113"/>
      <c r="SUO32" s="113"/>
      <c r="SUP32" s="113"/>
      <c r="SUQ32" s="113"/>
      <c r="SUR32" s="113"/>
      <c r="SUS32" s="113"/>
      <c r="SUT32" s="113"/>
      <c r="SUU32" s="113"/>
      <c r="SUV32" s="113"/>
      <c r="SUW32" s="113"/>
      <c r="SUX32" s="113"/>
      <c r="SUY32" s="113"/>
      <c r="SUZ32" s="113"/>
      <c r="SVA32" s="113"/>
      <c r="SVB32" s="113"/>
      <c r="SVC32" s="113"/>
      <c r="SVD32" s="113"/>
      <c r="SVE32" s="113"/>
      <c r="SVF32" s="113"/>
      <c r="SVG32" s="113"/>
      <c r="SVH32" s="113"/>
      <c r="SVI32" s="113"/>
      <c r="SVJ32" s="113"/>
      <c r="SVK32" s="113"/>
      <c r="SVL32" s="113"/>
      <c r="SVM32" s="113"/>
      <c r="SVN32" s="113"/>
      <c r="SVO32" s="113"/>
      <c r="SVP32" s="113"/>
      <c r="SVQ32" s="113"/>
      <c r="SVR32" s="113"/>
      <c r="SVS32" s="113"/>
      <c r="SVT32" s="113"/>
      <c r="SVU32" s="113"/>
      <c r="SVV32" s="113"/>
      <c r="SVW32" s="113"/>
      <c r="SVX32" s="113"/>
      <c r="SVY32" s="113"/>
      <c r="SVZ32" s="113"/>
      <c r="SWA32" s="113"/>
      <c r="SWB32" s="113"/>
      <c r="SWC32" s="113"/>
      <c r="SWD32" s="113"/>
      <c r="SWE32" s="113"/>
      <c r="SWF32" s="113"/>
      <c r="SWG32" s="113"/>
      <c r="SWH32" s="113"/>
      <c r="SWI32" s="113"/>
      <c r="SWJ32" s="113"/>
      <c r="SWK32" s="113"/>
      <c r="SWL32" s="113"/>
      <c r="SWM32" s="113"/>
      <c r="SWN32" s="113"/>
      <c r="SWO32" s="113"/>
      <c r="SWP32" s="113"/>
      <c r="SWQ32" s="113"/>
      <c r="SWR32" s="113"/>
      <c r="SWS32" s="113"/>
      <c r="SWT32" s="113"/>
      <c r="SWU32" s="113"/>
      <c r="SWV32" s="113"/>
      <c r="SWW32" s="113"/>
      <c r="SWX32" s="113"/>
      <c r="SWY32" s="113"/>
      <c r="SWZ32" s="113"/>
      <c r="SXA32" s="113"/>
      <c r="SXB32" s="113"/>
      <c r="SXC32" s="113"/>
      <c r="SXD32" s="113"/>
      <c r="SXE32" s="113"/>
      <c r="SXF32" s="113"/>
      <c r="SXG32" s="113"/>
      <c r="SXH32" s="113"/>
      <c r="SXI32" s="113"/>
      <c r="SXJ32" s="113"/>
      <c r="SXK32" s="113"/>
      <c r="SXL32" s="113"/>
      <c r="SXM32" s="113"/>
      <c r="SXN32" s="113"/>
      <c r="SXO32" s="113"/>
      <c r="SXP32" s="113"/>
      <c r="SXQ32" s="113"/>
      <c r="SXR32" s="113"/>
      <c r="SXS32" s="113"/>
      <c r="SXT32" s="113"/>
      <c r="SXU32" s="113"/>
      <c r="SXV32" s="113"/>
      <c r="SXW32" s="113"/>
      <c r="SXX32" s="113"/>
      <c r="SXY32" s="113"/>
      <c r="SXZ32" s="113"/>
      <c r="SYA32" s="113"/>
      <c r="SYB32" s="113"/>
      <c r="SYC32" s="113"/>
      <c r="SYD32" s="113"/>
      <c r="SYE32" s="113"/>
      <c r="SYF32" s="113"/>
      <c r="SYG32" s="113"/>
      <c r="SYH32" s="113"/>
      <c r="SYI32" s="113"/>
      <c r="SYJ32" s="113"/>
      <c r="SYK32" s="113"/>
      <c r="SYL32" s="113"/>
      <c r="SYM32" s="113"/>
      <c r="SYN32" s="113"/>
      <c r="SYO32" s="113"/>
      <c r="SYP32" s="113"/>
      <c r="SYQ32" s="113"/>
      <c r="SYR32" s="113"/>
      <c r="SYS32" s="113"/>
      <c r="SYT32" s="113"/>
      <c r="SYU32" s="113"/>
      <c r="SYV32" s="113"/>
      <c r="SYW32" s="113"/>
      <c r="SYX32" s="113"/>
      <c r="SYY32" s="113"/>
      <c r="SYZ32" s="113"/>
      <c r="SZA32" s="113"/>
      <c r="SZB32" s="113"/>
      <c r="SZC32" s="113"/>
      <c r="SZD32" s="113"/>
      <c r="SZE32" s="113"/>
      <c r="SZF32" s="113"/>
      <c r="SZG32" s="113"/>
      <c r="SZH32" s="113"/>
      <c r="SZI32" s="113"/>
      <c r="SZJ32" s="113"/>
      <c r="SZK32" s="113"/>
      <c r="SZL32" s="113"/>
      <c r="SZM32" s="113"/>
      <c r="SZN32" s="113"/>
      <c r="SZO32" s="113"/>
      <c r="SZP32" s="113"/>
      <c r="SZQ32" s="113"/>
      <c r="SZR32" s="113"/>
      <c r="SZS32" s="113"/>
      <c r="SZT32" s="113"/>
      <c r="SZU32" s="113"/>
      <c r="SZV32" s="113"/>
      <c r="SZW32" s="113"/>
      <c r="SZX32" s="113"/>
      <c r="SZY32" s="113"/>
      <c r="SZZ32" s="113"/>
      <c r="TAA32" s="113"/>
      <c r="TAB32" s="113"/>
      <c r="TAC32" s="113"/>
      <c r="TAD32" s="113"/>
      <c r="TAE32" s="113"/>
      <c r="TAF32" s="113"/>
      <c r="TAG32" s="113"/>
      <c r="TAH32" s="113"/>
      <c r="TAI32" s="113"/>
      <c r="TAJ32" s="113"/>
      <c r="TAK32" s="113"/>
      <c r="TAL32" s="113"/>
      <c r="TAM32" s="113"/>
      <c r="TAN32" s="113"/>
      <c r="TAO32" s="113"/>
      <c r="TAP32" s="113"/>
      <c r="TAQ32" s="113"/>
      <c r="TAR32" s="113"/>
      <c r="TAS32" s="113"/>
      <c r="TAT32" s="113"/>
      <c r="TAU32" s="113"/>
      <c r="TAV32" s="113"/>
      <c r="TAW32" s="113"/>
      <c r="TAX32" s="113"/>
      <c r="TAY32" s="113"/>
      <c r="TAZ32" s="113"/>
      <c r="TBA32" s="113"/>
      <c r="TBB32" s="113"/>
      <c r="TBC32" s="113"/>
      <c r="TBD32" s="113"/>
      <c r="TBE32" s="113"/>
      <c r="TBF32" s="113"/>
      <c r="TBG32" s="113"/>
      <c r="TBH32" s="113"/>
      <c r="TBI32" s="113"/>
      <c r="TBJ32" s="113"/>
      <c r="TBK32" s="113"/>
      <c r="TBL32" s="113"/>
      <c r="TBM32" s="113"/>
      <c r="TBN32" s="113"/>
      <c r="TBO32" s="113"/>
      <c r="TBP32" s="113"/>
      <c r="TBQ32" s="113"/>
      <c r="TBR32" s="113"/>
      <c r="TBS32" s="113"/>
      <c r="TBT32" s="113"/>
      <c r="TBU32" s="113"/>
      <c r="TBV32" s="113"/>
      <c r="TBW32" s="113"/>
      <c r="TBX32" s="113"/>
      <c r="TBY32" s="113"/>
      <c r="TBZ32" s="113"/>
      <c r="TCA32" s="113"/>
      <c r="TCB32" s="113"/>
      <c r="TCC32" s="113"/>
      <c r="TCD32" s="113"/>
      <c r="TCE32" s="113"/>
      <c r="TCF32" s="113"/>
      <c r="TCG32" s="113"/>
      <c r="TCH32" s="113"/>
      <c r="TCI32" s="113"/>
      <c r="TCJ32" s="113"/>
      <c r="TCK32" s="113"/>
      <c r="TCL32" s="113"/>
      <c r="TCM32" s="113"/>
      <c r="TCN32" s="113"/>
      <c r="TCO32" s="113"/>
      <c r="TCP32" s="113"/>
      <c r="TCQ32" s="113"/>
      <c r="TCR32" s="113"/>
      <c r="TCS32" s="113"/>
      <c r="TCT32" s="113"/>
      <c r="TCU32" s="113"/>
      <c r="TCV32" s="113"/>
      <c r="TCW32" s="113"/>
      <c r="TCX32" s="113"/>
      <c r="TCY32" s="113"/>
      <c r="TCZ32" s="113"/>
      <c r="TDA32" s="113"/>
      <c r="TDB32" s="113"/>
      <c r="TDC32" s="113"/>
      <c r="TDD32" s="113"/>
      <c r="TDE32" s="113"/>
      <c r="TDF32" s="113"/>
      <c r="TDG32" s="113"/>
      <c r="TDH32" s="113"/>
      <c r="TDI32" s="113"/>
      <c r="TDJ32" s="113"/>
      <c r="TDK32" s="113"/>
      <c r="TDL32" s="113"/>
      <c r="TDM32" s="113"/>
      <c r="TDN32" s="113"/>
      <c r="TDO32" s="113"/>
      <c r="TDP32" s="113"/>
      <c r="TDQ32" s="113"/>
      <c r="TDR32" s="113"/>
      <c r="TDS32" s="113"/>
      <c r="TDT32" s="113"/>
      <c r="TDU32" s="113"/>
      <c r="TDV32" s="113"/>
      <c r="TDW32" s="113"/>
      <c r="TDX32" s="113"/>
      <c r="TDY32" s="113"/>
      <c r="TDZ32" s="113"/>
      <c r="TEA32" s="113"/>
      <c r="TEB32" s="113"/>
      <c r="TEC32" s="113"/>
      <c r="TED32" s="113"/>
      <c r="TEE32" s="113"/>
      <c r="TEF32" s="113"/>
      <c r="TEG32" s="113"/>
      <c r="TEH32" s="113"/>
      <c r="TEI32" s="113"/>
      <c r="TEJ32" s="113"/>
      <c r="TEK32" s="113"/>
      <c r="TEL32" s="113"/>
      <c r="TEM32" s="113"/>
      <c r="TEN32" s="113"/>
      <c r="TEO32" s="113"/>
      <c r="TEP32" s="113"/>
      <c r="TEQ32" s="113"/>
      <c r="TER32" s="113"/>
      <c r="TES32" s="113"/>
      <c r="TET32" s="113"/>
      <c r="TEU32" s="113"/>
      <c r="TEV32" s="113"/>
      <c r="TEW32" s="113"/>
      <c r="TEX32" s="113"/>
      <c r="TEY32" s="113"/>
      <c r="TEZ32" s="113"/>
      <c r="TFA32" s="113"/>
      <c r="TFB32" s="113"/>
      <c r="TFC32" s="113"/>
      <c r="TFD32" s="113"/>
      <c r="TFE32" s="113"/>
      <c r="TFF32" s="113"/>
      <c r="TFG32" s="113"/>
      <c r="TFH32" s="113"/>
      <c r="TFI32" s="113"/>
      <c r="TFJ32" s="113"/>
      <c r="TFK32" s="113"/>
      <c r="TFL32" s="113"/>
      <c r="TFM32" s="113"/>
      <c r="TFN32" s="113"/>
      <c r="TFO32" s="113"/>
      <c r="TFP32" s="113"/>
      <c r="TFQ32" s="113"/>
      <c r="TFR32" s="113"/>
      <c r="TFS32" s="113"/>
      <c r="TFT32" s="113"/>
      <c r="TFU32" s="113"/>
      <c r="TFV32" s="113"/>
      <c r="TFW32" s="113"/>
      <c r="TFX32" s="113"/>
      <c r="TFY32" s="113"/>
      <c r="TFZ32" s="113"/>
      <c r="TGA32" s="113"/>
      <c r="TGB32" s="113"/>
      <c r="TGC32" s="113"/>
      <c r="TGD32" s="113"/>
      <c r="TGE32" s="113"/>
      <c r="TGF32" s="113"/>
      <c r="TGG32" s="113"/>
      <c r="TGH32" s="113"/>
      <c r="TGI32" s="113"/>
      <c r="TGJ32" s="113"/>
      <c r="TGK32" s="113"/>
      <c r="TGL32" s="113"/>
      <c r="TGM32" s="113"/>
      <c r="TGN32" s="113"/>
      <c r="TGO32" s="113"/>
      <c r="TGP32" s="113"/>
      <c r="TGQ32" s="113"/>
      <c r="TGR32" s="113"/>
      <c r="TGS32" s="113"/>
      <c r="TGT32" s="113"/>
      <c r="TGU32" s="113"/>
      <c r="TGV32" s="113"/>
      <c r="TGW32" s="113"/>
      <c r="TGX32" s="113"/>
      <c r="TGY32" s="113"/>
      <c r="TGZ32" s="113"/>
      <c r="THA32" s="113"/>
      <c r="THB32" s="113"/>
      <c r="THC32" s="113"/>
      <c r="THD32" s="113"/>
      <c r="THE32" s="113"/>
      <c r="THF32" s="113"/>
      <c r="THG32" s="113"/>
      <c r="THH32" s="113"/>
      <c r="THI32" s="113"/>
      <c r="THJ32" s="113"/>
      <c r="THK32" s="113"/>
      <c r="THL32" s="113"/>
      <c r="THM32" s="113"/>
      <c r="THN32" s="113"/>
      <c r="THO32" s="113"/>
      <c r="THP32" s="113"/>
      <c r="THQ32" s="113"/>
      <c r="THR32" s="113"/>
      <c r="THS32" s="113"/>
      <c r="THT32" s="113"/>
      <c r="THU32" s="113"/>
      <c r="THV32" s="113"/>
      <c r="THW32" s="113"/>
      <c r="THX32" s="113"/>
      <c r="THY32" s="113"/>
      <c r="THZ32" s="113"/>
      <c r="TIA32" s="113"/>
      <c r="TIB32" s="113"/>
      <c r="TIC32" s="113"/>
      <c r="TID32" s="113"/>
      <c r="TIE32" s="113"/>
      <c r="TIF32" s="113"/>
      <c r="TIG32" s="113"/>
      <c r="TIH32" s="113"/>
      <c r="TII32" s="113"/>
      <c r="TIJ32" s="113"/>
      <c r="TIK32" s="113"/>
      <c r="TIL32" s="113"/>
      <c r="TIM32" s="113"/>
      <c r="TIN32" s="113"/>
      <c r="TIO32" s="113"/>
      <c r="TIP32" s="113"/>
      <c r="TIQ32" s="113"/>
      <c r="TIR32" s="113"/>
      <c r="TIS32" s="113"/>
      <c r="TIT32" s="113"/>
      <c r="TIU32" s="113"/>
      <c r="TIV32" s="113"/>
      <c r="TIW32" s="113"/>
      <c r="TIX32" s="113"/>
      <c r="TIY32" s="113"/>
      <c r="TIZ32" s="113"/>
      <c r="TJA32" s="113"/>
      <c r="TJB32" s="113"/>
      <c r="TJC32" s="113"/>
      <c r="TJD32" s="113"/>
      <c r="TJE32" s="113"/>
      <c r="TJF32" s="113"/>
      <c r="TJG32" s="113"/>
      <c r="TJH32" s="113"/>
      <c r="TJI32" s="113"/>
      <c r="TJJ32" s="113"/>
      <c r="TJK32" s="113"/>
      <c r="TJL32" s="113"/>
      <c r="TJM32" s="113"/>
      <c r="TJN32" s="113"/>
      <c r="TJO32" s="113"/>
      <c r="TJP32" s="113"/>
      <c r="TJQ32" s="113"/>
      <c r="TJR32" s="113"/>
      <c r="TJS32" s="113"/>
      <c r="TJT32" s="113"/>
      <c r="TJU32" s="113"/>
      <c r="TJV32" s="113"/>
      <c r="TJW32" s="113"/>
      <c r="TJX32" s="113"/>
      <c r="TJY32" s="113"/>
      <c r="TJZ32" s="113"/>
      <c r="TKA32" s="113"/>
      <c r="TKB32" s="113"/>
      <c r="TKC32" s="113"/>
      <c r="TKD32" s="113"/>
      <c r="TKE32" s="113"/>
      <c r="TKF32" s="113"/>
      <c r="TKG32" s="113"/>
      <c r="TKH32" s="113"/>
      <c r="TKI32" s="113"/>
      <c r="TKJ32" s="113"/>
      <c r="TKK32" s="113"/>
      <c r="TKL32" s="113"/>
      <c r="TKM32" s="113"/>
      <c r="TKN32" s="113"/>
      <c r="TKO32" s="113"/>
      <c r="TKP32" s="113"/>
      <c r="TKQ32" s="113"/>
      <c r="TKR32" s="113"/>
      <c r="TKS32" s="113"/>
      <c r="TKT32" s="113"/>
      <c r="TKU32" s="113"/>
      <c r="TKV32" s="113"/>
      <c r="TKW32" s="113"/>
      <c r="TKX32" s="113"/>
      <c r="TKY32" s="113"/>
      <c r="TKZ32" s="113"/>
      <c r="TLA32" s="113"/>
      <c r="TLB32" s="113"/>
      <c r="TLC32" s="113"/>
      <c r="TLD32" s="113"/>
      <c r="TLE32" s="113"/>
      <c r="TLF32" s="113"/>
      <c r="TLG32" s="113"/>
      <c r="TLH32" s="113"/>
      <c r="TLI32" s="113"/>
      <c r="TLJ32" s="113"/>
      <c r="TLK32" s="113"/>
      <c r="TLL32" s="113"/>
      <c r="TLM32" s="113"/>
      <c r="TLN32" s="113"/>
      <c r="TLO32" s="113"/>
      <c r="TLP32" s="113"/>
      <c r="TLQ32" s="113"/>
      <c r="TLR32" s="113"/>
      <c r="TLS32" s="113"/>
      <c r="TLT32" s="113"/>
      <c r="TLU32" s="113"/>
      <c r="TLV32" s="113"/>
      <c r="TLW32" s="113"/>
      <c r="TLX32" s="113"/>
      <c r="TLY32" s="113"/>
      <c r="TLZ32" s="113"/>
      <c r="TMA32" s="113"/>
      <c r="TMB32" s="113"/>
      <c r="TMC32" s="113"/>
      <c r="TMD32" s="113"/>
      <c r="TME32" s="113"/>
      <c r="TMF32" s="113"/>
      <c r="TMG32" s="113"/>
      <c r="TMH32" s="113"/>
      <c r="TMI32" s="113"/>
      <c r="TMJ32" s="113"/>
      <c r="TMK32" s="113"/>
      <c r="TML32" s="113"/>
      <c r="TMM32" s="113"/>
      <c r="TMN32" s="113"/>
      <c r="TMO32" s="113"/>
      <c r="TMP32" s="113"/>
      <c r="TMQ32" s="113"/>
      <c r="TMR32" s="113"/>
      <c r="TMS32" s="113"/>
      <c r="TMT32" s="113"/>
      <c r="TMU32" s="113"/>
      <c r="TMV32" s="113"/>
      <c r="TMW32" s="113"/>
      <c r="TMX32" s="113"/>
      <c r="TMY32" s="113"/>
      <c r="TMZ32" s="113"/>
      <c r="TNA32" s="113"/>
      <c r="TNB32" s="113"/>
      <c r="TNC32" s="113"/>
      <c r="TND32" s="113"/>
      <c r="TNE32" s="113"/>
      <c r="TNF32" s="113"/>
      <c r="TNG32" s="113"/>
      <c r="TNH32" s="113"/>
      <c r="TNI32" s="113"/>
      <c r="TNJ32" s="113"/>
      <c r="TNK32" s="113"/>
      <c r="TNL32" s="113"/>
      <c r="TNM32" s="113"/>
      <c r="TNN32" s="113"/>
      <c r="TNO32" s="113"/>
      <c r="TNP32" s="113"/>
      <c r="TNQ32" s="113"/>
      <c r="TNR32" s="113"/>
      <c r="TNS32" s="113"/>
      <c r="TNT32" s="113"/>
      <c r="TNU32" s="113"/>
      <c r="TNV32" s="113"/>
      <c r="TNW32" s="113"/>
      <c r="TNX32" s="113"/>
      <c r="TNY32" s="113"/>
      <c r="TNZ32" s="113"/>
      <c r="TOA32" s="113"/>
      <c r="TOB32" s="113"/>
      <c r="TOC32" s="113"/>
      <c r="TOD32" s="113"/>
      <c r="TOE32" s="113"/>
      <c r="TOF32" s="113"/>
      <c r="TOG32" s="113"/>
      <c r="TOH32" s="113"/>
      <c r="TOI32" s="113"/>
      <c r="TOJ32" s="113"/>
      <c r="TOK32" s="113"/>
      <c r="TOL32" s="113"/>
      <c r="TOM32" s="113"/>
      <c r="TON32" s="113"/>
      <c r="TOO32" s="113"/>
      <c r="TOP32" s="113"/>
      <c r="TOQ32" s="113"/>
      <c r="TOR32" s="113"/>
      <c r="TOS32" s="113"/>
      <c r="TOT32" s="113"/>
      <c r="TOU32" s="113"/>
      <c r="TOV32" s="113"/>
      <c r="TOW32" s="113"/>
      <c r="TOX32" s="113"/>
      <c r="TOY32" s="113"/>
      <c r="TOZ32" s="113"/>
      <c r="TPA32" s="113"/>
      <c r="TPB32" s="113"/>
      <c r="TPC32" s="113"/>
      <c r="TPD32" s="113"/>
      <c r="TPE32" s="113"/>
      <c r="TPF32" s="113"/>
      <c r="TPG32" s="113"/>
      <c r="TPH32" s="113"/>
      <c r="TPI32" s="113"/>
      <c r="TPJ32" s="113"/>
      <c r="TPK32" s="113"/>
      <c r="TPL32" s="113"/>
      <c r="TPM32" s="113"/>
      <c r="TPN32" s="113"/>
      <c r="TPO32" s="113"/>
      <c r="TPP32" s="113"/>
      <c r="TPQ32" s="113"/>
      <c r="TPR32" s="113"/>
      <c r="TPS32" s="113"/>
      <c r="TPT32" s="113"/>
      <c r="TPU32" s="113"/>
      <c r="TPV32" s="113"/>
      <c r="TPW32" s="113"/>
      <c r="TPX32" s="113"/>
      <c r="TPY32" s="113"/>
      <c r="TPZ32" s="113"/>
      <c r="TQA32" s="113"/>
      <c r="TQB32" s="113"/>
      <c r="TQC32" s="113"/>
      <c r="TQD32" s="113"/>
      <c r="TQE32" s="113"/>
      <c r="TQF32" s="113"/>
      <c r="TQG32" s="113"/>
      <c r="TQH32" s="113"/>
      <c r="TQI32" s="113"/>
      <c r="TQJ32" s="113"/>
      <c r="TQK32" s="113"/>
      <c r="TQL32" s="113"/>
      <c r="TQM32" s="113"/>
      <c r="TQN32" s="113"/>
      <c r="TQO32" s="113"/>
      <c r="TQP32" s="113"/>
      <c r="TQQ32" s="113"/>
      <c r="TQR32" s="113"/>
      <c r="TQS32" s="113"/>
      <c r="TQT32" s="113"/>
      <c r="TQU32" s="113"/>
      <c r="TQV32" s="113"/>
      <c r="TQW32" s="113"/>
      <c r="TQX32" s="113"/>
      <c r="TQY32" s="113"/>
      <c r="TQZ32" s="113"/>
      <c r="TRA32" s="113"/>
      <c r="TRB32" s="113"/>
      <c r="TRC32" s="113"/>
      <c r="TRD32" s="113"/>
      <c r="TRE32" s="113"/>
      <c r="TRF32" s="113"/>
      <c r="TRG32" s="113"/>
      <c r="TRH32" s="113"/>
      <c r="TRI32" s="113"/>
      <c r="TRJ32" s="113"/>
      <c r="TRK32" s="113"/>
      <c r="TRL32" s="113"/>
      <c r="TRM32" s="113"/>
      <c r="TRN32" s="113"/>
      <c r="TRO32" s="113"/>
      <c r="TRP32" s="113"/>
      <c r="TRQ32" s="113"/>
      <c r="TRR32" s="113"/>
      <c r="TRS32" s="113"/>
      <c r="TRT32" s="113"/>
      <c r="TRU32" s="113"/>
      <c r="TRV32" s="113"/>
      <c r="TRW32" s="113"/>
      <c r="TRX32" s="113"/>
      <c r="TRY32" s="113"/>
      <c r="TRZ32" s="113"/>
      <c r="TSA32" s="113"/>
      <c r="TSB32" s="113"/>
      <c r="TSC32" s="113"/>
      <c r="TSD32" s="113"/>
      <c r="TSE32" s="113"/>
      <c r="TSF32" s="113"/>
      <c r="TSG32" s="113"/>
      <c r="TSH32" s="113"/>
      <c r="TSI32" s="113"/>
      <c r="TSJ32" s="113"/>
      <c r="TSK32" s="113"/>
      <c r="TSL32" s="113"/>
      <c r="TSM32" s="113"/>
      <c r="TSN32" s="113"/>
      <c r="TSO32" s="113"/>
      <c r="TSP32" s="113"/>
      <c r="TSQ32" s="113"/>
      <c r="TSR32" s="113"/>
      <c r="TSS32" s="113"/>
      <c r="TST32" s="113"/>
      <c r="TSU32" s="113"/>
      <c r="TSV32" s="113"/>
      <c r="TSW32" s="113"/>
      <c r="TSX32" s="113"/>
      <c r="TSY32" s="113"/>
      <c r="TSZ32" s="113"/>
      <c r="TTA32" s="113"/>
      <c r="TTB32" s="113"/>
      <c r="TTC32" s="113"/>
      <c r="TTD32" s="113"/>
      <c r="TTE32" s="113"/>
      <c r="TTF32" s="113"/>
      <c r="TTG32" s="113"/>
      <c r="TTH32" s="113"/>
      <c r="TTI32" s="113"/>
      <c r="TTJ32" s="113"/>
      <c r="TTK32" s="113"/>
      <c r="TTL32" s="113"/>
      <c r="TTM32" s="113"/>
      <c r="TTN32" s="113"/>
      <c r="TTO32" s="113"/>
      <c r="TTP32" s="113"/>
      <c r="TTQ32" s="113"/>
      <c r="TTR32" s="113"/>
      <c r="TTS32" s="113"/>
      <c r="TTT32" s="113"/>
      <c r="TTU32" s="113"/>
      <c r="TTV32" s="113"/>
      <c r="TTW32" s="113"/>
      <c r="TTX32" s="113"/>
      <c r="TTY32" s="113"/>
      <c r="TTZ32" s="113"/>
      <c r="TUA32" s="113"/>
      <c r="TUB32" s="113"/>
      <c r="TUC32" s="113"/>
      <c r="TUD32" s="113"/>
      <c r="TUE32" s="113"/>
      <c r="TUF32" s="113"/>
      <c r="TUG32" s="113"/>
      <c r="TUH32" s="113"/>
      <c r="TUI32" s="113"/>
      <c r="TUJ32" s="113"/>
      <c r="TUK32" s="113"/>
      <c r="TUL32" s="113"/>
      <c r="TUM32" s="113"/>
      <c r="TUN32" s="113"/>
      <c r="TUO32" s="113"/>
      <c r="TUP32" s="113"/>
      <c r="TUQ32" s="113"/>
      <c r="TUR32" s="113"/>
      <c r="TUS32" s="113"/>
      <c r="TUT32" s="113"/>
      <c r="TUU32" s="113"/>
      <c r="TUV32" s="113"/>
      <c r="TUW32" s="113"/>
      <c r="TUX32" s="113"/>
      <c r="TUY32" s="113"/>
      <c r="TUZ32" s="113"/>
      <c r="TVA32" s="113"/>
      <c r="TVB32" s="113"/>
      <c r="TVC32" s="113"/>
      <c r="TVD32" s="113"/>
      <c r="TVE32" s="113"/>
      <c r="TVF32" s="113"/>
      <c r="TVG32" s="113"/>
      <c r="TVH32" s="113"/>
      <c r="TVI32" s="113"/>
      <c r="TVJ32" s="113"/>
      <c r="TVK32" s="113"/>
      <c r="TVL32" s="113"/>
      <c r="TVM32" s="113"/>
      <c r="TVN32" s="113"/>
      <c r="TVO32" s="113"/>
      <c r="TVP32" s="113"/>
      <c r="TVQ32" s="113"/>
      <c r="TVR32" s="113"/>
      <c r="TVS32" s="113"/>
      <c r="TVT32" s="113"/>
      <c r="TVU32" s="113"/>
      <c r="TVV32" s="113"/>
      <c r="TVW32" s="113"/>
      <c r="TVX32" s="113"/>
      <c r="TVY32" s="113"/>
      <c r="TVZ32" s="113"/>
      <c r="TWA32" s="113"/>
      <c r="TWB32" s="113"/>
      <c r="TWC32" s="113"/>
      <c r="TWD32" s="113"/>
      <c r="TWE32" s="113"/>
      <c r="TWF32" s="113"/>
      <c r="TWG32" s="113"/>
      <c r="TWH32" s="113"/>
      <c r="TWI32" s="113"/>
      <c r="TWJ32" s="113"/>
      <c r="TWK32" s="113"/>
      <c r="TWL32" s="113"/>
      <c r="TWM32" s="113"/>
      <c r="TWN32" s="113"/>
      <c r="TWO32" s="113"/>
      <c r="TWP32" s="113"/>
      <c r="TWQ32" s="113"/>
      <c r="TWR32" s="113"/>
      <c r="TWS32" s="113"/>
      <c r="TWT32" s="113"/>
      <c r="TWU32" s="113"/>
      <c r="TWV32" s="113"/>
      <c r="TWW32" s="113"/>
      <c r="TWX32" s="113"/>
      <c r="TWY32" s="113"/>
      <c r="TWZ32" s="113"/>
      <c r="TXA32" s="113"/>
      <c r="TXB32" s="113"/>
      <c r="TXC32" s="113"/>
      <c r="TXD32" s="113"/>
      <c r="TXE32" s="113"/>
      <c r="TXF32" s="113"/>
      <c r="TXG32" s="113"/>
      <c r="TXH32" s="113"/>
      <c r="TXI32" s="113"/>
      <c r="TXJ32" s="113"/>
      <c r="TXK32" s="113"/>
      <c r="TXL32" s="113"/>
      <c r="TXM32" s="113"/>
      <c r="TXN32" s="113"/>
      <c r="TXO32" s="113"/>
      <c r="TXP32" s="113"/>
      <c r="TXQ32" s="113"/>
      <c r="TXR32" s="113"/>
      <c r="TXS32" s="113"/>
      <c r="TXT32" s="113"/>
      <c r="TXU32" s="113"/>
      <c r="TXV32" s="113"/>
      <c r="TXW32" s="113"/>
      <c r="TXX32" s="113"/>
      <c r="TXY32" s="113"/>
      <c r="TXZ32" s="113"/>
      <c r="TYA32" s="113"/>
      <c r="TYB32" s="113"/>
      <c r="TYC32" s="113"/>
      <c r="TYD32" s="113"/>
      <c r="TYE32" s="113"/>
      <c r="TYF32" s="113"/>
      <c r="TYG32" s="113"/>
      <c r="TYH32" s="113"/>
      <c r="TYI32" s="113"/>
      <c r="TYJ32" s="113"/>
      <c r="TYK32" s="113"/>
      <c r="TYL32" s="113"/>
      <c r="TYM32" s="113"/>
      <c r="TYN32" s="113"/>
      <c r="TYO32" s="113"/>
      <c r="TYP32" s="113"/>
      <c r="TYQ32" s="113"/>
      <c r="TYR32" s="113"/>
      <c r="TYS32" s="113"/>
      <c r="TYT32" s="113"/>
      <c r="TYU32" s="113"/>
      <c r="TYV32" s="113"/>
      <c r="TYW32" s="113"/>
      <c r="TYX32" s="113"/>
      <c r="TYY32" s="113"/>
      <c r="TYZ32" s="113"/>
      <c r="TZA32" s="113"/>
      <c r="TZB32" s="113"/>
      <c r="TZC32" s="113"/>
      <c r="TZD32" s="113"/>
      <c r="TZE32" s="113"/>
      <c r="TZF32" s="113"/>
      <c r="TZG32" s="113"/>
      <c r="TZH32" s="113"/>
      <c r="TZI32" s="113"/>
      <c r="TZJ32" s="113"/>
      <c r="TZK32" s="113"/>
      <c r="TZL32" s="113"/>
      <c r="TZM32" s="113"/>
      <c r="TZN32" s="113"/>
      <c r="TZO32" s="113"/>
      <c r="TZP32" s="113"/>
      <c r="TZQ32" s="113"/>
      <c r="TZR32" s="113"/>
      <c r="TZS32" s="113"/>
      <c r="TZT32" s="113"/>
      <c r="TZU32" s="113"/>
      <c r="TZV32" s="113"/>
      <c r="TZW32" s="113"/>
      <c r="TZX32" s="113"/>
      <c r="TZY32" s="113"/>
      <c r="TZZ32" s="113"/>
      <c r="UAA32" s="113"/>
      <c r="UAB32" s="113"/>
      <c r="UAC32" s="113"/>
      <c r="UAD32" s="113"/>
      <c r="UAE32" s="113"/>
      <c r="UAF32" s="113"/>
      <c r="UAG32" s="113"/>
      <c r="UAH32" s="113"/>
      <c r="UAI32" s="113"/>
      <c r="UAJ32" s="113"/>
      <c r="UAK32" s="113"/>
      <c r="UAL32" s="113"/>
      <c r="UAM32" s="113"/>
      <c r="UAN32" s="113"/>
      <c r="UAO32" s="113"/>
      <c r="UAP32" s="113"/>
      <c r="UAQ32" s="113"/>
      <c r="UAR32" s="113"/>
      <c r="UAS32" s="113"/>
      <c r="UAT32" s="113"/>
      <c r="UAU32" s="113"/>
      <c r="UAV32" s="113"/>
      <c r="UAW32" s="113"/>
      <c r="UAX32" s="113"/>
      <c r="UAY32" s="113"/>
      <c r="UAZ32" s="113"/>
      <c r="UBA32" s="113"/>
      <c r="UBB32" s="113"/>
      <c r="UBC32" s="113"/>
      <c r="UBD32" s="113"/>
      <c r="UBE32" s="113"/>
      <c r="UBF32" s="113"/>
      <c r="UBG32" s="113"/>
      <c r="UBH32" s="113"/>
      <c r="UBI32" s="113"/>
      <c r="UBJ32" s="113"/>
      <c r="UBK32" s="113"/>
      <c r="UBL32" s="113"/>
      <c r="UBM32" s="113"/>
      <c r="UBN32" s="113"/>
      <c r="UBO32" s="113"/>
      <c r="UBP32" s="113"/>
      <c r="UBQ32" s="113"/>
      <c r="UBR32" s="113"/>
      <c r="UBS32" s="113"/>
      <c r="UBT32" s="113"/>
      <c r="UBU32" s="113"/>
      <c r="UBV32" s="113"/>
      <c r="UBW32" s="113"/>
      <c r="UBX32" s="113"/>
      <c r="UBY32" s="113"/>
      <c r="UBZ32" s="113"/>
      <c r="UCA32" s="113"/>
      <c r="UCB32" s="113"/>
      <c r="UCC32" s="113"/>
      <c r="UCD32" s="113"/>
      <c r="UCE32" s="113"/>
      <c r="UCF32" s="113"/>
      <c r="UCG32" s="113"/>
      <c r="UCH32" s="113"/>
      <c r="UCI32" s="113"/>
      <c r="UCJ32" s="113"/>
      <c r="UCK32" s="113"/>
      <c r="UCL32" s="113"/>
      <c r="UCM32" s="113"/>
      <c r="UCN32" s="113"/>
      <c r="UCO32" s="113"/>
      <c r="UCP32" s="113"/>
      <c r="UCQ32" s="113"/>
      <c r="UCR32" s="113"/>
      <c r="UCS32" s="113"/>
      <c r="UCT32" s="113"/>
      <c r="UCU32" s="113"/>
      <c r="UCV32" s="113"/>
      <c r="UCW32" s="113"/>
      <c r="UCX32" s="113"/>
      <c r="UCY32" s="113"/>
      <c r="UCZ32" s="113"/>
      <c r="UDA32" s="113"/>
      <c r="UDB32" s="113"/>
      <c r="UDC32" s="113"/>
      <c r="UDD32" s="113"/>
      <c r="UDE32" s="113"/>
      <c r="UDF32" s="113"/>
      <c r="UDG32" s="113"/>
      <c r="UDH32" s="113"/>
      <c r="UDI32" s="113"/>
      <c r="UDJ32" s="113"/>
      <c r="UDK32" s="113"/>
      <c r="UDL32" s="113"/>
      <c r="UDM32" s="113"/>
      <c r="UDN32" s="113"/>
      <c r="UDO32" s="113"/>
      <c r="UDP32" s="113"/>
      <c r="UDQ32" s="113"/>
      <c r="UDR32" s="113"/>
      <c r="UDS32" s="113"/>
      <c r="UDT32" s="113"/>
      <c r="UDU32" s="113"/>
      <c r="UDV32" s="113"/>
      <c r="UDW32" s="113"/>
      <c r="UDX32" s="113"/>
      <c r="UDY32" s="113"/>
      <c r="UDZ32" s="113"/>
      <c r="UEA32" s="113"/>
      <c r="UEB32" s="113"/>
      <c r="UEC32" s="113"/>
      <c r="UED32" s="113"/>
      <c r="UEE32" s="113"/>
      <c r="UEF32" s="113"/>
      <c r="UEG32" s="113"/>
      <c r="UEH32" s="113"/>
      <c r="UEI32" s="113"/>
      <c r="UEJ32" s="113"/>
      <c r="UEK32" s="113"/>
      <c r="UEL32" s="113"/>
      <c r="UEM32" s="113"/>
      <c r="UEN32" s="113"/>
      <c r="UEO32" s="113"/>
      <c r="UEP32" s="113"/>
      <c r="UEQ32" s="113"/>
      <c r="UER32" s="113"/>
      <c r="UES32" s="113"/>
      <c r="UET32" s="113"/>
      <c r="UEU32" s="113"/>
      <c r="UEV32" s="113"/>
      <c r="UEW32" s="113"/>
      <c r="UEX32" s="113"/>
      <c r="UEY32" s="113"/>
      <c r="UEZ32" s="113"/>
      <c r="UFA32" s="113"/>
      <c r="UFB32" s="113"/>
      <c r="UFC32" s="113"/>
      <c r="UFD32" s="113"/>
      <c r="UFE32" s="113"/>
      <c r="UFF32" s="113"/>
      <c r="UFG32" s="113"/>
      <c r="UFH32" s="113"/>
      <c r="UFI32" s="113"/>
      <c r="UFJ32" s="113"/>
      <c r="UFK32" s="113"/>
      <c r="UFL32" s="113"/>
      <c r="UFM32" s="113"/>
      <c r="UFN32" s="113"/>
      <c r="UFO32" s="113"/>
      <c r="UFP32" s="113"/>
      <c r="UFQ32" s="113"/>
      <c r="UFR32" s="113"/>
      <c r="UFS32" s="113"/>
      <c r="UFT32" s="113"/>
      <c r="UFU32" s="113"/>
      <c r="UFV32" s="113"/>
      <c r="UFW32" s="113"/>
      <c r="UFX32" s="113"/>
      <c r="UFY32" s="113"/>
      <c r="UFZ32" s="113"/>
      <c r="UGA32" s="113"/>
      <c r="UGB32" s="113"/>
      <c r="UGC32" s="113"/>
      <c r="UGD32" s="113"/>
      <c r="UGE32" s="113"/>
      <c r="UGF32" s="113"/>
      <c r="UGG32" s="113"/>
      <c r="UGH32" s="113"/>
      <c r="UGI32" s="113"/>
      <c r="UGJ32" s="113"/>
      <c r="UGK32" s="113"/>
      <c r="UGL32" s="113"/>
      <c r="UGM32" s="113"/>
      <c r="UGN32" s="113"/>
      <c r="UGO32" s="113"/>
      <c r="UGP32" s="113"/>
      <c r="UGQ32" s="113"/>
      <c r="UGR32" s="113"/>
      <c r="UGS32" s="113"/>
      <c r="UGT32" s="113"/>
      <c r="UGU32" s="113"/>
      <c r="UGV32" s="113"/>
      <c r="UGW32" s="113"/>
      <c r="UGX32" s="113"/>
      <c r="UGY32" s="113"/>
      <c r="UGZ32" s="113"/>
      <c r="UHA32" s="113"/>
      <c r="UHB32" s="113"/>
      <c r="UHC32" s="113"/>
      <c r="UHD32" s="113"/>
      <c r="UHE32" s="113"/>
      <c r="UHF32" s="113"/>
      <c r="UHG32" s="113"/>
      <c r="UHH32" s="113"/>
      <c r="UHI32" s="113"/>
      <c r="UHJ32" s="113"/>
      <c r="UHK32" s="113"/>
      <c r="UHL32" s="113"/>
      <c r="UHM32" s="113"/>
      <c r="UHN32" s="113"/>
      <c r="UHO32" s="113"/>
      <c r="UHP32" s="113"/>
      <c r="UHQ32" s="113"/>
      <c r="UHR32" s="113"/>
      <c r="UHS32" s="113"/>
      <c r="UHT32" s="113"/>
      <c r="UHU32" s="113"/>
      <c r="UHV32" s="113"/>
      <c r="UHW32" s="113"/>
      <c r="UHX32" s="113"/>
      <c r="UHY32" s="113"/>
      <c r="UHZ32" s="113"/>
      <c r="UIA32" s="113"/>
      <c r="UIB32" s="113"/>
      <c r="UIC32" s="113"/>
      <c r="UID32" s="113"/>
      <c r="UIE32" s="113"/>
      <c r="UIF32" s="113"/>
      <c r="UIG32" s="113"/>
      <c r="UIH32" s="113"/>
      <c r="UII32" s="113"/>
      <c r="UIJ32" s="113"/>
      <c r="UIK32" s="113"/>
      <c r="UIL32" s="113"/>
      <c r="UIM32" s="113"/>
      <c r="UIN32" s="113"/>
      <c r="UIO32" s="113"/>
      <c r="UIP32" s="113"/>
      <c r="UIQ32" s="113"/>
      <c r="UIR32" s="113"/>
      <c r="UIS32" s="113"/>
      <c r="UIT32" s="113"/>
      <c r="UIU32" s="113"/>
      <c r="UIV32" s="113"/>
      <c r="UIW32" s="113"/>
      <c r="UIX32" s="113"/>
      <c r="UIY32" s="113"/>
      <c r="UIZ32" s="113"/>
      <c r="UJA32" s="113"/>
      <c r="UJB32" s="113"/>
      <c r="UJC32" s="113"/>
      <c r="UJD32" s="113"/>
      <c r="UJE32" s="113"/>
      <c r="UJF32" s="113"/>
      <c r="UJG32" s="113"/>
      <c r="UJH32" s="113"/>
      <c r="UJI32" s="113"/>
      <c r="UJJ32" s="113"/>
      <c r="UJK32" s="113"/>
      <c r="UJL32" s="113"/>
      <c r="UJM32" s="113"/>
      <c r="UJN32" s="113"/>
      <c r="UJO32" s="113"/>
      <c r="UJP32" s="113"/>
      <c r="UJQ32" s="113"/>
      <c r="UJR32" s="113"/>
      <c r="UJS32" s="113"/>
      <c r="UJT32" s="113"/>
      <c r="UJU32" s="113"/>
      <c r="UJV32" s="113"/>
      <c r="UJW32" s="113"/>
      <c r="UJX32" s="113"/>
      <c r="UJY32" s="113"/>
      <c r="UJZ32" s="113"/>
      <c r="UKA32" s="113"/>
      <c r="UKB32" s="113"/>
      <c r="UKC32" s="113"/>
      <c r="UKD32" s="113"/>
      <c r="UKE32" s="113"/>
      <c r="UKF32" s="113"/>
      <c r="UKG32" s="113"/>
      <c r="UKH32" s="113"/>
      <c r="UKI32" s="113"/>
      <c r="UKJ32" s="113"/>
      <c r="UKK32" s="113"/>
      <c r="UKL32" s="113"/>
      <c r="UKM32" s="113"/>
      <c r="UKN32" s="113"/>
      <c r="UKO32" s="113"/>
      <c r="UKP32" s="113"/>
      <c r="UKQ32" s="113"/>
      <c r="UKR32" s="113"/>
      <c r="UKS32" s="113"/>
      <c r="UKT32" s="113"/>
      <c r="UKU32" s="113"/>
      <c r="UKV32" s="113"/>
      <c r="UKW32" s="113"/>
      <c r="UKX32" s="113"/>
      <c r="UKY32" s="113"/>
      <c r="UKZ32" s="113"/>
      <c r="ULA32" s="113"/>
      <c r="ULB32" s="113"/>
      <c r="ULC32" s="113"/>
      <c r="ULD32" s="113"/>
      <c r="ULE32" s="113"/>
      <c r="ULF32" s="113"/>
      <c r="ULG32" s="113"/>
      <c r="ULH32" s="113"/>
      <c r="ULI32" s="113"/>
      <c r="ULJ32" s="113"/>
      <c r="ULK32" s="113"/>
      <c r="ULL32" s="113"/>
      <c r="ULM32" s="113"/>
      <c r="ULN32" s="113"/>
      <c r="ULO32" s="113"/>
      <c r="ULP32" s="113"/>
      <c r="ULQ32" s="113"/>
      <c r="ULR32" s="113"/>
      <c r="ULS32" s="113"/>
      <c r="ULT32" s="113"/>
      <c r="ULU32" s="113"/>
      <c r="ULV32" s="113"/>
      <c r="ULW32" s="113"/>
      <c r="ULX32" s="113"/>
      <c r="ULY32" s="113"/>
      <c r="ULZ32" s="113"/>
      <c r="UMA32" s="113"/>
      <c r="UMB32" s="113"/>
      <c r="UMC32" s="113"/>
      <c r="UMD32" s="113"/>
      <c r="UME32" s="113"/>
      <c r="UMF32" s="113"/>
      <c r="UMG32" s="113"/>
      <c r="UMH32" s="113"/>
      <c r="UMI32" s="113"/>
      <c r="UMJ32" s="113"/>
      <c r="UMK32" s="113"/>
      <c r="UML32" s="113"/>
      <c r="UMM32" s="113"/>
      <c r="UMN32" s="113"/>
      <c r="UMO32" s="113"/>
      <c r="UMP32" s="113"/>
      <c r="UMQ32" s="113"/>
      <c r="UMR32" s="113"/>
      <c r="UMS32" s="113"/>
      <c r="UMT32" s="113"/>
      <c r="UMU32" s="113"/>
      <c r="UMV32" s="113"/>
      <c r="UMW32" s="113"/>
      <c r="UMX32" s="113"/>
      <c r="UMY32" s="113"/>
      <c r="UMZ32" s="113"/>
      <c r="UNA32" s="113"/>
      <c r="UNB32" s="113"/>
      <c r="UNC32" s="113"/>
      <c r="UND32" s="113"/>
      <c r="UNE32" s="113"/>
      <c r="UNF32" s="113"/>
      <c r="UNG32" s="113"/>
      <c r="UNH32" s="113"/>
      <c r="UNI32" s="113"/>
      <c r="UNJ32" s="113"/>
      <c r="UNK32" s="113"/>
      <c r="UNL32" s="113"/>
      <c r="UNM32" s="113"/>
      <c r="UNN32" s="113"/>
      <c r="UNO32" s="113"/>
      <c r="UNP32" s="113"/>
      <c r="UNQ32" s="113"/>
      <c r="UNR32" s="113"/>
      <c r="UNS32" s="113"/>
      <c r="UNT32" s="113"/>
      <c r="UNU32" s="113"/>
      <c r="UNV32" s="113"/>
      <c r="UNW32" s="113"/>
      <c r="UNX32" s="113"/>
      <c r="UNY32" s="113"/>
      <c r="UNZ32" s="113"/>
      <c r="UOA32" s="113"/>
      <c r="UOB32" s="113"/>
      <c r="UOC32" s="113"/>
      <c r="UOD32" s="113"/>
      <c r="UOE32" s="113"/>
      <c r="UOF32" s="113"/>
      <c r="UOG32" s="113"/>
      <c r="UOH32" s="113"/>
      <c r="UOI32" s="113"/>
      <c r="UOJ32" s="113"/>
      <c r="UOK32" s="113"/>
      <c r="UOL32" s="113"/>
      <c r="UOM32" s="113"/>
      <c r="UON32" s="113"/>
      <c r="UOO32" s="113"/>
      <c r="UOP32" s="113"/>
      <c r="UOQ32" s="113"/>
      <c r="UOR32" s="113"/>
      <c r="UOS32" s="113"/>
      <c r="UOT32" s="113"/>
      <c r="UOU32" s="113"/>
      <c r="UOV32" s="113"/>
      <c r="UOW32" s="113"/>
      <c r="UOX32" s="113"/>
      <c r="UOY32" s="113"/>
      <c r="UOZ32" s="113"/>
      <c r="UPA32" s="113"/>
      <c r="UPB32" s="113"/>
      <c r="UPC32" s="113"/>
      <c r="UPD32" s="113"/>
      <c r="UPE32" s="113"/>
      <c r="UPF32" s="113"/>
      <c r="UPG32" s="113"/>
      <c r="UPH32" s="113"/>
      <c r="UPI32" s="113"/>
      <c r="UPJ32" s="113"/>
      <c r="UPK32" s="113"/>
      <c r="UPL32" s="113"/>
      <c r="UPM32" s="113"/>
      <c r="UPN32" s="113"/>
      <c r="UPO32" s="113"/>
      <c r="UPP32" s="113"/>
      <c r="UPQ32" s="113"/>
      <c r="UPR32" s="113"/>
      <c r="UPS32" s="113"/>
      <c r="UPT32" s="113"/>
      <c r="UPU32" s="113"/>
      <c r="UPV32" s="113"/>
      <c r="UPW32" s="113"/>
      <c r="UPX32" s="113"/>
      <c r="UPY32" s="113"/>
      <c r="UPZ32" s="113"/>
      <c r="UQA32" s="113"/>
      <c r="UQB32" s="113"/>
      <c r="UQC32" s="113"/>
      <c r="UQD32" s="113"/>
      <c r="UQE32" s="113"/>
      <c r="UQF32" s="113"/>
      <c r="UQG32" s="113"/>
      <c r="UQH32" s="113"/>
      <c r="UQI32" s="113"/>
      <c r="UQJ32" s="113"/>
      <c r="UQK32" s="113"/>
      <c r="UQL32" s="113"/>
      <c r="UQM32" s="113"/>
      <c r="UQN32" s="113"/>
      <c r="UQO32" s="113"/>
      <c r="UQP32" s="113"/>
      <c r="UQQ32" s="113"/>
      <c r="UQR32" s="113"/>
      <c r="UQS32" s="113"/>
      <c r="UQT32" s="113"/>
      <c r="UQU32" s="113"/>
      <c r="UQV32" s="113"/>
      <c r="UQW32" s="113"/>
      <c r="UQX32" s="113"/>
      <c r="UQY32" s="113"/>
      <c r="UQZ32" s="113"/>
      <c r="URA32" s="113"/>
      <c r="URB32" s="113"/>
      <c r="URC32" s="113"/>
      <c r="URD32" s="113"/>
      <c r="URE32" s="113"/>
      <c r="URF32" s="113"/>
      <c r="URG32" s="113"/>
      <c r="URH32" s="113"/>
      <c r="URI32" s="113"/>
      <c r="URJ32" s="113"/>
      <c r="URK32" s="113"/>
      <c r="URL32" s="113"/>
      <c r="URM32" s="113"/>
      <c r="URN32" s="113"/>
      <c r="URO32" s="113"/>
      <c r="URP32" s="113"/>
      <c r="URQ32" s="113"/>
      <c r="URR32" s="113"/>
      <c r="URS32" s="113"/>
      <c r="URT32" s="113"/>
      <c r="URU32" s="113"/>
      <c r="URV32" s="113"/>
      <c r="URW32" s="113"/>
      <c r="URX32" s="113"/>
      <c r="URY32" s="113"/>
      <c r="URZ32" s="113"/>
      <c r="USA32" s="113"/>
      <c r="USB32" s="113"/>
      <c r="USC32" s="113"/>
      <c r="USD32" s="113"/>
      <c r="USE32" s="113"/>
      <c r="USF32" s="113"/>
      <c r="USG32" s="113"/>
      <c r="USH32" s="113"/>
      <c r="USI32" s="113"/>
      <c r="USJ32" s="113"/>
      <c r="USK32" s="113"/>
      <c r="USL32" s="113"/>
      <c r="USM32" s="113"/>
      <c r="USN32" s="113"/>
      <c r="USO32" s="113"/>
      <c r="USP32" s="113"/>
      <c r="USQ32" s="113"/>
      <c r="USR32" s="113"/>
      <c r="USS32" s="113"/>
      <c r="UST32" s="113"/>
      <c r="USU32" s="113"/>
      <c r="USV32" s="113"/>
      <c r="USW32" s="113"/>
      <c r="USX32" s="113"/>
      <c r="USY32" s="113"/>
      <c r="USZ32" s="113"/>
      <c r="UTA32" s="113"/>
      <c r="UTB32" s="113"/>
      <c r="UTC32" s="113"/>
      <c r="UTD32" s="113"/>
      <c r="UTE32" s="113"/>
      <c r="UTF32" s="113"/>
      <c r="UTG32" s="113"/>
      <c r="UTH32" s="113"/>
      <c r="UTI32" s="113"/>
      <c r="UTJ32" s="113"/>
      <c r="UTK32" s="113"/>
      <c r="UTL32" s="113"/>
      <c r="UTM32" s="113"/>
      <c r="UTN32" s="113"/>
      <c r="UTO32" s="113"/>
      <c r="UTP32" s="113"/>
      <c r="UTQ32" s="113"/>
      <c r="UTR32" s="113"/>
      <c r="UTS32" s="113"/>
      <c r="UTT32" s="113"/>
      <c r="UTU32" s="113"/>
      <c r="UTV32" s="113"/>
      <c r="UTW32" s="113"/>
      <c r="UTX32" s="113"/>
      <c r="UTY32" s="113"/>
      <c r="UTZ32" s="113"/>
      <c r="UUA32" s="113"/>
      <c r="UUB32" s="113"/>
      <c r="UUC32" s="113"/>
      <c r="UUD32" s="113"/>
      <c r="UUE32" s="113"/>
      <c r="UUF32" s="113"/>
      <c r="UUG32" s="113"/>
      <c r="UUH32" s="113"/>
      <c r="UUI32" s="113"/>
      <c r="UUJ32" s="113"/>
      <c r="UUK32" s="113"/>
      <c r="UUL32" s="113"/>
      <c r="UUM32" s="113"/>
      <c r="UUN32" s="113"/>
      <c r="UUO32" s="113"/>
      <c r="UUP32" s="113"/>
      <c r="UUQ32" s="113"/>
      <c r="UUR32" s="113"/>
      <c r="UUS32" s="113"/>
      <c r="UUT32" s="113"/>
      <c r="UUU32" s="113"/>
      <c r="UUV32" s="113"/>
      <c r="UUW32" s="113"/>
      <c r="UUX32" s="113"/>
      <c r="UUY32" s="113"/>
      <c r="UUZ32" s="113"/>
      <c r="UVA32" s="113"/>
      <c r="UVB32" s="113"/>
      <c r="UVC32" s="113"/>
      <c r="UVD32" s="113"/>
      <c r="UVE32" s="113"/>
      <c r="UVF32" s="113"/>
      <c r="UVG32" s="113"/>
      <c r="UVH32" s="113"/>
      <c r="UVI32" s="113"/>
      <c r="UVJ32" s="113"/>
      <c r="UVK32" s="113"/>
      <c r="UVL32" s="113"/>
      <c r="UVM32" s="113"/>
      <c r="UVN32" s="113"/>
      <c r="UVO32" s="113"/>
      <c r="UVP32" s="113"/>
      <c r="UVQ32" s="113"/>
      <c r="UVR32" s="113"/>
      <c r="UVS32" s="113"/>
      <c r="UVT32" s="113"/>
      <c r="UVU32" s="113"/>
      <c r="UVV32" s="113"/>
      <c r="UVW32" s="113"/>
      <c r="UVX32" s="113"/>
      <c r="UVY32" s="113"/>
      <c r="UVZ32" s="113"/>
      <c r="UWA32" s="113"/>
      <c r="UWB32" s="113"/>
      <c r="UWC32" s="113"/>
      <c r="UWD32" s="113"/>
      <c r="UWE32" s="113"/>
      <c r="UWF32" s="113"/>
      <c r="UWG32" s="113"/>
      <c r="UWH32" s="113"/>
      <c r="UWI32" s="113"/>
      <c r="UWJ32" s="113"/>
      <c r="UWK32" s="113"/>
      <c r="UWL32" s="113"/>
      <c r="UWM32" s="113"/>
      <c r="UWN32" s="113"/>
      <c r="UWO32" s="113"/>
      <c r="UWP32" s="113"/>
      <c r="UWQ32" s="113"/>
      <c r="UWR32" s="113"/>
      <c r="UWS32" s="113"/>
      <c r="UWT32" s="113"/>
      <c r="UWU32" s="113"/>
      <c r="UWV32" s="113"/>
      <c r="UWW32" s="113"/>
      <c r="UWX32" s="113"/>
      <c r="UWY32" s="113"/>
      <c r="UWZ32" s="113"/>
      <c r="UXA32" s="113"/>
      <c r="UXB32" s="113"/>
      <c r="UXC32" s="113"/>
      <c r="UXD32" s="113"/>
      <c r="UXE32" s="113"/>
      <c r="UXF32" s="113"/>
      <c r="UXG32" s="113"/>
      <c r="UXH32" s="113"/>
      <c r="UXI32" s="113"/>
      <c r="UXJ32" s="113"/>
      <c r="UXK32" s="113"/>
      <c r="UXL32" s="113"/>
      <c r="UXM32" s="113"/>
      <c r="UXN32" s="113"/>
      <c r="UXO32" s="113"/>
      <c r="UXP32" s="113"/>
      <c r="UXQ32" s="113"/>
      <c r="UXR32" s="113"/>
      <c r="UXS32" s="113"/>
      <c r="UXT32" s="113"/>
      <c r="UXU32" s="113"/>
      <c r="UXV32" s="113"/>
      <c r="UXW32" s="113"/>
      <c r="UXX32" s="113"/>
      <c r="UXY32" s="113"/>
      <c r="UXZ32" s="113"/>
      <c r="UYA32" s="113"/>
      <c r="UYB32" s="113"/>
      <c r="UYC32" s="113"/>
      <c r="UYD32" s="113"/>
      <c r="UYE32" s="113"/>
      <c r="UYF32" s="113"/>
      <c r="UYG32" s="113"/>
      <c r="UYH32" s="113"/>
      <c r="UYI32" s="113"/>
      <c r="UYJ32" s="113"/>
      <c r="UYK32" s="113"/>
      <c r="UYL32" s="113"/>
      <c r="UYM32" s="113"/>
      <c r="UYN32" s="113"/>
      <c r="UYO32" s="113"/>
      <c r="UYP32" s="113"/>
      <c r="UYQ32" s="113"/>
      <c r="UYR32" s="113"/>
      <c r="UYS32" s="113"/>
      <c r="UYT32" s="113"/>
      <c r="UYU32" s="113"/>
      <c r="UYV32" s="113"/>
      <c r="UYW32" s="113"/>
      <c r="UYX32" s="113"/>
      <c r="UYY32" s="113"/>
      <c r="UYZ32" s="113"/>
      <c r="UZA32" s="113"/>
      <c r="UZB32" s="113"/>
      <c r="UZC32" s="113"/>
      <c r="UZD32" s="113"/>
      <c r="UZE32" s="113"/>
      <c r="UZF32" s="113"/>
      <c r="UZG32" s="113"/>
      <c r="UZH32" s="113"/>
      <c r="UZI32" s="113"/>
      <c r="UZJ32" s="113"/>
      <c r="UZK32" s="113"/>
      <c r="UZL32" s="113"/>
      <c r="UZM32" s="113"/>
      <c r="UZN32" s="113"/>
      <c r="UZO32" s="113"/>
      <c r="UZP32" s="113"/>
      <c r="UZQ32" s="113"/>
      <c r="UZR32" s="113"/>
      <c r="UZS32" s="113"/>
      <c r="UZT32" s="113"/>
      <c r="UZU32" s="113"/>
      <c r="UZV32" s="113"/>
      <c r="UZW32" s="113"/>
      <c r="UZX32" s="113"/>
      <c r="UZY32" s="113"/>
      <c r="UZZ32" s="113"/>
      <c r="VAA32" s="113"/>
      <c r="VAB32" s="113"/>
      <c r="VAC32" s="113"/>
      <c r="VAD32" s="113"/>
      <c r="VAE32" s="113"/>
      <c r="VAF32" s="113"/>
      <c r="VAG32" s="113"/>
      <c r="VAH32" s="113"/>
      <c r="VAI32" s="113"/>
      <c r="VAJ32" s="113"/>
      <c r="VAK32" s="113"/>
      <c r="VAL32" s="113"/>
      <c r="VAM32" s="113"/>
      <c r="VAN32" s="113"/>
      <c r="VAO32" s="113"/>
      <c r="VAP32" s="113"/>
      <c r="VAQ32" s="113"/>
      <c r="VAR32" s="113"/>
      <c r="VAS32" s="113"/>
      <c r="VAT32" s="113"/>
      <c r="VAU32" s="113"/>
      <c r="VAV32" s="113"/>
      <c r="VAW32" s="113"/>
      <c r="VAX32" s="113"/>
      <c r="VAY32" s="113"/>
      <c r="VAZ32" s="113"/>
      <c r="VBA32" s="113"/>
      <c r="VBB32" s="113"/>
      <c r="VBC32" s="113"/>
      <c r="VBD32" s="113"/>
      <c r="VBE32" s="113"/>
      <c r="VBF32" s="113"/>
      <c r="VBG32" s="113"/>
      <c r="VBH32" s="113"/>
      <c r="VBI32" s="113"/>
      <c r="VBJ32" s="113"/>
      <c r="VBK32" s="113"/>
      <c r="VBL32" s="113"/>
      <c r="VBM32" s="113"/>
      <c r="VBN32" s="113"/>
      <c r="VBO32" s="113"/>
      <c r="VBP32" s="113"/>
      <c r="VBQ32" s="113"/>
      <c r="VBR32" s="113"/>
      <c r="VBS32" s="113"/>
      <c r="VBT32" s="113"/>
      <c r="VBU32" s="113"/>
      <c r="VBV32" s="113"/>
      <c r="VBW32" s="113"/>
      <c r="VBX32" s="113"/>
      <c r="VBY32" s="113"/>
      <c r="VBZ32" s="113"/>
      <c r="VCA32" s="113"/>
      <c r="VCB32" s="113"/>
      <c r="VCC32" s="113"/>
      <c r="VCD32" s="113"/>
      <c r="VCE32" s="113"/>
      <c r="VCF32" s="113"/>
      <c r="VCG32" s="113"/>
      <c r="VCH32" s="113"/>
      <c r="VCI32" s="113"/>
      <c r="VCJ32" s="113"/>
      <c r="VCK32" s="113"/>
      <c r="VCL32" s="113"/>
      <c r="VCM32" s="113"/>
      <c r="VCN32" s="113"/>
      <c r="VCO32" s="113"/>
      <c r="VCP32" s="113"/>
      <c r="VCQ32" s="113"/>
      <c r="VCR32" s="113"/>
      <c r="VCS32" s="113"/>
      <c r="VCT32" s="113"/>
      <c r="VCU32" s="113"/>
      <c r="VCV32" s="113"/>
      <c r="VCW32" s="113"/>
      <c r="VCX32" s="113"/>
      <c r="VCY32" s="113"/>
      <c r="VCZ32" s="113"/>
      <c r="VDA32" s="113"/>
      <c r="VDB32" s="113"/>
      <c r="VDC32" s="113"/>
      <c r="VDD32" s="113"/>
      <c r="VDE32" s="113"/>
      <c r="VDF32" s="113"/>
      <c r="VDG32" s="113"/>
      <c r="VDH32" s="113"/>
      <c r="VDI32" s="113"/>
      <c r="VDJ32" s="113"/>
      <c r="VDK32" s="113"/>
      <c r="VDL32" s="113"/>
      <c r="VDM32" s="113"/>
      <c r="VDN32" s="113"/>
      <c r="VDO32" s="113"/>
      <c r="VDP32" s="113"/>
      <c r="VDQ32" s="113"/>
      <c r="VDR32" s="113"/>
      <c r="VDS32" s="113"/>
      <c r="VDT32" s="113"/>
      <c r="VDU32" s="113"/>
      <c r="VDV32" s="113"/>
      <c r="VDW32" s="113"/>
      <c r="VDX32" s="113"/>
      <c r="VDY32" s="113"/>
      <c r="VDZ32" s="113"/>
      <c r="VEA32" s="113"/>
      <c r="VEB32" s="113"/>
      <c r="VEC32" s="113"/>
      <c r="VED32" s="113"/>
      <c r="VEE32" s="113"/>
      <c r="VEF32" s="113"/>
      <c r="VEG32" s="113"/>
      <c r="VEH32" s="113"/>
      <c r="VEI32" s="113"/>
      <c r="VEJ32" s="113"/>
      <c r="VEK32" s="113"/>
      <c r="VEL32" s="113"/>
      <c r="VEM32" s="113"/>
      <c r="VEN32" s="113"/>
      <c r="VEO32" s="113"/>
      <c r="VEP32" s="113"/>
      <c r="VEQ32" s="113"/>
      <c r="VER32" s="113"/>
      <c r="VES32" s="113"/>
      <c r="VET32" s="113"/>
      <c r="VEU32" s="113"/>
      <c r="VEV32" s="113"/>
      <c r="VEW32" s="113"/>
      <c r="VEX32" s="113"/>
      <c r="VEY32" s="113"/>
      <c r="VEZ32" s="113"/>
      <c r="VFA32" s="113"/>
      <c r="VFB32" s="113"/>
      <c r="VFC32" s="113"/>
      <c r="VFD32" s="113"/>
      <c r="VFE32" s="113"/>
      <c r="VFF32" s="113"/>
      <c r="VFG32" s="113"/>
      <c r="VFH32" s="113"/>
      <c r="VFI32" s="113"/>
      <c r="VFJ32" s="113"/>
      <c r="VFK32" s="113"/>
      <c r="VFL32" s="113"/>
      <c r="VFM32" s="113"/>
      <c r="VFN32" s="113"/>
      <c r="VFO32" s="113"/>
      <c r="VFP32" s="113"/>
      <c r="VFQ32" s="113"/>
      <c r="VFR32" s="113"/>
      <c r="VFS32" s="113"/>
      <c r="VFT32" s="113"/>
      <c r="VFU32" s="113"/>
      <c r="VFV32" s="113"/>
      <c r="VFW32" s="113"/>
      <c r="VFX32" s="113"/>
      <c r="VFY32" s="113"/>
      <c r="VFZ32" s="113"/>
      <c r="VGA32" s="113"/>
      <c r="VGB32" s="113"/>
      <c r="VGC32" s="113"/>
      <c r="VGD32" s="113"/>
      <c r="VGE32" s="113"/>
      <c r="VGF32" s="113"/>
      <c r="VGG32" s="113"/>
      <c r="VGH32" s="113"/>
      <c r="VGI32" s="113"/>
      <c r="VGJ32" s="113"/>
      <c r="VGK32" s="113"/>
      <c r="VGL32" s="113"/>
      <c r="VGM32" s="113"/>
      <c r="VGN32" s="113"/>
      <c r="VGO32" s="113"/>
      <c r="VGP32" s="113"/>
      <c r="VGQ32" s="113"/>
      <c r="VGR32" s="113"/>
      <c r="VGS32" s="113"/>
      <c r="VGT32" s="113"/>
      <c r="VGU32" s="113"/>
      <c r="VGV32" s="113"/>
      <c r="VGW32" s="113"/>
      <c r="VGX32" s="113"/>
      <c r="VGY32" s="113"/>
      <c r="VGZ32" s="113"/>
      <c r="VHA32" s="113"/>
      <c r="VHB32" s="113"/>
      <c r="VHC32" s="113"/>
      <c r="VHD32" s="113"/>
      <c r="VHE32" s="113"/>
      <c r="VHF32" s="113"/>
      <c r="VHG32" s="113"/>
      <c r="VHH32" s="113"/>
      <c r="VHI32" s="113"/>
      <c r="VHJ32" s="113"/>
      <c r="VHK32" s="113"/>
      <c r="VHL32" s="113"/>
      <c r="VHM32" s="113"/>
      <c r="VHN32" s="113"/>
      <c r="VHO32" s="113"/>
      <c r="VHP32" s="113"/>
      <c r="VHQ32" s="113"/>
      <c r="VHR32" s="113"/>
      <c r="VHS32" s="113"/>
      <c r="VHT32" s="113"/>
      <c r="VHU32" s="113"/>
      <c r="VHV32" s="113"/>
      <c r="VHW32" s="113"/>
      <c r="VHX32" s="113"/>
      <c r="VHY32" s="113"/>
      <c r="VHZ32" s="113"/>
      <c r="VIA32" s="113"/>
      <c r="VIB32" s="113"/>
      <c r="VIC32" s="113"/>
      <c r="VID32" s="113"/>
      <c r="VIE32" s="113"/>
      <c r="VIF32" s="113"/>
      <c r="VIG32" s="113"/>
      <c r="VIH32" s="113"/>
      <c r="VII32" s="113"/>
      <c r="VIJ32" s="113"/>
      <c r="VIK32" s="113"/>
      <c r="VIL32" s="113"/>
      <c r="VIM32" s="113"/>
      <c r="VIN32" s="113"/>
      <c r="VIO32" s="113"/>
      <c r="VIP32" s="113"/>
      <c r="VIQ32" s="113"/>
      <c r="VIR32" s="113"/>
      <c r="VIS32" s="113"/>
      <c r="VIT32" s="113"/>
      <c r="VIU32" s="113"/>
      <c r="VIV32" s="113"/>
      <c r="VIW32" s="113"/>
      <c r="VIX32" s="113"/>
      <c r="VIY32" s="113"/>
      <c r="VIZ32" s="113"/>
      <c r="VJA32" s="113"/>
      <c r="VJB32" s="113"/>
      <c r="VJC32" s="113"/>
      <c r="VJD32" s="113"/>
      <c r="VJE32" s="113"/>
      <c r="VJF32" s="113"/>
      <c r="VJG32" s="113"/>
      <c r="VJH32" s="113"/>
      <c r="VJI32" s="113"/>
      <c r="VJJ32" s="113"/>
      <c r="VJK32" s="113"/>
      <c r="VJL32" s="113"/>
      <c r="VJM32" s="113"/>
      <c r="VJN32" s="113"/>
      <c r="VJO32" s="113"/>
      <c r="VJP32" s="113"/>
      <c r="VJQ32" s="113"/>
      <c r="VJR32" s="113"/>
      <c r="VJS32" s="113"/>
      <c r="VJT32" s="113"/>
      <c r="VJU32" s="113"/>
      <c r="VJV32" s="113"/>
      <c r="VJW32" s="113"/>
      <c r="VJX32" s="113"/>
      <c r="VJY32" s="113"/>
      <c r="VJZ32" s="113"/>
      <c r="VKA32" s="113"/>
      <c r="VKB32" s="113"/>
      <c r="VKC32" s="113"/>
      <c r="VKD32" s="113"/>
      <c r="VKE32" s="113"/>
      <c r="VKF32" s="113"/>
      <c r="VKG32" s="113"/>
      <c r="VKH32" s="113"/>
      <c r="VKI32" s="113"/>
      <c r="VKJ32" s="113"/>
      <c r="VKK32" s="113"/>
      <c r="VKL32" s="113"/>
      <c r="VKM32" s="113"/>
      <c r="VKN32" s="113"/>
      <c r="VKO32" s="113"/>
      <c r="VKP32" s="113"/>
      <c r="VKQ32" s="113"/>
      <c r="VKR32" s="113"/>
      <c r="VKS32" s="113"/>
      <c r="VKT32" s="113"/>
      <c r="VKU32" s="113"/>
      <c r="VKV32" s="113"/>
      <c r="VKW32" s="113"/>
      <c r="VKX32" s="113"/>
      <c r="VKY32" s="113"/>
      <c r="VKZ32" s="113"/>
      <c r="VLA32" s="113"/>
      <c r="VLB32" s="113"/>
      <c r="VLC32" s="113"/>
      <c r="VLD32" s="113"/>
      <c r="VLE32" s="113"/>
      <c r="VLF32" s="113"/>
      <c r="VLG32" s="113"/>
      <c r="VLH32" s="113"/>
      <c r="VLI32" s="113"/>
      <c r="VLJ32" s="113"/>
      <c r="VLK32" s="113"/>
      <c r="VLL32" s="113"/>
      <c r="VLM32" s="113"/>
      <c r="VLN32" s="113"/>
      <c r="VLO32" s="113"/>
      <c r="VLP32" s="113"/>
      <c r="VLQ32" s="113"/>
      <c r="VLR32" s="113"/>
      <c r="VLS32" s="113"/>
      <c r="VLT32" s="113"/>
      <c r="VLU32" s="113"/>
      <c r="VLV32" s="113"/>
      <c r="VLW32" s="113"/>
      <c r="VLX32" s="113"/>
      <c r="VLY32" s="113"/>
      <c r="VLZ32" s="113"/>
      <c r="VMA32" s="113"/>
      <c r="VMB32" s="113"/>
      <c r="VMC32" s="113"/>
      <c r="VMD32" s="113"/>
      <c r="VME32" s="113"/>
      <c r="VMF32" s="113"/>
      <c r="VMG32" s="113"/>
      <c r="VMH32" s="113"/>
      <c r="VMI32" s="113"/>
      <c r="VMJ32" s="113"/>
      <c r="VMK32" s="113"/>
      <c r="VML32" s="113"/>
      <c r="VMM32" s="113"/>
      <c r="VMN32" s="113"/>
      <c r="VMO32" s="113"/>
      <c r="VMP32" s="113"/>
      <c r="VMQ32" s="113"/>
      <c r="VMR32" s="113"/>
      <c r="VMS32" s="113"/>
      <c r="VMT32" s="113"/>
      <c r="VMU32" s="113"/>
      <c r="VMV32" s="113"/>
      <c r="VMW32" s="113"/>
      <c r="VMX32" s="113"/>
      <c r="VMY32" s="113"/>
      <c r="VMZ32" s="113"/>
      <c r="VNA32" s="113"/>
      <c r="VNB32" s="113"/>
      <c r="VNC32" s="113"/>
      <c r="VND32" s="113"/>
      <c r="VNE32" s="113"/>
      <c r="VNF32" s="113"/>
      <c r="VNG32" s="113"/>
      <c r="VNH32" s="113"/>
      <c r="VNI32" s="113"/>
      <c r="VNJ32" s="113"/>
      <c r="VNK32" s="113"/>
      <c r="VNL32" s="113"/>
      <c r="VNM32" s="113"/>
      <c r="VNN32" s="113"/>
      <c r="VNO32" s="113"/>
      <c r="VNP32" s="113"/>
      <c r="VNQ32" s="113"/>
      <c r="VNR32" s="113"/>
      <c r="VNS32" s="113"/>
      <c r="VNT32" s="113"/>
      <c r="VNU32" s="113"/>
      <c r="VNV32" s="113"/>
      <c r="VNW32" s="113"/>
      <c r="VNX32" s="113"/>
      <c r="VNY32" s="113"/>
      <c r="VNZ32" s="113"/>
      <c r="VOA32" s="113"/>
      <c r="VOB32" s="113"/>
      <c r="VOC32" s="113"/>
      <c r="VOD32" s="113"/>
      <c r="VOE32" s="113"/>
      <c r="VOF32" s="113"/>
      <c r="VOG32" s="113"/>
      <c r="VOH32" s="113"/>
      <c r="VOI32" s="113"/>
      <c r="VOJ32" s="113"/>
      <c r="VOK32" s="113"/>
      <c r="VOL32" s="113"/>
      <c r="VOM32" s="113"/>
      <c r="VON32" s="113"/>
      <c r="VOO32" s="113"/>
      <c r="VOP32" s="113"/>
      <c r="VOQ32" s="113"/>
      <c r="VOR32" s="113"/>
      <c r="VOS32" s="113"/>
      <c r="VOT32" s="113"/>
      <c r="VOU32" s="113"/>
      <c r="VOV32" s="113"/>
      <c r="VOW32" s="113"/>
      <c r="VOX32" s="113"/>
      <c r="VOY32" s="113"/>
      <c r="VOZ32" s="113"/>
      <c r="VPA32" s="113"/>
      <c r="VPB32" s="113"/>
      <c r="VPC32" s="113"/>
      <c r="VPD32" s="113"/>
      <c r="VPE32" s="113"/>
      <c r="VPF32" s="113"/>
      <c r="VPG32" s="113"/>
      <c r="VPH32" s="113"/>
      <c r="VPI32" s="113"/>
      <c r="VPJ32" s="113"/>
      <c r="VPK32" s="113"/>
      <c r="VPL32" s="113"/>
      <c r="VPM32" s="113"/>
      <c r="VPN32" s="113"/>
      <c r="VPO32" s="113"/>
      <c r="VPP32" s="113"/>
      <c r="VPQ32" s="113"/>
      <c r="VPR32" s="113"/>
      <c r="VPS32" s="113"/>
      <c r="VPT32" s="113"/>
      <c r="VPU32" s="113"/>
      <c r="VPV32" s="113"/>
      <c r="VPW32" s="113"/>
      <c r="VPX32" s="113"/>
      <c r="VPY32" s="113"/>
      <c r="VPZ32" s="113"/>
      <c r="VQA32" s="113"/>
      <c r="VQB32" s="113"/>
      <c r="VQC32" s="113"/>
      <c r="VQD32" s="113"/>
      <c r="VQE32" s="113"/>
      <c r="VQF32" s="113"/>
      <c r="VQG32" s="113"/>
      <c r="VQH32" s="113"/>
      <c r="VQI32" s="113"/>
      <c r="VQJ32" s="113"/>
      <c r="VQK32" s="113"/>
      <c r="VQL32" s="113"/>
      <c r="VQM32" s="113"/>
      <c r="VQN32" s="113"/>
      <c r="VQO32" s="113"/>
      <c r="VQP32" s="113"/>
      <c r="VQQ32" s="113"/>
      <c r="VQR32" s="113"/>
      <c r="VQS32" s="113"/>
      <c r="VQT32" s="113"/>
      <c r="VQU32" s="113"/>
      <c r="VQV32" s="113"/>
      <c r="VQW32" s="113"/>
      <c r="VQX32" s="113"/>
      <c r="VQY32" s="113"/>
      <c r="VQZ32" s="113"/>
      <c r="VRA32" s="113"/>
      <c r="VRB32" s="113"/>
      <c r="VRC32" s="113"/>
      <c r="VRD32" s="113"/>
      <c r="VRE32" s="113"/>
      <c r="VRF32" s="113"/>
      <c r="VRG32" s="113"/>
      <c r="VRH32" s="113"/>
      <c r="VRI32" s="113"/>
      <c r="VRJ32" s="113"/>
      <c r="VRK32" s="113"/>
      <c r="VRL32" s="113"/>
      <c r="VRM32" s="113"/>
      <c r="VRN32" s="113"/>
      <c r="VRO32" s="113"/>
      <c r="VRP32" s="113"/>
      <c r="VRQ32" s="113"/>
      <c r="VRR32" s="113"/>
      <c r="VRS32" s="113"/>
      <c r="VRT32" s="113"/>
      <c r="VRU32" s="113"/>
      <c r="VRV32" s="113"/>
      <c r="VRW32" s="113"/>
      <c r="VRX32" s="113"/>
      <c r="VRY32" s="113"/>
      <c r="VRZ32" s="113"/>
      <c r="VSA32" s="113"/>
      <c r="VSB32" s="113"/>
      <c r="VSC32" s="113"/>
      <c r="VSD32" s="113"/>
      <c r="VSE32" s="113"/>
      <c r="VSF32" s="113"/>
      <c r="VSG32" s="113"/>
      <c r="VSH32" s="113"/>
      <c r="VSI32" s="113"/>
      <c r="VSJ32" s="113"/>
      <c r="VSK32" s="113"/>
      <c r="VSL32" s="113"/>
      <c r="VSM32" s="113"/>
      <c r="VSN32" s="113"/>
      <c r="VSO32" s="113"/>
      <c r="VSP32" s="113"/>
      <c r="VSQ32" s="113"/>
      <c r="VSR32" s="113"/>
      <c r="VSS32" s="113"/>
      <c r="VST32" s="113"/>
      <c r="VSU32" s="113"/>
      <c r="VSV32" s="113"/>
      <c r="VSW32" s="113"/>
      <c r="VSX32" s="113"/>
      <c r="VSY32" s="113"/>
      <c r="VSZ32" s="113"/>
      <c r="VTA32" s="113"/>
      <c r="VTB32" s="113"/>
      <c r="VTC32" s="113"/>
      <c r="VTD32" s="113"/>
      <c r="VTE32" s="113"/>
      <c r="VTF32" s="113"/>
      <c r="VTG32" s="113"/>
      <c r="VTH32" s="113"/>
      <c r="VTI32" s="113"/>
      <c r="VTJ32" s="113"/>
      <c r="VTK32" s="113"/>
      <c r="VTL32" s="113"/>
      <c r="VTM32" s="113"/>
      <c r="VTN32" s="113"/>
      <c r="VTO32" s="113"/>
      <c r="VTP32" s="113"/>
      <c r="VTQ32" s="113"/>
      <c r="VTR32" s="113"/>
      <c r="VTS32" s="113"/>
      <c r="VTT32" s="113"/>
      <c r="VTU32" s="113"/>
      <c r="VTV32" s="113"/>
      <c r="VTW32" s="113"/>
      <c r="VTX32" s="113"/>
      <c r="VTY32" s="113"/>
      <c r="VTZ32" s="113"/>
      <c r="VUA32" s="113"/>
      <c r="VUB32" s="113"/>
      <c r="VUC32" s="113"/>
      <c r="VUD32" s="113"/>
      <c r="VUE32" s="113"/>
      <c r="VUF32" s="113"/>
      <c r="VUG32" s="113"/>
      <c r="VUH32" s="113"/>
      <c r="VUI32" s="113"/>
      <c r="VUJ32" s="113"/>
      <c r="VUK32" s="113"/>
      <c r="VUL32" s="113"/>
      <c r="VUM32" s="113"/>
      <c r="VUN32" s="113"/>
      <c r="VUO32" s="113"/>
      <c r="VUP32" s="113"/>
      <c r="VUQ32" s="113"/>
      <c r="VUR32" s="113"/>
      <c r="VUS32" s="113"/>
      <c r="VUT32" s="113"/>
      <c r="VUU32" s="113"/>
      <c r="VUV32" s="113"/>
      <c r="VUW32" s="113"/>
      <c r="VUX32" s="113"/>
      <c r="VUY32" s="113"/>
      <c r="VUZ32" s="113"/>
      <c r="VVA32" s="113"/>
      <c r="VVB32" s="113"/>
      <c r="VVC32" s="113"/>
      <c r="VVD32" s="113"/>
      <c r="VVE32" s="113"/>
      <c r="VVF32" s="113"/>
      <c r="VVG32" s="113"/>
      <c r="VVH32" s="113"/>
      <c r="VVI32" s="113"/>
      <c r="VVJ32" s="113"/>
      <c r="VVK32" s="113"/>
      <c r="VVL32" s="113"/>
      <c r="VVM32" s="113"/>
      <c r="VVN32" s="113"/>
      <c r="VVO32" s="113"/>
      <c r="VVP32" s="113"/>
      <c r="VVQ32" s="113"/>
      <c r="VVR32" s="113"/>
      <c r="VVS32" s="113"/>
      <c r="VVT32" s="113"/>
      <c r="VVU32" s="113"/>
      <c r="VVV32" s="113"/>
      <c r="VVW32" s="113"/>
      <c r="VVX32" s="113"/>
      <c r="VVY32" s="113"/>
      <c r="VVZ32" s="113"/>
      <c r="VWA32" s="113"/>
      <c r="VWB32" s="113"/>
      <c r="VWC32" s="113"/>
      <c r="VWD32" s="113"/>
      <c r="VWE32" s="113"/>
      <c r="VWF32" s="113"/>
      <c r="VWG32" s="113"/>
      <c r="VWH32" s="113"/>
      <c r="VWI32" s="113"/>
      <c r="VWJ32" s="113"/>
      <c r="VWK32" s="113"/>
      <c r="VWL32" s="113"/>
      <c r="VWM32" s="113"/>
      <c r="VWN32" s="113"/>
      <c r="VWO32" s="113"/>
      <c r="VWP32" s="113"/>
      <c r="VWQ32" s="113"/>
      <c r="VWR32" s="113"/>
      <c r="VWS32" s="113"/>
      <c r="VWT32" s="113"/>
      <c r="VWU32" s="113"/>
      <c r="VWV32" s="113"/>
      <c r="VWW32" s="113"/>
      <c r="VWX32" s="113"/>
      <c r="VWY32" s="113"/>
      <c r="VWZ32" s="113"/>
      <c r="VXA32" s="113"/>
      <c r="VXB32" s="113"/>
      <c r="VXC32" s="113"/>
      <c r="VXD32" s="113"/>
      <c r="VXE32" s="113"/>
      <c r="VXF32" s="113"/>
      <c r="VXG32" s="113"/>
      <c r="VXH32" s="113"/>
      <c r="VXI32" s="113"/>
      <c r="VXJ32" s="113"/>
      <c r="VXK32" s="113"/>
      <c r="VXL32" s="113"/>
      <c r="VXM32" s="113"/>
      <c r="VXN32" s="113"/>
      <c r="VXO32" s="113"/>
      <c r="VXP32" s="113"/>
      <c r="VXQ32" s="113"/>
      <c r="VXR32" s="113"/>
      <c r="VXS32" s="113"/>
      <c r="VXT32" s="113"/>
      <c r="VXU32" s="113"/>
      <c r="VXV32" s="113"/>
      <c r="VXW32" s="113"/>
      <c r="VXX32" s="113"/>
      <c r="VXY32" s="113"/>
      <c r="VXZ32" s="113"/>
      <c r="VYA32" s="113"/>
      <c r="VYB32" s="113"/>
      <c r="VYC32" s="113"/>
      <c r="VYD32" s="113"/>
      <c r="VYE32" s="113"/>
      <c r="VYF32" s="113"/>
      <c r="VYG32" s="113"/>
      <c r="VYH32" s="113"/>
      <c r="VYI32" s="113"/>
      <c r="VYJ32" s="113"/>
      <c r="VYK32" s="113"/>
      <c r="VYL32" s="113"/>
      <c r="VYM32" s="113"/>
      <c r="VYN32" s="113"/>
      <c r="VYO32" s="113"/>
      <c r="VYP32" s="113"/>
      <c r="VYQ32" s="113"/>
      <c r="VYR32" s="113"/>
      <c r="VYS32" s="113"/>
      <c r="VYT32" s="113"/>
      <c r="VYU32" s="113"/>
      <c r="VYV32" s="113"/>
      <c r="VYW32" s="113"/>
      <c r="VYX32" s="113"/>
      <c r="VYY32" s="113"/>
      <c r="VYZ32" s="113"/>
      <c r="VZA32" s="113"/>
      <c r="VZB32" s="113"/>
      <c r="VZC32" s="113"/>
      <c r="VZD32" s="113"/>
      <c r="VZE32" s="113"/>
      <c r="VZF32" s="113"/>
      <c r="VZG32" s="113"/>
      <c r="VZH32" s="113"/>
      <c r="VZI32" s="113"/>
      <c r="VZJ32" s="113"/>
      <c r="VZK32" s="113"/>
      <c r="VZL32" s="113"/>
      <c r="VZM32" s="113"/>
      <c r="VZN32" s="113"/>
      <c r="VZO32" s="113"/>
      <c r="VZP32" s="113"/>
      <c r="VZQ32" s="113"/>
      <c r="VZR32" s="113"/>
      <c r="VZS32" s="113"/>
      <c r="VZT32" s="113"/>
      <c r="VZU32" s="113"/>
      <c r="VZV32" s="113"/>
      <c r="VZW32" s="113"/>
      <c r="VZX32" s="113"/>
      <c r="VZY32" s="113"/>
      <c r="VZZ32" s="113"/>
      <c r="WAA32" s="113"/>
      <c r="WAB32" s="113"/>
      <c r="WAC32" s="113"/>
      <c r="WAD32" s="113"/>
      <c r="WAE32" s="113"/>
      <c r="WAF32" s="113"/>
      <c r="WAG32" s="113"/>
      <c r="WAH32" s="113"/>
      <c r="WAI32" s="113"/>
      <c r="WAJ32" s="113"/>
      <c r="WAK32" s="113"/>
      <c r="WAL32" s="113"/>
      <c r="WAM32" s="113"/>
      <c r="WAN32" s="113"/>
      <c r="WAO32" s="113"/>
      <c r="WAP32" s="113"/>
      <c r="WAQ32" s="113"/>
      <c r="WAR32" s="113"/>
      <c r="WAS32" s="113"/>
      <c r="WAT32" s="113"/>
      <c r="WAU32" s="113"/>
      <c r="WAV32" s="113"/>
      <c r="WAW32" s="113"/>
      <c r="WAX32" s="113"/>
      <c r="WAY32" s="113"/>
      <c r="WAZ32" s="113"/>
      <c r="WBA32" s="113"/>
      <c r="WBB32" s="113"/>
      <c r="WBC32" s="113"/>
      <c r="WBD32" s="113"/>
      <c r="WBE32" s="113"/>
      <c r="WBF32" s="113"/>
      <c r="WBG32" s="113"/>
      <c r="WBH32" s="113"/>
      <c r="WBI32" s="113"/>
      <c r="WBJ32" s="113"/>
      <c r="WBK32" s="113"/>
      <c r="WBL32" s="113"/>
      <c r="WBM32" s="113"/>
      <c r="WBN32" s="113"/>
      <c r="WBO32" s="113"/>
      <c r="WBP32" s="113"/>
      <c r="WBQ32" s="113"/>
      <c r="WBR32" s="113"/>
      <c r="WBS32" s="113"/>
      <c r="WBT32" s="113"/>
      <c r="WBU32" s="113"/>
      <c r="WBV32" s="113"/>
      <c r="WBW32" s="113"/>
      <c r="WBX32" s="113"/>
      <c r="WBY32" s="113"/>
      <c r="WBZ32" s="113"/>
      <c r="WCA32" s="113"/>
      <c r="WCB32" s="113"/>
      <c r="WCC32" s="113"/>
      <c r="WCD32" s="113"/>
      <c r="WCE32" s="113"/>
      <c r="WCF32" s="113"/>
      <c r="WCG32" s="113"/>
      <c r="WCH32" s="113"/>
      <c r="WCI32" s="113"/>
      <c r="WCJ32" s="113"/>
      <c r="WCK32" s="113"/>
      <c r="WCL32" s="113"/>
      <c r="WCM32" s="113"/>
      <c r="WCN32" s="113"/>
      <c r="WCO32" s="113"/>
      <c r="WCP32" s="113"/>
      <c r="WCQ32" s="113"/>
      <c r="WCR32" s="113"/>
      <c r="WCS32" s="113"/>
      <c r="WCT32" s="113"/>
      <c r="WCU32" s="113"/>
      <c r="WCV32" s="113"/>
      <c r="WCW32" s="113"/>
      <c r="WCX32" s="113"/>
      <c r="WCY32" s="113"/>
      <c r="WCZ32" s="113"/>
      <c r="WDA32" s="113"/>
      <c r="WDB32" s="113"/>
      <c r="WDC32" s="113"/>
      <c r="WDD32" s="113"/>
      <c r="WDE32" s="113"/>
      <c r="WDF32" s="113"/>
      <c r="WDG32" s="113"/>
      <c r="WDH32" s="113"/>
      <c r="WDI32" s="113"/>
      <c r="WDJ32" s="113"/>
      <c r="WDK32" s="113"/>
      <c r="WDL32" s="113"/>
      <c r="WDM32" s="113"/>
      <c r="WDN32" s="113"/>
      <c r="WDO32" s="113"/>
      <c r="WDP32" s="113"/>
      <c r="WDQ32" s="113"/>
      <c r="WDR32" s="113"/>
      <c r="WDS32" s="113"/>
      <c r="WDT32" s="113"/>
      <c r="WDU32" s="113"/>
      <c r="WDV32" s="113"/>
      <c r="WDW32" s="113"/>
      <c r="WDX32" s="113"/>
      <c r="WDY32" s="113"/>
      <c r="WDZ32" s="113"/>
      <c r="WEA32" s="113"/>
      <c r="WEB32" s="113"/>
      <c r="WEC32" s="113"/>
      <c r="WED32" s="113"/>
      <c r="WEE32" s="113"/>
      <c r="WEF32" s="113"/>
      <c r="WEG32" s="113"/>
      <c r="WEH32" s="113"/>
      <c r="WEI32" s="113"/>
      <c r="WEJ32" s="113"/>
      <c r="WEK32" s="113"/>
      <c r="WEL32" s="113"/>
      <c r="WEM32" s="113"/>
      <c r="WEN32" s="113"/>
      <c r="WEO32" s="113"/>
      <c r="WEP32" s="113"/>
      <c r="WEQ32" s="113"/>
      <c r="WER32" s="113"/>
      <c r="WES32" s="113"/>
      <c r="WET32" s="113"/>
      <c r="WEU32" s="113"/>
      <c r="WEV32" s="113"/>
      <c r="WEW32" s="113"/>
      <c r="WEX32" s="113"/>
      <c r="WEY32" s="113"/>
      <c r="WEZ32" s="113"/>
      <c r="WFA32" s="113"/>
      <c r="WFB32" s="113"/>
      <c r="WFC32" s="113"/>
      <c r="WFD32" s="113"/>
      <c r="WFE32" s="113"/>
      <c r="WFF32" s="113"/>
      <c r="WFG32" s="113"/>
      <c r="WFH32" s="113"/>
      <c r="WFI32" s="113"/>
      <c r="WFJ32" s="113"/>
      <c r="WFK32" s="113"/>
      <c r="WFL32" s="113"/>
      <c r="WFM32" s="113"/>
      <c r="WFN32" s="113"/>
      <c r="WFO32" s="113"/>
      <c r="WFP32" s="113"/>
      <c r="WFQ32" s="113"/>
      <c r="WFR32" s="113"/>
      <c r="WFS32" s="113"/>
      <c r="WFT32" s="113"/>
      <c r="WFU32" s="113"/>
      <c r="WFV32" s="113"/>
      <c r="WFW32" s="113"/>
      <c r="WFX32" s="113"/>
      <c r="WFY32" s="113"/>
      <c r="WFZ32" s="113"/>
      <c r="WGA32" s="113"/>
      <c r="WGB32" s="113"/>
      <c r="WGC32" s="113"/>
      <c r="WGD32" s="113"/>
      <c r="WGE32" s="113"/>
      <c r="WGF32" s="113"/>
      <c r="WGG32" s="113"/>
      <c r="WGH32" s="113"/>
      <c r="WGI32" s="113"/>
      <c r="WGJ32" s="113"/>
      <c r="WGK32" s="113"/>
      <c r="WGL32" s="113"/>
      <c r="WGM32" s="113"/>
      <c r="WGN32" s="113"/>
      <c r="WGO32" s="113"/>
      <c r="WGP32" s="113"/>
      <c r="WGQ32" s="113"/>
      <c r="WGR32" s="113"/>
      <c r="WGS32" s="113"/>
      <c r="WGT32" s="113"/>
      <c r="WGU32" s="113"/>
      <c r="WGV32" s="113"/>
      <c r="WGW32" s="113"/>
      <c r="WGX32" s="113"/>
      <c r="WGY32" s="113"/>
      <c r="WGZ32" s="113"/>
      <c r="WHA32" s="113"/>
      <c r="WHB32" s="113"/>
      <c r="WHC32" s="113"/>
      <c r="WHD32" s="113"/>
      <c r="WHE32" s="113"/>
      <c r="WHF32" s="113"/>
      <c r="WHG32" s="113"/>
      <c r="WHH32" s="113"/>
      <c r="WHI32" s="113"/>
      <c r="WHJ32" s="113"/>
      <c r="WHK32" s="113"/>
      <c r="WHL32" s="113"/>
      <c r="WHM32" s="113"/>
      <c r="WHN32" s="113"/>
      <c r="WHO32" s="113"/>
      <c r="WHP32" s="113"/>
      <c r="WHQ32" s="113"/>
      <c r="WHR32" s="113"/>
      <c r="WHS32" s="113"/>
      <c r="WHT32" s="113"/>
      <c r="WHU32" s="113"/>
      <c r="WHV32" s="113"/>
      <c r="WHW32" s="113"/>
      <c r="WHX32" s="113"/>
      <c r="WHY32" s="113"/>
      <c r="WHZ32" s="113"/>
      <c r="WIA32" s="113"/>
      <c r="WIB32" s="113"/>
      <c r="WIC32" s="113"/>
      <c r="WID32" s="113"/>
      <c r="WIE32" s="113"/>
      <c r="WIF32" s="113"/>
      <c r="WIG32" s="113"/>
      <c r="WIH32" s="113"/>
      <c r="WII32" s="113"/>
      <c r="WIJ32" s="113"/>
      <c r="WIK32" s="113"/>
      <c r="WIL32" s="113"/>
      <c r="WIM32" s="113"/>
      <c r="WIN32" s="113"/>
      <c r="WIO32" s="113"/>
      <c r="WIP32" s="113"/>
      <c r="WIQ32" s="113"/>
      <c r="WIR32" s="113"/>
      <c r="WIS32" s="113"/>
      <c r="WIT32" s="113"/>
      <c r="WIU32" s="113"/>
      <c r="WIV32" s="113"/>
      <c r="WIW32" s="113"/>
      <c r="WIX32" s="113"/>
      <c r="WIY32" s="113"/>
      <c r="WIZ32" s="113"/>
      <c r="WJA32" s="113"/>
      <c r="WJB32" s="113"/>
      <c r="WJC32" s="113"/>
      <c r="WJD32" s="113"/>
      <c r="WJE32" s="113"/>
      <c r="WJF32" s="113"/>
      <c r="WJG32" s="113"/>
      <c r="WJH32" s="113"/>
      <c r="WJI32" s="113"/>
      <c r="WJJ32" s="113"/>
      <c r="WJK32" s="113"/>
      <c r="WJL32" s="113"/>
      <c r="WJM32" s="113"/>
      <c r="WJN32" s="113"/>
      <c r="WJO32" s="113"/>
      <c r="WJP32" s="113"/>
      <c r="WJQ32" s="113"/>
      <c r="WJR32" s="113"/>
      <c r="WJS32" s="113"/>
      <c r="WJT32" s="113"/>
      <c r="WJU32" s="113"/>
      <c r="WJV32" s="113"/>
      <c r="WJW32" s="113"/>
      <c r="WJX32" s="113"/>
      <c r="WJY32" s="113"/>
      <c r="WJZ32" s="113"/>
      <c r="WKA32" s="113"/>
      <c r="WKB32" s="113"/>
      <c r="WKC32" s="113"/>
      <c r="WKD32" s="113"/>
      <c r="WKE32" s="113"/>
      <c r="WKF32" s="113"/>
      <c r="WKG32" s="113"/>
      <c r="WKH32" s="113"/>
      <c r="WKI32" s="113"/>
      <c r="WKJ32" s="113"/>
      <c r="WKK32" s="113"/>
      <c r="WKL32" s="113"/>
      <c r="WKM32" s="113"/>
      <c r="WKN32" s="113"/>
      <c r="WKO32" s="113"/>
      <c r="WKP32" s="113"/>
      <c r="WKQ32" s="113"/>
      <c r="WKR32" s="113"/>
      <c r="WKS32" s="113"/>
      <c r="WKT32" s="113"/>
      <c r="WKU32" s="113"/>
      <c r="WKV32" s="113"/>
      <c r="WKW32" s="113"/>
      <c r="WKX32" s="113"/>
      <c r="WKY32" s="113"/>
      <c r="WKZ32" s="113"/>
      <c r="WLA32" s="113"/>
      <c r="WLB32" s="113"/>
      <c r="WLC32" s="113"/>
      <c r="WLD32" s="113"/>
      <c r="WLE32" s="113"/>
      <c r="WLF32" s="113"/>
      <c r="WLG32" s="113"/>
      <c r="WLH32" s="113"/>
      <c r="WLI32" s="113"/>
      <c r="WLJ32" s="113"/>
      <c r="WLK32" s="113"/>
      <c r="WLL32" s="113"/>
      <c r="WLM32" s="113"/>
      <c r="WLN32" s="113"/>
      <c r="WLO32" s="113"/>
      <c r="WLP32" s="113"/>
      <c r="WLQ32" s="113"/>
      <c r="WLR32" s="113"/>
      <c r="WLS32" s="113"/>
      <c r="WLT32" s="113"/>
      <c r="WLU32" s="113"/>
      <c r="WLV32" s="113"/>
      <c r="WLW32" s="113"/>
      <c r="WLX32" s="113"/>
      <c r="WLY32" s="113"/>
      <c r="WLZ32" s="113"/>
      <c r="WMA32" s="113"/>
      <c r="WMB32" s="113"/>
      <c r="WMC32" s="113"/>
      <c r="WMD32" s="113"/>
      <c r="WME32" s="113"/>
      <c r="WMF32" s="113"/>
      <c r="WMG32" s="113"/>
      <c r="WMH32" s="113"/>
      <c r="WMI32" s="113"/>
      <c r="WMJ32" s="113"/>
      <c r="WMK32" s="113"/>
      <c r="WML32" s="113"/>
      <c r="WMM32" s="113"/>
      <c r="WMN32" s="113"/>
      <c r="WMO32" s="113"/>
      <c r="WMP32" s="113"/>
      <c r="WMQ32" s="113"/>
      <c r="WMR32" s="113"/>
      <c r="WMS32" s="113"/>
      <c r="WMT32" s="113"/>
      <c r="WMU32" s="113"/>
      <c r="WMV32" s="113"/>
      <c r="WMW32" s="113"/>
      <c r="WMX32" s="113"/>
      <c r="WMY32" s="113"/>
      <c r="WMZ32" s="113"/>
      <c r="WNA32" s="113"/>
      <c r="WNB32" s="113"/>
      <c r="WNC32" s="113"/>
      <c r="WND32" s="113"/>
      <c r="WNE32" s="113"/>
      <c r="WNF32" s="113"/>
      <c r="WNG32" s="113"/>
      <c r="WNH32" s="113"/>
      <c r="WNI32" s="113"/>
      <c r="WNJ32" s="113"/>
      <c r="WNK32" s="113"/>
      <c r="WNL32" s="113"/>
      <c r="WNM32" s="113"/>
      <c r="WNN32" s="113"/>
      <c r="WNO32" s="113"/>
      <c r="WNP32" s="113"/>
      <c r="WNQ32" s="113"/>
      <c r="WNR32" s="113"/>
      <c r="WNS32" s="113"/>
      <c r="WNT32" s="113"/>
      <c r="WNU32" s="113"/>
      <c r="WNV32" s="113"/>
      <c r="WNW32" s="113"/>
      <c r="WNX32" s="113"/>
      <c r="WNY32" s="113"/>
      <c r="WNZ32" s="113"/>
      <c r="WOA32" s="113"/>
      <c r="WOB32" s="113"/>
      <c r="WOC32" s="113"/>
      <c r="WOD32" s="113"/>
      <c r="WOE32" s="113"/>
      <c r="WOF32" s="113"/>
      <c r="WOG32" s="113"/>
      <c r="WOH32" s="113"/>
      <c r="WOI32" s="113"/>
      <c r="WOJ32" s="113"/>
      <c r="WOK32" s="113"/>
      <c r="WOL32" s="113"/>
      <c r="WOM32" s="113"/>
      <c r="WON32" s="113"/>
      <c r="WOO32" s="113"/>
      <c r="WOP32" s="113"/>
      <c r="WOQ32" s="113"/>
      <c r="WOR32" s="113"/>
      <c r="WOS32" s="113"/>
      <c r="WOT32" s="113"/>
      <c r="WOU32" s="113"/>
      <c r="WOV32" s="113"/>
      <c r="WOW32" s="113"/>
      <c r="WOX32" s="113"/>
      <c r="WOY32" s="113"/>
      <c r="WOZ32" s="113"/>
      <c r="WPA32" s="113"/>
      <c r="WPB32" s="113"/>
      <c r="WPC32" s="113"/>
      <c r="WPD32" s="113"/>
      <c r="WPE32" s="113"/>
      <c r="WPF32" s="113"/>
      <c r="WPG32" s="113"/>
      <c r="WPH32" s="113"/>
      <c r="WPI32" s="113"/>
      <c r="WPJ32" s="113"/>
      <c r="WPK32" s="113"/>
      <c r="WPL32" s="113"/>
      <c r="WPM32" s="113"/>
      <c r="WPN32" s="113"/>
      <c r="WPO32" s="113"/>
      <c r="WPP32" s="113"/>
      <c r="WPQ32" s="113"/>
      <c r="WPR32" s="113"/>
      <c r="WPS32" s="113"/>
      <c r="WPT32" s="113"/>
      <c r="WPU32" s="113"/>
      <c r="WPV32" s="113"/>
      <c r="WPW32" s="113"/>
      <c r="WPX32" s="113"/>
      <c r="WPY32" s="113"/>
      <c r="WPZ32" s="113"/>
      <c r="WQA32" s="113"/>
      <c r="WQB32" s="113"/>
      <c r="WQC32" s="113"/>
      <c r="WQD32" s="113"/>
      <c r="WQE32" s="113"/>
      <c r="WQF32" s="113"/>
      <c r="WQG32" s="113"/>
      <c r="WQH32" s="113"/>
      <c r="WQI32" s="113"/>
      <c r="WQJ32" s="113"/>
      <c r="WQK32" s="113"/>
      <c r="WQL32" s="113"/>
      <c r="WQM32" s="113"/>
      <c r="WQN32" s="113"/>
      <c r="WQO32" s="113"/>
      <c r="WQP32" s="113"/>
      <c r="WQQ32" s="113"/>
      <c r="WQR32" s="113"/>
      <c r="WQS32" s="113"/>
      <c r="WQT32" s="113"/>
      <c r="WQU32" s="113"/>
      <c r="WQV32" s="113"/>
      <c r="WQW32" s="113"/>
      <c r="WQX32" s="113"/>
      <c r="WQY32" s="113"/>
      <c r="WQZ32" s="113"/>
      <c r="WRA32" s="113"/>
      <c r="WRB32" s="113"/>
      <c r="WRC32" s="113"/>
      <c r="WRD32" s="113"/>
      <c r="WRE32" s="113"/>
      <c r="WRF32" s="113"/>
      <c r="WRG32" s="113"/>
      <c r="WRH32" s="113"/>
      <c r="WRI32" s="113"/>
      <c r="WRJ32" s="113"/>
      <c r="WRK32" s="113"/>
      <c r="WRL32" s="113"/>
      <c r="WRM32" s="113"/>
      <c r="WRN32" s="113"/>
      <c r="WRO32" s="113"/>
      <c r="WRP32" s="113"/>
      <c r="WRQ32" s="113"/>
      <c r="WRR32" s="113"/>
      <c r="WRS32" s="113"/>
      <c r="WRT32" s="113"/>
      <c r="WRU32" s="113"/>
      <c r="WRV32" s="113"/>
      <c r="WRW32" s="113"/>
      <c r="WRX32" s="113"/>
      <c r="WRY32" s="113"/>
      <c r="WRZ32" s="113"/>
      <c r="WSA32" s="113"/>
      <c r="WSB32" s="113"/>
      <c r="WSC32" s="113"/>
      <c r="WSD32" s="113"/>
      <c r="WSE32" s="113"/>
      <c r="WSF32" s="113"/>
      <c r="WSG32" s="113"/>
      <c r="WSH32" s="113"/>
      <c r="WSI32" s="113"/>
      <c r="WSJ32" s="113"/>
      <c r="WSK32" s="113"/>
      <c r="WSL32" s="113"/>
      <c r="WSM32" s="113"/>
      <c r="WSN32" s="113"/>
      <c r="WSO32" s="113"/>
      <c r="WSP32" s="113"/>
      <c r="WSQ32" s="113"/>
      <c r="WSR32" s="113"/>
      <c r="WSS32" s="113"/>
      <c r="WST32" s="113"/>
      <c r="WSU32" s="113"/>
      <c r="WSV32" s="113"/>
      <c r="WSW32" s="113"/>
      <c r="WSX32" s="113"/>
      <c r="WSY32" s="113"/>
      <c r="WSZ32" s="113"/>
      <c r="WTA32" s="113"/>
      <c r="WTB32" s="113"/>
      <c r="WTC32" s="113"/>
      <c r="WTD32" s="113"/>
      <c r="WTE32" s="113"/>
      <c r="WTF32" s="113"/>
      <c r="WTG32" s="113"/>
      <c r="WTH32" s="113"/>
      <c r="WTI32" s="113"/>
      <c r="WTJ32" s="113"/>
      <c r="WTK32" s="113"/>
      <c r="WTL32" s="113"/>
      <c r="WTM32" s="113"/>
      <c r="WTN32" s="113"/>
      <c r="WTO32" s="113"/>
      <c r="WTP32" s="113"/>
      <c r="WTQ32" s="113"/>
      <c r="WTR32" s="113"/>
      <c r="WTS32" s="113"/>
      <c r="WTT32" s="113"/>
      <c r="WTU32" s="113"/>
      <c r="WTV32" s="113"/>
      <c r="WTW32" s="113"/>
      <c r="WTX32" s="113"/>
      <c r="WTY32" s="113"/>
      <c r="WTZ32" s="113"/>
      <c r="WUA32" s="113"/>
      <c r="WUB32" s="113"/>
      <c r="WUC32" s="113"/>
      <c r="WUD32" s="113"/>
      <c r="WUE32" s="113"/>
      <c r="WUF32" s="113"/>
      <c r="WUG32" s="113"/>
      <c r="WUH32" s="113"/>
      <c r="WUI32" s="113"/>
      <c r="WUJ32" s="113"/>
      <c r="WUK32" s="113"/>
      <c r="WUL32" s="113"/>
      <c r="WUM32" s="113"/>
      <c r="WUN32" s="113"/>
      <c r="WUO32" s="113"/>
      <c r="WUP32" s="113"/>
      <c r="WUQ32" s="113"/>
      <c r="WUR32" s="113"/>
      <c r="WUS32" s="113"/>
      <c r="WUT32" s="113"/>
      <c r="WUU32" s="113"/>
      <c r="WUV32" s="113"/>
      <c r="WUW32" s="113"/>
      <c r="WUX32" s="113"/>
      <c r="WUY32" s="113"/>
      <c r="WUZ32" s="113"/>
      <c r="WVA32" s="113"/>
      <c r="WVB32" s="113"/>
      <c r="WVC32" s="113"/>
      <c r="WVD32" s="113"/>
      <c r="WVE32" s="113"/>
      <c r="WVF32" s="113"/>
      <c r="WVG32" s="113"/>
      <c r="WVH32" s="113"/>
      <c r="WVI32" s="113"/>
      <c r="WVJ32" s="113"/>
      <c r="WVK32" s="113"/>
      <c r="WVL32" s="113"/>
      <c r="WVM32" s="113"/>
      <c r="WVN32" s="113"/>
      <c r="WVO32" s="113"/>
      <c r="WVP32" s="113"/>
      <c r="WVQ32" s="113"/>
      <c r="WVR32" s="113"/>
      <c r="WVS32" s="113"/>
      <c r="WVT32" s="113"/>
      <c r="WVU32" s="113"/>
      <c r="WVV32" s="113"/>
      <c r="WVW32" s="113"/>
      <c r="WVX32" s="113"/>
      <c r="WVY32" s="113"/>
      <c r="WVZ32" s="113"/>
      <c r="WWA32" s="113"/>
      <c r="WWB32" s="113"/>
      <c r="WWC32" s="113"/>
      <c r="WWD32" s="113"/>
      <c r="WWE32" s="113"/>
      <c r="WWF32" s="113"/>
      <c r="WWG32" s="113"/>
      <c r="WWH32" s="113"/>
      <c r="WWI32" s="113"/>
      <c r="WWJ32" s="113"/>
      <c r="WWK32" s="113"/>
      <c r="WWL32" s="113"/>
      <c r="WWM32" s="113"/>
      <c r="WWN32" s="113"/>
      <c r="WWO32" s="113"/>
      <c r="WWP32" s="113"/>
      <c r="WWQ32" s="113"/>
      <c r="WWR32" s="113"/>
      <c r="WWS32" s="113"/>
      <c r="WWT32" s="113"/>
      <c r="WWU32" s="113"/>
      <c r="WWV32" s="113"/>
      <c r="WWW32" s="113"/>
      <c r="WWX32" s="113"/>
      <c r="WWY32" s="113"/>
      <c r="WWZ32" s="113"/>
      <c r="WXA32" s="113"/>
      <c r="WXB32" s="113"/>
      <c r="WXC32" s="113"/>
      <c r="WXD32" s="113"/>
      <c r="WXE32" s="113"/>
      <c r="WXF32" s="113"/>
      <c r="WXG32" s="113"/>
      <c r="WXH32" s="113"/>
      <c r="WXI32" s="113"/>
      <c r="WXJ32" s="113"/>
      <c r="WXK32" s="113"/>
      <c r="WXL32" s="113"/>
      <c r="WXM32" s="113"/>
      <c r="WXN32" s="113"/>
      <c r="WXO32" s="113"/>
      <c r="WXP32" s="113"/>
      <c r="WXQ32" s="113"/>
      <c r="WXR32" s="113"/>
      <c r="WXS32" s="113"/>
      <c r="WXT32" s="113"/>
      <c r="WXU32" s="113"/>
      <c r="WXV32" s="113"/>
      <c r="WXW32" s="113"/>
      <c r="WXX32" s="113"/>
      <c r="WXY32" s="113"/>
      <c r="WXZ32" s="113"/>
      <c r="WYA32" s="113"/>
      <c r="WYB32" s="113"/>
      <c r="WYC32" s="113"/>
      <c r="WYD32" s="113"/>
      <c r="WYE32" s="113"/>
      <c r="WYF32" s="113"/>
      <c r="WYG32" s="113"/>
      <c r="WYH32" s="113"/>
      <c r="WYI32" s="113"/>
      <c r="WYJ32" s="113"/>
      <c r="WYK32" s="113"/>
      <c r="WYL32" s="113"/>
      <c r="WYM32" s="113"/>
      <c r="WYN32" s="113"/>
      <c r="WYO32" s="113"/>
      <c r="WYP32" s="113"/>
      <c r="WYQ32" s="113"/>
      <c r="WYR32" s="113"/>
      <c r="WYS32" s="113"/>
      <c r="WYT32" s="113"/>
      <c r="WYU32" s="113"/>
      <c r="WYV32" s="113"/>
      <c r="WYW32" s="113"/>
      <c r="WYX32" s="113"/>
      <c r="WYY32" s="113"/>
      <c r="WYZ32" s="113"/>
      <c r="WZA32" s="113"/>
      <c r="WZB32" s="113"/>
      <c r="WZC32" s="113"/>
      <c r="WZD32" s="113"/>
      <c r="WZE32" s="113"/>
      <c r="WZF32" s="113"/>
      <c r="WZG32" s="113"/>
      <c r="WZH32" s="113"/>
      <c r="WZI32" s="113"/>
      <c r="WZJ32" s="113"/>
      <c r="WZK32" s="113"/>
      <c r="WZL32" s="113"/>
      <c r="WZM32" s="113"/>
      <c r="WZN32" s="113"/>
      <c r="WZO32" s="113"/>
      <c r="WZP32" s="113"/>
      <c r="WZQ32" s="113"/>
      <c r="WZR32" s="113"/>
      <c r="WZS32" s="113"/>
      <c r="WZT32" s="113"/>
      <c r="WZU32" s="113"/>
      <c r="WZV32" s="113"/>
      <c r="WZW32" s="113"/>
      <c r="WZX32" s="113"/>
      <c r="WZY32" s="113"/>
      <c r="WZZ32" s="113"/>
      <c r="XAA32" s="113"/>
      <c r="XAB32" s="113"/>
      <c r="XAC32" s="113"/>
      <c r="XAD32" s="113"/>
      <c r="XAE32" s="113"/>
      <c r="XAF32" s="113"/>
      <c r="XAG32" s="113"/>
      <c r="XAH32" s="113"/>
      <c r="XAI32" s="113"/>
      <c r="XAJ32" s="113"/>
      <c r="XAK32" s="113"/>
      <c r="XAL32" s="113"/>
      <c r="XAM32" s="113"/>
      <c r="XAN32" s="113"/>
      <c r="XAO32" s="113"/>
      <c r="XAP32" s="113"/>
      <c r="XAQ32" s="113"/>
      <c r="XAR32" s="113"/>
      <c r="XAS32" s="113"/>
      <c r="XAT32" s="113"/>
      <c r="XAU32" s="113"/>
      <c r="XAV32" s="113"/>
      <c r="XAW32" s="113"/>
      <c r="XAX32" s="113"/>
      <c r="XAY32" s="113"/>
      <c r="XAZ32" s="113"/>
      <c r="XBA32" s="113"/>
      <c r="XBB32" s="113"/>
      <c r="XBC32" s="113"/>
      <c r="XBD32" s="113"/>
      <c r="XBE32" s="113"/>
      <c r="XBF32" s="113"/>
      <c r="XBG32" s="113"/>
      <c r="XBH32" s="113"/>
      <c r="XBI32" s="113"/>
      <c r="XBJ32" s="113"/>
      <c r="XBK32" s="113"/>
      <c r="XBL32" s="113"/>
      <c r="XBM32" s="113"/>
      <c r="XBN32" s="113"/>
      <c r="XBO32" s="113"/>
      <c r="XBP32" s="113"/>
      <c r="XBQ32" s="113"/>
      <c r="XBR32" s="113"/>
      <c r="XBS32" s="113"/>
      <c r="XBT32" s="113"/>
      <c r="XBU32" s="113"/>
      <c r="XBV32" s="113"/>
      <c r="XBW32" s="113"/>
      <c r="XBX32" s="113"/>
      <c r="XBY32" s="113"/>
      <c r="XBZ32" s="113"/>
      <c r="XCA32" s="113"/>
      <c r="XCB32" s="113"/>
      <c r="XCC32" s="113"/>
      <c r="XCD32" s="113"/>
      <c r="XCE32" s="113"/>
      <c r="XCF32" s="113"/>
      <c r="XCG32" s="113"/>
      <c r="XCH32" s="113"/>
      <c r="XCI32" s="113"/>
      <c r="XCJ32" s="113"/>
      <c r="XCK32" s="113"/>
      <c r="XCL32" s="113"/>
      <c r="XCM32" s="113"/>
      <c r="XCN32" s="113"/>
      <c r="XCO32" s="113"/>
      <c r="XCP32" s="113"/>
      <c r="XCQ32" s="113"/>
      <c r="XCR32" s="113"/>
      <c r="XCS32" s="113"/>
      <c r="XCT32" s="113"/>
      <c r="XCU32" s="113"/>
      <c r="XCV32" s="113"/>
      <c r="XCW32" s="113"/>
      <c r="XCX32" s="113"/>
      <c r="XCY32" s="113"/>
      <c r="XCZ32" s="113"/>
      <c r="XDA32" s="113"/>
      <c r="XDB32" s="113"/>
      <c r="XDC32" s="113"/>
      <c r="XDD32" s="113"/>
      <c r="XDE32" s="113"/>
      <c r="XDF32" s="113"/>
      <c r="XDG32" s="113"/>
      <c r="XDH32" s="113"/>
      <c r="XDI32" s="113"/>
      <c r="XDJ32" s="113"/>
      <c r="XDK32" s="113"/>
      <c r="XDL32" s="113"/>
      <c r="XDM32" s="113"/>
      <c r="XDN32" s="113"/>
      <c r="XDO32" s="113"/>
      <c r="XDP32" s="113"/>
      <c r="XDQ32" s="113"/>
      <c r="XDR32" s="113"/>
      <c r="XDS32" s="113"/>
      <c r="XDT32" s="113"/>
      <c r="XDU32" s="113"/>
      <c r="XDV32" s="113"/>
      <c r="XDW32" s="113"/>
      <c r="XDX32" s="113"/>
      <c r="XDY32" s="113"/>
      <c r="XDZ32" s="113"/>
      <c r="XEA32" s="113"/>
      <c r="XEB32" s="113"/>
      <c r="XEC32" s="113"/>
      <c r="XED32" s="113"/>
      <c r="XEE32" s="113"/>
      <c r="XEF32" s="113"/>
      <c r="XEG32" s="113"/>
      <c r="XEH32" s="113"/>
      <c r="XEI32" s="113"/>
      <c r="XEJ32" s="113"/>
      <c r="XEK32" s="113"/>
      <c r="XEL32" s="113"/>
      <c r="XEM32" s="113"/>
      <c r="XEN32" s="113"/>
      <c r="XEO32" s="113"/>
      <c r="XEP32" s="113"/>
      <c r="XEQ32" s="113"/>
      <c r="XER32" s="113"/>
      <c r="XES32" s="113"/>
      <c r="XET32" s="113"/>
      <c r="XEU32" s="113"/>
      <c r="XEV32" s="113"/>
      <c r="XEW32" s="113"/>
      <c r="XEX32" s="113"/>
      <c r="XEY32" s="113"/>
      <c r="XEZ32" s="113"/>
      <c r="XFA32" s="113"/>
      <c r="XFB32" s="113"/>
      <c r="XFC32" s="113"/>
      <c r="XFD32" s="113"/>
    </row>
    <row r="33" spans="1:16384" s="66" customFormat="1" ht="54.75" customHeight="1" x14ac:dyDescent="0.25">
      <c r="A33" s="116" t="s">
        <v>751</v>
      </c>
      <c r="B33" s="32" t="s">
        <v>340</v>
      </c>
      <c r="C33" s="28" t="s">
        <v>752</v>
      </c>
      <c r="D33" s="113"/>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7"/>
      <c r="BC33" s="117"/>
      <c r="BD33" s="117"/>
      <c r="BE33" s="117"/>
      <c r="BF33" s="117"/>
      <c r="BG33" s="117"/>
      <c r="BH33" s="117"/>
      <c r="BI33" s="117"/>
      <c r="BJ33" s="117"/>
      <c r="BK33" s="117"/>
      <c r="BL33" s="117"/>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7"/>
      <c r="DD33" s="117"/>
      <c r="DE33" s="117"/>
      <c r="DF33" s="117"/>
      <c r="DG33" s="117"/>
      <c r="DH33" s="117"/>
      <c r="DI33" s="117"/>
      <c r="DJ33" s="117"/>
      <c r="DK33" s="117"/>
      <c r="DL33" s="117"/>
      <c r="DM33" s="117"/>
      <c r="DN33" s="117"/>
      <c r="DO33" s="117"/>
      <c r="DP33" s="117"/>
      <c r="DQ33" s="117"/>
      <c r="DR33" s="117"/>
      <c r="DS33" s="117"/>
      <c r="DT33" s="117"/>
      <c r="DU33" s="117"/>
      <c r="DV33" s="117"/>
      <c r="DW33" s="117"/>
      <c r="DX33" s="117"/>
      <c r="DY33" s="117"/>
      <c r="DZ33" s="117"/>
      <c r="EA33" s="117"/>
      <c r="EB33" s="117"/>
      <c r="EC33" s="117"/>
      <c r="ED33" s="117"/>
      <c r="EE33" s="117"/>
      <c r="EF33" s="117"/>
      <c r="EG33" s="117"/>
      <c r="EH33" s="117"/>
      <c r="EI33" s="117"/>
      <c r="EJ33" s="117"/>
      <c r="EK33" s="117"/>
      <c r="EL33" s="117"/>
      <c r="EM33" s="117"/>
      <c r="EN33" s="117"/>
      <c r="EO33" s="117"/>
      <c r="EP33" s="117"/>
      <c r="EQ33" s="117"/>
      <c r="ER33" s="117"/>
      <c r="ES33" s="117"/>
      <c r="ET33" s="117"/>
      <c r="EU33" s="117"/>
      <c r="EV33" s="117"/>
      <c r="EW33" s="117"/>
      <c r="EX33" s="117"/>
      <c r="EY33" s="117"/>
      <c r="EZ33" s="117"/>
      <c r="FA33" s="117"/>
      <c r="FB33" s="117"/>
      <c r="FC33" s="117"/>
      <c r="FD33" s="117"/>
      <c r="FE33" s="117"/>
      <c r="FF33" s="117"/>
      <c r="FG33" s="117"/>
      <c r="FH33" s="117"/>
      <c r="FI33" s="117"/>
      <c r="FJ33" s="117"/>
      <c r="FK33" s="117"/>
      <c r="FL33" s="117"/>
      <c r="FM33" s="117"/>
      <c r="FN33" s="117"/>
      <c r="FO33" s="117"/>
      <c r="FP33" s="117"/>
      <c r="FQ33" s="117"/>
      <c r="FR33" s="117"/>
      <c r="FS33" s="117"/>
      <c r="FT33" s="117"/>
      <c r="FU33" s="117"/>
      <c r="FV33" s="117"/>
      <c r="FW33" s="117"/>
      <c r="FX33" s="117"/>
      <c r="FY33" s="117"/>
      <c r="FZ33" s="117"/>
      <c r="GA33" s="117"/>
      <c r="GB33" s="117"/>
      <c r="GC33" s="117"/>
      <c r="GD33" s="117"/>
      <c r="GE33" s="117"/>
      <c r="GF33" s="117"/>
      <c r="GG33" s="117"/>
      <c r="GH33" s="117"/>
      <c r="GI33" s="117"/>
      <c r="GJ33" s="117"/>
      <c r="GK33" s="117"/>
      <c r="GL33" s="117"/>
      <c r="GM33" s="117"/>
      <c r="GN33" s="117"/>
      <c r="GO33" s="117"/>
      <c r="GP33" s="117"/>
      <c r="GQ33" s="117"/>
      <c r="GR33" s="117"/>
      <c r="GS33" s="117"/>
      <c r="GT33" s="117"/>
      <c r="GU33" s="117"/>
      <c r="GV33" s="117"/>
      <c r="GW33" s="117"/>
      <c r="GX33" s="117"/>
      <c r="GY33" s="117"/>
      <c r="GZ33" s="117"/>
      <c r="HA33" s="117"/>
      <c r="HB33" s="117"/>
      <c r="HC33" s="117"/>
      <c r="HD33" s="117"/>
      <c r="HE33" s="117"/>
      <c r="HF33" s="117"/>
      <c r="HG33" s="117"/>
      <c r="HH33" s="117"/>
      <c r="HI33" s="117"/>
      <c r="HJ33" s="117"/>
      <c r="HK33" s="117"/>
      <c r="HL33" s="117"/>
      <c r="HM33" s="117"/>
      <c r="HN33" s="117"/>
      <c r="HO33" s="117"/>
      <c r="HP33" s="117"/>
      <c r="HQ33" s="117"/>
      <c r="HR33" s="117"/>
      <c r="HS33" s="117"/>
      <c r="HT33" s="117"/>
      <c r="HU33" s="117"/>
      <c r="HV33" s="117"/>
      <c r="HW33" s="117"/>
      <c r="HX33" s="117"/>
      <c r="HY33" s="117"/>
      <c r="HZ33" s="117"/>
      <c r="IA33" s="117"/>
      <c r="IB33" s="117"/>
      <c r="IC33" s="117"/>
      <c r="ID33" s="117"/>
      <c r="IE33" s="117"/>
      <c r="IF33" s="117"/>
      <c r="IG33" s="117"/>
      <c r="IH33" s="117"/>
      <c r="II33" s="117"/>
      <c r="IJ33" s="117"/>
      <c r="IK33" s="117"/>
      <c r="IL33" s="117"/>
      <c r="IM33" s="117"/>
      <c r="IN33" s="117"/>
      <c r="IO33" s="117"/>
      <c r="IP33" s="117"/>
      <c r="IQ33" s="117"/>
      <c r="IR33" s="117"/>
      <c r="IS33" s="117"/>
      <c r="IT33" s="117"/>
      <c r="IU33" s="117"/>
      <c r="IV33" s="117"/>
      <c r="IW33" s="117"/>
      <c r="IX33" s="117"/>
      <c r="IY33" s="117"/>
      <c r="IZ33" s="117"/>
      <c r="JA33" s="117"/>
      <c r="JB33" s="117"/>
      <c r="JC33" s="117"/>
      <c r="JD33" s="117"/>
      <c r="JE33" s="117"/>
      <c r="JF33" s="117"/>
      <c r="JG33" s="117"/>
      <c r="JH33" s="117"/>
      <c r="JI33" s="117"/>
      <c r="JJ33" s="117"/>
      <c r="JK33" s="117"/>
      <c r="JL33" s="117"/>
      <c r="JM33" s="117"/>
      <c r="JN33" s="117"/>
      <c r="JO33" s="117"/>
      <c r="JP33" s="117"/>
      <c r="JQ33" s="117"/>
      <c r="JR33" s="117"/>
      <c r="JS33" s="117"/>
      <c r="JT33" s="117"/>
      <c r="JU33" s="117"/>
      <c r="JV33" s="117"/>
      <c r="JW33" s="117"/>
      <c r="JX33" s="117"/>
      <c r="JY33" s="117"/>
      <c r="JZ33" s="117"/>
      <c r="KA33" s="117"/>
      <c r="KB33" s="117"/>
      <c r="KC33" s="117"/>
      <c r="KD33" s="117"/>
      <c r="KE33" s="117"/>
      <c r="KF33" s="117"/>
      <c r="KG33" s="117"/>
      <c r="KH33" s="117"/>
      <c r="KI33" s="117"/>
      <c r="KJ33" s="117"/>
      <c r="KK33" s="117"/>
      <c r="KL33" s="117"/>
      <c r="KM33" s="117"/>
      <c r="KN33" s="117"/>
      <c r="KO33" s="117"/>
      <c r="KP33" s="117"/>
      <c r="KQ33" s="117"/>
      <c r="KR33" s="117"/>
      <c r="KS33" s="117"/>
      <c r="KT33" s="117"/>
      <c r="KU33" s="117"/>
      <c r="KV33" s="117"/>
      <c r="KW33" s="117"/>
      <c r="KX33" s="117"/>
      <c r="KY33" s="117"/>
      <c r="KZ33" s="117"/>
      <c r="LA33" s="117"/>
      <c r="LB33" s="117"/>
      <c r="LC33" s="117"/>
      <c r="LD33" s="117"/>
      <c r="LE33" s="117"/>
      <c r="LF33" s="117"/>
      <c r="LG33" s="117"/>
      <c r="LH33" s="117"/>
      <c r="LI33" s="117"/>
      <c r="LJ33" s="117"/>
      <c r="LK33" s="117"/>
      <c r="LL33" s="117"/>
      <c r="LM33" s="117"/>
      <c r="LN33" s="117"/>
      <c r="LO33" s="117"/>
      <c r="LP33" s="117"/>
      <c r="LQ33" s="117"/>
      <c r="LR33" s="117"/>
      <c r="LS33" s="117"/>
      <c r="LT33" s="117"/>
      <c r="LU33" s="117"/>
      <c r="LV33" s="117"/>
      <c r="LW33" s="117"/>
      <c r="LX33" s="117"/>
      <c r="LY33" s="117"/>
      <c r="LZ33" s="117"/>
      <c r="MA33" s="117"/>
      <c r="MB33" s="117"/>
      <c r="MC33" s="117"/>
      <c r="MD33" s="117"/>
      <c r="ME33" s="117"/>
      <c r="MF33" s="117"/>
      <c r="MG33" s="117"/>
      <c r="MH33" s="117"/>
      <c r="MI33" s="117"/>
      <c r="MJ33" s="117"/>
      <c r="MK33" s="117"/>
      <c r="ML33" s="117"/>
      <c r="MM33" s="117"/>
      <c r="MN33" s="117"/>
      <c r="MO33" s="117"/>
      <c r="MP33" s="117"/>
      <c r="MQ33" s="117"/>
      <c r="MR33" s="117"/>
      <c r="MS33" s="117"/>
      <c r="MT33" s="117"/>
      <c r="MU33" s="117"/>
      <c r="MV33" s="117"/>
      <c r="MW33" s="117"/>
      <c r="MX33" s="117"/>
      <c r="MY33" s="117"/>
      <c r="MZ33" s="117"/>
      <c r="NA33" s="117"/>
      <c r="NB33" s="117"/>
      <c r="NC33" s="117"/>
      <c r="ND33" s="117"/>
      <c r="NE33" s="117"/>
      <c r="NF33" s="117"/>
      <c r="NG33" s="117"/>
      <c r="NH33" s="117"/>
      <c r="NI33" s="117"/>
      <c r="NJ33" s="117"/>
      <c r="NK33" s="117"/>
      <c r="NL33" s="117"/>
      <c r="NM33" s="117"/>
      <c r="NN33" s="117"/>
      <c r="NO33" s="117"/>
      <c r="NP33" s="117"/>
      <c r="NQ33" s="117"/>
      <c r="NR33" s="117"/>
      <c r="NS33" s="117"/>
      <c r="NT33" s="117"/>
      <c r="NU33" s="117"/>
      <c r="NV33" s="117"/>
      <c r="NW33" s="117"/>
      <c r="NX33" s="117"/>
      <c r="NY33" s="117"/>
      <c r="NZ33" s="117"/>
      <c r="OA33" s="117"/>
      <c r="OB33" s="117"/>
      <c r="OC33" s="117"/>
      <c r="OD33" s="117"/>
      <c r="OE33" s="117"/>
      <c r="OF33" s="117"/>
      <c r="OG33" s="117"/>
      <c r="OH33" s="117"/>
      <c r="OI33" s="117"/>
      <c r="OJ33" s="117"/>
      <c r="OK33" s="117"/>
      <c r="OL33" s="117"/>
      <c r="OM33" s="117"/>
      <c r="ON33" s="117"/>
      <c r="OO33" s="117"/>
      <c r="OP33" s="117"/>
      <c r="OQ33" s="117"/>
      <c r="OR33" s="117"/>
      <c r="OS33" s="117"/>
      <c r="OT33" s="117"/>
      <c r="OU33" s="117"/>
      <c r="OV33" s="117"/>
      <c r="OW33" s="117"/>
      <c r="OX33" s="117"/>
      <c r="OY33" s="117"/>
      <c r="OZ33" s="117"/>
      <c r="PA33" s="117"/>
      <c r="PB33" s="117"/>
      <c r="PC33" s="117"/>
      <c r="PD33" s="117"/>
      <c r="PE33" s="117"/>
      <c r="PF33" s="117"/>
      <c r="PG33" s="117"/>
      <c r="PH33" s="117"/>
      <c r="PI33" s="117"/>
      <c r="PJ33" s="117"/>
      <c r="PK33" s="117"/>
      <c r="PL33" s="117"/>
      <c r="PM33" s="117"/>
      <c r="PN33" s="117"/>
      <c r="PO33" s="117"/>
      <c r="PP33" s="117"/>
      <c r="PQ33" s="117"/>
      <c r="PR33" s="117"/>
      <c r="PS33" s="117"/>
      <c r="PT33" s="117"/>
      <c r="PU33" s="117"/>
      <c r="PV33" s="117"/>
      <c r="PW33" s="117"/>
      <c r="PX33" s="117"/>
      <c r="PY33" s="117"/>
      <c r="PZ33" s="117"/>
      <c r="QA33" s="117"/>
      <c r="QB33" s="117"/>
      <c r="QC33" s="117"/>
      <c r="QD33" s="117"/>
      <c r="QE33" s="117"/>
      <c r="QF33" s="117"/>
      <c r="QG33" s="117"/>
      <c r="QH33" s="117"/>
      <c r="QI33" s="117"/>
      <c r="QJ33" s="117"/>
      <c r="QK33" s="117"/>
      <c r="QL33" s="117"/>
      <c r="QM33" s="117"/>
      <c r="QN33" s="117"/>
      <c r="QO33" s="117"/>
      <c r="QP33" s="117"/>
      <c r="QQ33" s="117"/>
      <c r="QR33" s="117"/>
      <c r="QS33" s="117"/>
      <c r="QT33" s="117"/>
      <c r="QU33" s="117"/>
      <c r="QV33" s="117"/>
      <c r="QW33" s="117"/>
      <c r="QX33" s="117"/>
      <c r="QY33" s="117"/>
      <c r="QZ33" s="117"/>
      <c r="RA33" s="117"/>
      <c r="RB33" s="117"/>
      <c r="RC33" s="117"/>
      <c r="RD33" s="117"/>
      <c r="RE33" s="117"/>
      <c r="RF33" s="117"/>
      <c r="RG33" s="117"/>
      <c r="RH33" s="117"/>
      <c r="RI33" s="117"/>
      <c r="RJ33" s="117"/>
      <c r="RK33" s="117"/>
      <c r="RL33" s="117"/>
      <c r="RM33" s="117"/>
      <c r="RN33" s="117"/>
      <c r="RO33" s="117"/>
      <c r="RP33" s="117"/>
      <c r="RQ33" s="117"/>
      <c r="RR33" s="117"/>
      <c r="RS33" s="117"/>
      <c r="RT33" s="117"/>
      <c r="RU33" s="117"/>
      <c r="RV33" s="117"/>
      <c r="RW33" s="117"/>
      <c r="RX33" s="117"/>
      <c r="RY33" s="117"/>
      <c r="RZ33" s="117"/>
      <c r="SA33" s="117"/>
      <c r="SB33" s="117"/>
      <c r="SC33" s="117"/>
      <c r="SD33" s="117"/>
      <c r="SE33" s="117"/>
      <c r="SF33" s="117"/>
      <c r="SG33" s="117"/>
      <c r="SH33" s="117"/>
      <c r="SI33" s="117"/>
      <c r="SJ33" s="117"/>
      <c r="SK33" s="117"/>
      <c r="SL33" s="117"/>
      <c r="SM33" s="117"/>
      <c r="SN33" s="117"/>
      <c r="SO33" s="117"/>
      <c r="SP33" s="117"/>
      <c r="SQ33" s="117"/>
      <c r="SR33" s="117"/>
      <c r="SS33" s="117"/>
      <c r="ST33" s="117"/>
      <c r="SU33" s="117"/>
      <c r="SV33" s="117"/>
      <c r="SW33" s="117"/>
      <c r="SX33" s="117"/>
      <c r="SY33" s="117"/>
      <c r="SZ33" s="117"/>
      <c r="TA33" s="117"/>
      <c r="TB33" s="117"/>
      <c r="TC33" s="117"/>
      <c r="TD33" s="117"/>
      <c r="TE33" s="117"/>
      <c r="TF33" s="117"/>
      <c r="TG33" s="117"/>
      <c r="TH33" s="117"/>
      <c r="TI33" s="117"/>
      <c r="TJ33" s="117"/>
      <c r="TK33" s="117"/>
      <c r="TL33" s="117"/>
      <c r="TM33" s="117"/>
      <c r="TN33" s="117"/>
      <c r="TO33" s="117"/>
      <c r="TP33" s="117"/>
      <c r="TQ33" s="117"/>
      <c r="TR33" s="117"/>
      <c r="TS33" s="117"/>
      <c r="TT33" s="117"/>
      <c r="TU33" s="117"/>
      <c r="TV33" s="117"/>
      <c r="TW33" s="117"/>
      <c r="TX33" s="117"/>
      <c r="TY33" s="117"/>
      <c r="TZ33" s="117"/>
      <c r="UA33" s="117"/>
      <c r="UB33" s="117"/>
      <c r="UC33" s="117"/>
      <c r="UD33" s="117"/>
      <c r="UE33" s="117"/>
      <c r="UF33" s="117"/>
      <c r="UG33" s="117"/>
      <c r="UH33" s="117"/>
      <c r="UI33" s="117"/>
      <c r="UJ33" s="117"/>
      <c r="UK33" s="117"/>
      <c r="UL33" s="117"/>
      <c r="UM33" s="117"/>
      <c r="UN33" s="117"/>
      <c r="UO33" s="117"/>
      <c r="UP33" s="117"/>
      <c r="UQ33" s="117"/>
      <c r="UR33" s="117"/>
      <c r="US33" s="117"/>
      <c r="UT33" s="117"/>
      <c r="UU33" s="117"/>
      <c r="UV33" s="117"/>
      <c r="UW33" s="117"/>
      <c r="UX33" s="117"/>
      <c r="UY33" s="117"/>
      <c r="UZ33" s="117"/>
      <c r="VA33" s="117"/>
      <c r="VB33" s="117"/>
      <c r="VC33" s="117"/>
      <c r="VD33" s="117"/>
      <c r="VE33" s="117"/>
      <c r="VF33" s="117"/>
      <c r="VG33" s="117"/>
      <c r="VH33" s="117"/>
      <c r="VI33" s="117"/>
      <c r="VJ33" s="117"/>
      <c r="VK33" s="117"/>
      <c r="VL33" s="117"/>
      <c r="VM33" s="117"/>
      <c r="VN33" s="117"/>
      <c r="VO33" s="117"/>
      <c r="VP33" s="117"/>
      <c r="VQ33" s="117"/>
      <c r="VR33" s="117"/>
      <c r="VS33" s="117"/>
      <c r="VT33" s="117"/>
      <c r="VU33" s="117"/>
      <c r="VV33" s="117"/>
      <c r="VW33" s="117"/>
      <c r="VX33" s="117"/>
      <c r="VY33" s="117"/>
      <c r="VZ33" s="117"/>
      <c r="WA33" s="117"/>
      <c r="WB33" s="117"/>
      <c r="WC33" s="117"/>
      <c r="WD33" s="117"/>
      <c r="WE33" s="117"/>
      <c r="WF33" s="117"/>
      <c r="WG33" s="117"/>
      <c r="WH33" s="117"/>
      <c r="WI33" s="117"/>
      <c r="WJ33" s="117"/>
      <c r="WK33" s="117"/>
      <c r="WL33" s="117"/>
      <c r="WM33" s="117"/>
      <c r="WN33" s="117"/>
      <c r="WO33" s="117"/>
      <c r="WP33" s="117"/>
      <c r="WQ33" s="117"/>
      <c r="WR33" s="117"/>
      <c r="WS33" s="117"/>
      <c r="WT33" s="117"/>
      <c r="WU33" s="117"/>
      <c r="WV33" s="117"/>
      <c r="WW33" s="117"/>
      <c r="WX33" s="117"/>
      <c r="WY33" s="117"/>
      <c r="WZ33" s="117"/>
      <c r="XA33" s="117"/>
      <c r="XB33" s="117"/>
      <c r="XC33" s="117"/>
      <c r="XD33" s="117"/>
      <c r="XE33" s="117"/>
      <c r="XF33" s="117"/>
      <c r="XG33" s="117"/>
      <c r="XH33" s="117"/>
      <c r="XI33" s="117"/>
      <c r="XJ33" s="117"/>
      <c r="XK33" s="117"/>
      <c r="XL33" s="117"/>
      <c r="XM33" s="117"/>
      <c r="XN33" s="117"/>
      <c r="XO33" s="117"/>
      <c r="XP33" s="117"/>
      <c r="XQ33" s="117"/>
      <c r="XR33" s="117"/>
      <c r="XS33" s="117"/>
      <c r="XT33" s="117"/>
      <c r="XU33" s="117"/>
      <c r="XV33" s="117"/>
      <c r="XW33" s="117"/>
      <c r="XX33" s="117"/>
      <c r="XY33" s="117"/>
      <c r="XZ33" s="117"/>
      <c r="YA33" s="117"/>
      <c r="YB33" s="117"/>
      <c r="YC33" s="117"/>
      <c r="YD33" s="117"/>
      <c r="YE33" s="117"/>
      <c r="YF33" s="117"/>
      <c r="YG33" s="117"/>
      <c r="YH33" s="117"/>
      <c r="YI33" s="117"/>
      <c r="YJ33" s="117"/>
      <c r="YK33" s="117"/>
      <c r="YL33" s="117"/>
      <c r="YM33" s="117"/>
      <c r="YN33" s="117"/>
      <c r="YO33" s="117"/>
      <c r="YP33" s="117"/>
      <c r="YQ33" s="117"/>
      <c r="YR33" s="117"/>
      <c r="YS33" s="117"/>
      <c r="YT33" s="117"/>
      <c r="YU33" s="117"/>
      <c r="YV33" s="117"/>
      <c r="YW33" s="117"/>
      <c r="YX33" s="117"/>
      <c r="YY33" s="117"/>
      <c r="YZ33" s="117"/>
      <c r="ZA33" s="117"/>
      <c r="ZB33" s="117"/>
      <c r="ZC33" s="117"/>
      <c r="ZD33" s="117"/>
      <c r="ZE33" s="117"/>
      <c r="ZF33" s="117"/>
      <c r="ZG33" s="117"/>
      <c r="ZH33" s="117"/>
      <c r="ZI33" s="117"/>
      <c r="ZJ33" s="117"/>
      <c r="ZK33" s="117"/>
      <c r="ZL33" s="117"/>
      <c r="ZM33" s="117"/>
      <c r="ZN33" s="117"/>
      <c r="ZO33" s="117"/>
      <c r="ZP33" s="117"/>
      <c r="ZQ33" s="117"/>
      <c r="ZR33" s="117"/>
      <c r="ZS33" s="117"/>
      <c r="ZT33" s="117"/>
      <c r="ZU33" s="117"/>
      <c r="ZV33" s="117"/>
      <c r="ZW33" s="117"/>
      <c r="ZX33" s="117"/>
      <c r="ZY33" s="117"/>
      <c r="ZZ33" s="117"/>
      <c r="AAA33" s="117"/>
      <c r="AAB33" s="117"/>
      <c r="AAC33" s="117"/>
      <c r="AAD33" s="117"/>
      <c r="AAE33" s="117"/>
      <c r="AAF33" s="117"/>
      <c r="AAG33" s="117"/>
      <c r="AAH33" s="117"/>
      <c r="AAI33" s="117"/>
      <c r="AAJ33" s="117"/>
      <c r="AAK33" s="117"/>
      <c r="AAL33" s="117"/>
      <c r="AAM33" s="117"/>
      <c r="AAN33" s="117"/>
      <c r="AAO33" s="117"/>
      <c r="AAP33" s="117"/>
      <c r="AAQ33" s="117"/>
      <c r="AAR33" s="117"/>
      <c r="AAS33" s="117"/>
      <c r="AAT33" s="117"/>
      <c r="AAU33" s="117"/>
      <c r="AAV33" s="117"/>
      <c r="AAW33" s="117"/>
      <c r="AAX33" s="117"/>
      <c r="AAY33" s="117"/>
      <c r="AAZ33" s="117"/>
      <c r="ABA33" s="117"/>
      <c r="ABB33" s="117"/>
      <c r="ABC33" s="117"/>
      <c r="ABD33" s="117"/>
      <c r="ABE33" s="117"/>
      <c r="ABF33" s="117"/>
      <c r="ABG33" s="117"/>
      <c r="ABH33" s="117"/>
      <c r="ABI33" s="117"/>
      <c r="ABJ33" s="117"/>
      <c r="ABK33" s="117"/>
      <c r="ABL33" s="117"/>
      <c r="ABM33" s="117"/>
      <c r="ABN33" s="117"/>
      <c r="ABO33" s="117"/>
      <c r="ABP33" s="117"/>
      <c r="ABQ33" s="117"/>
      <c r="ABR33" s="117"/>
      <c r="ABS33" s="117"/>
      <c r="ABT33" s="117"/>
      <c r="ABU33" s="117"/>
      <c r="ABV33" s="117"/>
      <c r="ABW33" s="117"/>
      <c r="ABX33" s="117"/>
      <c r="ABY33" s="117"/>
      <c r="ABZ33" s="117"/>
      <c r="ACA33" s="117"/>
      <c r="ACB33" s="117"/>
      <c r="ACC33" s="117"/>
      <c r="ACD33" s="117"/>
      <c r="ACE33" s="117"/>
      <c r="ACF33" s="117"/>
      <c r="ACG33" s="117"/>
      <c r="ACH33" s="117"/>
      <c r="ACI33" s="117"/>
      <c r="ACJ33" s="117"/>
      <c r="ACK33" s="117"/>
      <c r="ACL33" s="117"/>
      <c r="ACM33" s="117"/>
      <c r="ACN33" s="117"/>
      <c r="ACO33" s="117"/>
      <c r="ACP33" s="117"/>
      <c r="ACQ33" s="117"/>
      <c r="ACR33" s="117"/>
      <c r="ACS33" s="117"/>
      <c r="ACT33" s="117"/>
      <c r="ACU33" s="117"/>
      <c r="ACV33" s="117"/>
      <c r="ACW33" s="117"/>
      <c r="ACX33" s="117"/>
      <c r="ACY33" s="117"/>
      <c r="ACZ33" s="117"/>
      <c r="ADA33" s="117"/>
      <c r="ADB33" s="117"/>
      <c r="ADC33" s="117"/>
      <c r="ADD33" s="117"/>
      <c r="ADE33" s="117"/>
      <c r="ADF33" s="117"/>
      <c r="ADG33" s="117"/>
      <c r="ADH33" s="117"/>
      <c r="ADI33" s="117"/>
      <c r="ADJ33" s="117"/>
      <c r="ADK33" s="117"/>
      <c r="ADL33" s="117"/>
      <c r="ADM33" s="117"/>
      <c r="ADN33" s="117"/>
      <c r="ADO33" s="117"/>
      <c r="ADP33" s="117"/>
      <c r="ADQ33" s="117"/>
      <c r="ADR33" s="117"/>
      <c r="ADS33" s="117"/>
      <c r="ADT33" s="117"/>
      <c r="ADU33" s="117"/>
      <c r="ADV33" s="117"/>
      <c r="ADW33" s="117"/>
      <c r="ADX33" s="117"/>
      <c r="ADY33" s="117"/>
      <c r="ADZ33" s="117"/>
      <c r="AEA33" s="117"/>
      <c r="AEB33" s="117"/>
      <c r="AEC33" s="117"/>
      <c r="AED33" s="117"/>
      <c r="AEE33" s="117"/>
      <c r="AEF33" s="117"/>
      <c r="AEG33" s="117"/>
      <c r="AEH33" s="117"/>
      <c r="AEI33" s="117"/>
      <c r="AEJ33" s="117"/>
      <c r="AEK33" s="117"/>
      <c r="AEL33" s="117"/>
      <c r="AEM33" s="117"/>
      <c r="AEN33" s="117"/>
      <c r="AEO33" s="117"/>
      <c r="AEP33" s="117"/>
      <c r="AEQ33" s="117"/>
      <c r="AER33" s="117"/>
      <c r="AES33" s="117"/>
      <c r="AET33" s="117"/>
      <c r="AEU33" s="117"/>
      <c r="AEV33" s="117"/>
      <c r="AEW33" s="117"/>
      <c r="AEX33" s="117"/>
      <c r="AEY33" s="117"/>
      <c r="AEZ33" s="117"/>
      <c r="AFA33" s="117"/>
      <c r="AFB33" s="117"/>
      <c r="AFC33" s="117"/>
      <c r="AFD33" s="117"/>
      <c r="AFE33" s="117"/>
      <c r="AFF33" s="117"/>
      <c r="AFG33" s="117"/>
      <c r="AFH33" s="117"/>
      <c r="AFI33" s="117"/>
      <c r="AFJ33" s="117"/>
      <c r="AFK33" s="117"/>
      <c r="AFL33" s="117"/>
      <c r="AFM33" s="117"/>
      <c r="AFN33" s="117"/>
      <c r="AFO33" s="117"/>
      <c r="AFP33" s="117"/>
      <c r="AFQ33" s="117"/>
      <c r="AFR33" s="117"/>
      <c r="AFS33" s="117"/>
      <c r="AFT33" s="117"/>
      <c r="AFU33" s="117"/>
      <c r="AFV33" s="117"/>
      <c r="AFW33" s="117"/>
      <c r="AFX33" s="117"/>
      <c r="AFY33" s="117"/>
      <c r="AFZ33" s="117"/>
      <c r="AGA33" s="117"/>
      <c r="AGB33" s="117"/>
      <c r="AGC33" s="117"/>
      <c r="AGD33" s="117"/>
      <c r="AGE33" s="117"/>
      <c r="AGF33" s="117"/>
      <c r="AGG33" s="117"/>
      <c r="AGH33" s="117"/>
      <c r="AGI33" s="117"/>
      <c r="AGJ33" s="117"/>
      <c r="AGK33" s="117"/>
      <c r="AGL33" s="117"/>
      <c r="AGM33" s="117"/>
      <c r="AGN33" s="117"/>
      <c r="AGO33" s="117"/>
      <c r="AGP33" s="117"/>
      <c r="AGQ33" s="117"/>
      <c r="AGR33" s="117"/>
      <c r="AGS33" s="117"/>
      <c r="AGT33" s="117"/>
      <c r="AGU33" s="117"/>
      <c r="AGV33" s="117"/>
      <c r="AGW33" s="117"/>
      <c r="AGX33" s="117"/>
      <c r="AGY33" s="117"/>
      <c r="AGZ33" s="117"/>
      <c r="AHA33" s="117"/>
      <c r="AHB33" s="117"/>
      <c r="AHC33" s="117"/>
      <c r="AHD33" s="117"/>
      <c r="AHE33" s="117"/>
      <c r="AHF33" s="117"/>
      <c r="AHG33" s="117"/>
      <c r="AHH33" s="117"/>
      <c r="AHI33" s="117"/>
      <c r="AHJ33" s="117"/>
      <c r="AHK33" s="117"/>
      <c r="AHL33" s="117"/>
      <c r="AHM33" s="117"/>
      <c r="AHN33" s="117"/>
      <c r="AHO33" s="117"/>
      <c r="AHP33" s="117"/>
      <c r="AHQ33" s="117"/>
      <c r="AHR33" s="117"/>
      <c r="AHS33" s="117"/>
      <c r="AHT33" s="117"/>
      <c r="AHU33" s="117"/>
      <c r="AHV33" s="117"/>
      <c r="AHW33" s="117"/>
      <c r="AHX33" s="117"/>
      <c r="AHY33" s="117"/>
      <c r="AHZ33" s="117"/>
      <c r="AIA33" s="117"/>
      <c r="AIB33" s="117"/>
      <c r="AIC33" s="117"/>
      <c r="AID33" s="117"/>
      <c r="AIE33" s="117"/>
      <c r="AIF33" s="117"/>
      <c r="AIG33" s="117"/>
      <c r="AIH33" s="117"/>
      <c r="AII33" s="117"/>
      <c r="AIJ33" s="117"/>
      <c r="AIK33" s="117"/>
      <c r="AIL33" s="117"/>
      <c r="AIM33" s="117"/>
      <c r="AIN33" s="117"/>
      <c r="AIO33" s="117"/>
      <c r="AIP33" s="117"/>
      <c r="AIQ33" s="117"/>
      <c r="AIR33" s="117"/>
      <c r="AIS33" s="117"/>
      <c r="AIT33" s="117"/>
      <c r="AIU33" s="117"/>
      <c r="AIV33" s="117"/>
      <c r="AIW33" s="117"/>
      <c r="AIX33" s="117"/>
      <c r="AIY33" s="117"/>
      <c r="AIZ33" s="117"/>
      <c r="AJA33" s="117"/>
      <c r="AJB33" s="117"/>
      <c r="AJC33" s="117"/>
      <c r="AJD33" s="117"/>
      <c r="AJE33" s="117"/>
      <c r="AJF33" s="117"/>
      <c r="AJG33" s="117"/>
      <c r="AJH33" s="117"/>
      <c r="AJI33" s="117"/>
      <c r="AJJ33" s="117"/>
      <c r="AJK33" s="117"/>
      <c r="AJL33" s="117"/>
      <c r="AJM33" s="117"/>
      <c r="AJN33" s="117"/>
      <c r="AJO33" s="117"/>
      <c r="AJP33" s="117"/>
      <c r="AJQ33" s="117"/>
      <c r="AJR33" s="117"/>
      <c r="AJS33" s="117"/>
      <c r="AJT33" s="117"/>
      <c r="AJU33" s="117"/>
      <c r="AJV33" s="117"/>
      <c r="AJW33" s="117"/>
      <c r="AJX33" s="117"/>
      <c r="AJY33" s="117"/>
      <c r="AJZ33" s="117"/>
      <c r="AKA33" s="117"/>
      <c r="AKB33" s="117"/>
      <c r="AKC33" s="117"/>
      <c r="AKD33" s="117"/>
      <c r="AKE33" s="117"/>
      <c r="AKF33" s="117"/>
      <c r="AKG33" s="117"/>
      <c r="AKH33" s="117"/>
      <c r="AKI33" s="117"/>
      <c r="AKJ33" s="117"/>
      <c r="AKK33" s="117"/>
      <c r="AKL33" s="117"/>
      <c r="AKM33" s="117"/>
      <c r="AKN33" s="117"/>
      <c r="AKO33" s="117"/>
      <c r="AKP33" s="117"/>
      <c r="AKQ33" s="117"/>
      <c r="AKR33" s="117"/>
      <c r="AKS33" s="117"/>
      <c r="AKT33" s="117"/>
      <c r="AKU33" s="117"/>
      <c r="AKV33" s="117"/>
      <c r="AKW33" s="117"/>
      <c r="AKX33" s="117"/>
      <c r="AKY33" s="117"/>
      <c r="AKZ33" s="117"/>
      <c r="ALA33" s="117"/>
      <c r="ALB33" s="117"/>
      <c r="ALC33" s="117"/>
      <c r="ALD33" s="117"/>
      <c r="ALE33" s="117"/>
      <c r="ALF33" s="117"/>
      <c r="ALG33" s="117"/>
      <c r="ALH33" s="117"/>
      <c r="ALI33" s="117"/>
      <c r="ALJ33" s="117"/>
      <c r="ALK33" s="117"/>
      <c r="ALL33" s="117"/>
      <c r="ALM33" s="117"/>
      <c r="ALN33" s="117"/>
      <c r="ALO33" s="117"/>
      <c r="ALP33" s="117"/>
      <c r="ALQ33" s="117"/>
      <c r="ALR33" s="117"/>
      <c r="ALS33" s="117"/>
      <c r="ALT33" s="117"/>
      <c r="ALU33" s="117"/>
      <c r="ALV33" s="117"/>
      <c r="ALW33" s="117"/>
      <c r="ALX33" s="117"/>
      <c r="ALY33" s="117"/>
      <c r="ALZ33" s="117"/>
      <c r="AMA33" s="117"/>
      <c r="AMB33" s="117"/>
      <c r="AMC33" s="117"/>
      <c r="AMD33" s="117"/>
      <c r="AME33" s="117"/>
      <c r="AMF33" s="117"/>
      <c r="AMG33" s="117"/>
      <c r="AMH33" s="117"/>
      <c r="AMI33" s="117"/>
      <c r="AMJ33" s="117"/>
      <c r="AMK33" s="117"/>
      <c r="AML33" s="117"/>
      <c r="AMM33" s="117"/>
      <c r="AMN33" s="117"/>
      <c r="AMO33" s="117"/>
      <c r="AMP33" s="117"/>
      <c r="AMQ33" s="117"/>
      <c r="AMR33" s="117"/>
      <c r="AMS33" s="117"/>
      <c r="AMT33" s="117"/>
      <c r="AMU33" s="117"/>
      <c r="AMV33" s="117"/>
      <c r="AMW33" s="117"/>
      <c r="AMX33" s="117"/>
      <c r="AMY33" s="117"/>
      <c r="AMZ33" s="117"/>
      <c r="ANA33" s="117"/>
      <c r="ANB33" s="117"/>
      <c r="ANC33" s="117"/>
      <c r="AND33" s="117"/>
      <c r="ANE33" s="117"/>
      <c r="ANF33" s="117"/>
      <c r="ANG33" s="117"/>
      <c r="ANH33" s="117"/>
      <c r="ANI33" s="117"/>
      <c r="ANJ33" s="117"/>
      <c r="ANK33" s="117"/>
      <c r="ANL33" s="117"/>
      <c r="ANM33" s="117"/>
      <c r="ANN33" s="117"/>
      <c r="ANO33" s="117"/>
      <c r="ANP33" s="117"/>
      <c r="ANQ33" s="117"/>
      <c r="ANR33" s="117"/>
      <c r="ANS33" s="117"/>
      <c r="ANT33" s="117"/>
      <c r="ANU33" s="117"/>
      <c r="ANV33" s="117"/>
      <c r="ANW33" s="117"/>
      <c r="ANX33" s="117"/>
      <c r="ANY33" s="117"/>
      <c r="ANZ33" s="117"/>
      <c r="AOA33" s="117"/>
      <c r="AOB33" s="117"/>
      <c r="AOC33" s="117"/>
      <c r="AOD33" s="117"/>
      <c r="AOE33" s="117"/>
      <c r="AOF33" s="117"/>
      <c r="AOG33" s="117"/>
      <c r="AOH33" s="117"/>
      <c r="AOI33" s="117"/>
      <c r="AOJ33" s="117"/>
      <c r="AOK33" s="117"/>
      <c r="AOL33" s="117"/>
      <c r="AOM33" s="117"/>
      <c r="AON33" s="117"/>
      <c r="AOO33" s="117"/>
      <c r="AOP33" s="117"/>
      <c r="AOQ33" s="117"/>
      <c r="AOR33" s="117"/>
      <c r="AOS33" s="117"/>
      <c r="AOT33" s="117"/>
      <c r="AOU33" s="117"/>
      <c r="AOV33" s="117"/>
      <c r="AOW33" s="117"/>
      <c r="AOX33" s="117"/>
      <c r="AOY33" s="117"/>
      <c r="AOZ33" s="117"/>
      <c r="APA33" s="117"/>
      <c r="APB33" s="117"/>
      <c r="APC33" s="117"/>
      <c r="APD33" s="117"/>
      <c r="APE33" s="117"/>
      <c r="APF33" s="117"/>
      <c r="APG33" s="117"/>
      <c r="APH33" s="117"/>
      <c r="API33" s="117"/>
      <c r="APJ33" s="117"/>
      <c r="APK33" s="117"/>
      <c r="APL33" s="117"/>
      <c r="APM33" s="117"/>
      <c r="APN33" s="117"/>
      <c r="APO33" s="117"/>
      <c r="APP33" s="117"/>
      <c r="APQ33" s="117"/>
      <c r="APR33" s="117"/>
      <c r="APS33" s="117"/>
      <c r="APT33" s="117"/>
      <c r="APU33" s="117"/>
      <c r="APV33" s="117"/>
      <c r="APW33" s="117"/>
      <c r="APX33" s="117"/>
      <c r="APY33" s="117"/>
      <c r="APZ33" s="117"/>
      <c r="AQA33" s="117"/>
      <c r="AQB33" s="117"/>
      <c r="AQC33" s="117"/>
      <c r="AQD33" s="117"/>
      <c r="AQE33" s="117"/>
      <c r="AQF33" s="117"/>
      <c r="AQG33" s="117"/>
      <c r="AQH33" s="117"/>
      <c r="AQI33" s="117"/>
      <c r="AQJ33" s="117"/>
      <c r="AQK33" s="117"/>
      <c r="AQL33" s="117"/>
      <c r="AQM33" s="117"/>
      <c r="AQN33" s="117"/>
      <c r="AQO33" s="117"/>
      <c r="AQP33" s="117"/>
      <c r="AQQ33" s="117"/>
      <c r="AQR33" s="117"/>
      <c r="AQS33" s="117"/>
      <c r="AQT33" s="117"/>
      <c r="AQU33" s="117"/>
      <c r="AQV33" s="117"/>
      <c r="AQW33" s="117"/>
      <c r="AQX33" s="117"/>
      <c r="AQY33" s="117"/>
      <c r="AQZ33" s="117"/>
      <c r="ARA33" s="117"/>
      <c r="ARB33" s="117"/>
      <c r="ARC33" s="117"/>
      <c r="ARD33" s="117"/>
      <c r="ARE33" s="117"/>
      <c r="ARF33" s="117"/>
      <c r="ARG33" s="117"/>
      <c r="ARH33" s="117"/>
      <c r="ARI33" s="117"/>
      <c r="ARJ33" s="117"/>
      <c r="ARK33" s="117"/>
      <c r="ARL33" s="117"/>
      <c r="ARM33" s="117"/>
      <c r="ARN33" s="117"/>
      <c r="ARO33" s="117"/>
      <c r="ARP33" s="117"/>
      <c r="ARQ33" s="117"/>
      <c r="ARR33" s="117"/>
      <c r="ARS33" s="117"/>
      <c r="ART33" s="117"/>
      <c r="ARU33" s="117"/>
      <c r="ARV33" s="117"/>
      <c r="ARW33" s="117"/>
      <c r="ARX33" s="117"/>
      <c r="ARY33" s="117"/>
      <c r="ARZ33" s="117"/>
      <c r="ASA33" s="117"/>
      <c r="ASB33" s="117"/>
      <c r="ASC33" s="117"/>
      <c r="ASD33" s="117"/>
      <c r="ASE33" s="117"/>
      <c r="ASF33" s="117"/>
      <c r="ASG33" s="117"/>
      <c r="ASH33" s="117"/>
      <c r="ASI33" s="117"/>
      <c r="ASJ33" s="117"/>
      <c r="ASK33" s="117"/>
      <c r="ASL33" s="117"/>
      <c r="ASM33" s="117"/>
      <c r="ASN33" s="117"/>
      <c r="ASO33" s="117"/>
      <c r="ASP33" s="117"/>
      <c r="ASQ33" s="117"/>
      <c r="ASR33" s="117"/>
      <c r="ASS33" s="117"/>
      <c r="AST33" s="117"/>
      <c r="ASU33" s="117"/>
      <c r="ASV33" s="117"/>
      <c r="ASW33" s="117"/>
      <c r="ASX33" s="117"/>
      <c r="ASY33" s="117"/>
      <c r="ASZ33" s="117"/>
      <c r="ATA33" s="117"/>
      <c r="ATB33" s="117"/>
      <c r="ATC33" s="117"/>
      <c r="ATD33" s="117"/>
      <c r="ATE33" s="117"/>
      <c r="ATF33" s="117"/>
      <c r="ATG33" s="117"/>
      <c r="ATH33" s="117"/>
      <c r="ATI33" s="117"/>
      <c r="ATJ33" s="117"/>
      <c r="ATK33" s="117"/>
      <c r="ATL33" s="117"/>
      <c r="ATM33" s="117"/>
      <c r="ATN33" s="117"/>
      <c r="ATO33" s="117"/>
      <c r="ATP33" s="117"/>
      <c r="ATQ33" s="117"/>
      <c r="ATR33" s="117"/>
      <c r="ATS33" s="117"/>
      <c r="ATT33" s="117"/>
      <c r="ATU33" s="117"/>
      <c r="ATV33" s="117"/>
      <c r="ATW33" s="117"/>
      <c r="ATX33" s="117"/>
      <c r="ATY33" s="117"/>
      <c r="ATZ33" s="117"/>
      <c r="AUA33" s="117"/>
      <c r="AUB33" s="117"/>
      <c r="AUC33" s="117"/>
      <c r="AUD33" s="117"/>
      <c r="AUE33" s="117"/>
      <c r="AUF33" s="117"/>
      <c r="AUG33" s="117"/>
      <c r="AUH33" s="117"/>
      <c r="AUI33" s="117"/>
      <c r="AUJ33" s="117"/>
      <c r="AUK33" s="117"/>
      <c r="AUL33" s="117"/>
      <c r="AUM33" s="117"/>
      <c r="AUN33" s="117"/>
      <c r="AUO33" s="117"/>
      <c r="AUP33" s="117"/>
      <c r="AUQ33" s="117"/>
      <c r="AUR33" s="117"/>
      <c r="AUS33" s="117"/>
      <c r="AUT33" s="117"/>
      <c r="AUU33" s="117"/>
      <c r="AUV33" s="117"/>
      <c r="AUW33" s="117"/>
      <c r="AUX33" s="117"/>
      <c r="AUY33" s="117"/>
      <c r="AUZ33" s="117"/>
      <c r="AVA33" s="117"/>
      <c r="AVB33" s="117"/>
      <c r="AVC33" s="117"/>
      <c r="AVD33" s="117"/>
      <c r="AVE33" s="117"/>
      <c r="AVF33" s="117"/>
      <c r="AVG33" s="117"/>
      <c r="AVH33" s="117"/>
      <c r="AVI33" s="117"/>
      <c r="AVJ33" s="117"/>
      <c r="AVK33" s="117"/>
      <c r="AVL33" s="117"/>
      <c r="AVM33" s="117"/>
      <c r="AVN33" s="117"/>
      <c r="AVO33" s="117"/>
      <c r="AVP33" s="117"/>
      <c r="AVQ33" s="117"/>
      <c r="AVR33" s="117"/>
      <c r="AVS33" s="117"/>
      <c r="AVT33" s="117"/>
      <c r="AVU33" s="117"/>
      <c r="AVV33" s="117"/>
      <c r="AVW33" s="117"/>
      <c r="AVX33" s="117"/>
      <c r="AVY33" s="117"/>
      <c r="AVZ33" s="117"/>
      <c r="AWA33" s="117"/>
      <c r="AWB33" s="117"/>
      <c r="AWC33" s="117"/>
      <c r="AWD33" s="117"/>
      <c r="AWE33" s="117"/>
      <c r="AWF33" s="117"/>
      <c r="AWG33" s="117"/>
      <c r="AWH33" s="117"/>
      <c r="AWI33" s="117"/>
      <c r="AWJ33" s="117"/>
      <c r="AWK33" s="117"/>
      <c r="AWL33" s="117"/>
      <c r="AWM33" s="117"/>
      <c r="AWN33" s="117"/>
      <c r="AWO33" s="117"/>
      <c r="AWP33" s="117"/>
      <c r="AWQ33" s="117"/>
      <c r="AWR33" s="117"/>
      <c r="AWS33" s="117"/>
      <c r="AWT33" s="117"/>
      <c r="AWU33" s="117"/>
      <c r="AWV33" s="117"/>
      <c r="AWW33" s="117"/>
      <c r="AWX33" s="117"/>
      <c r="AWY33" s="117"/>
      <c r="AWZ33" s="117"/>
      <c r="AXA33" s="117"/>
      <c r="AXB33" s="117"/>
      <c r="AXC33" s="117"/>
      <c r="AXD33" s="117"/>
      <c r="AXE33" s="117"/>
      <c r="AXF33" s="117"/>
      <c r="AXG33" s="117"/>
      <c r="AXH33" s="117"/>
      <c r="AXI33" s="117"/>
      <c r="AXJ33" s="117"/>
      <c r="AXK33" s="117"/>
      <c r="AXL33" s="117"/>
      <c r="AXM33" s="117"/>
      <c r="AXN33" s="117"/>
      <c r="AXO33" s="117"/>
      <c r="AXP33" s="117"/>
      <c r="AXQ33" s="117"/>
      <c r="AXR33" s="117"/>
      <c r="AXS33" s="117"/>
      <c r="AXT33" s="117"/>
      <c r="AXU33" s="117"/>
      <c r="AXV33" s="117"/>
      <c r="AXW33" s="117"/>
      <c r="AXX33" s="117"/>
      <c r="AXY33" s="117"/>
      <c r="AXZ33" s="117"/>
      <c r="AYA33" s="117"/>
      <c r="AYB33" s="117"/>
      <c r="AYC33" s="117"/>
      <c r="AYD33" s="117"/>
      <c r="AYE33" s="117"/>
      <c r="AYF33" s="117"/>
      <c r="AYG33" s="117"/>
      <c r="AYH33" s="117"/>
      <c r="AYI33" s="117"/>
      <c r="AYJ33" s="117"/>
      <c r="AYK33" s="117"/>
      <c r="AYL33" s="117"/>
      <c r="AYM33" s="117"/>
      <c r="AYN33" s="117"/>
      <c r="AYO33" s="117"/>
      <c r="AYP33" s="117"/>
      <c r="AYQ33" s="117"/>
      <c r="AYR33" s="117"/>
      <c r="AYS33" s="117"/>
      <c r="AYT33" s="117"/>
      <c r="AYU33" s="117"/>
      <c r="AYV33" s="117"/>
      <c r="AYW33" s="117"/>
      <c r="AYX33" s="117"/>
      <c r="AYY33" s="117"/>
      <c r="AYZ33" s="117"/>
      <c r="AZA33" s="117"/>
      <c r="AZB33" s="117"/>
      <c r="AZC33" s="117"/>
      <c r="AZD33" s="117"/>
      <c r="AZE33" s="117"/>
      <c r="AZF33" s="117"/>
      <c r="AZG33" s="117"/>
      <c r="AZH33" s="117"/>
      <c r="AZI33" s="117"/>
      <c r="AZJ33" s="117"/>
      <c r="AZK33" s="117"/>
      <c r="AZL33" s="117"/>
      <c r="AZM33" s="117"/>
      <c r="AZN33" s="117"/>
      <c r="AZO33" s="117"/>
      <c r="AZP33" s="117"/>
      <c r="AZQ33" s="117"/>
      <c r="AZR33" s="117"/>
      <c r="AZS33" s="117"/>
      <c r="AZT33" s="117"/>
      <c r="AZU33" s="117"/>
      <c r="AZV33" s="117"/>
      <c r="AZW33" s="117"/>
      <c r="AZX33" s="117"/>
      <c r="AZY33" s="117"/>
      <c r="AZZ33" s="117"/>
      <c r="BAA33" s="117"/>
      <c r="BAB33" s="117"/>
      <c r="BAC33" s="117"/>
      <c r="BAD33" s="117"/>
      <c r="BAE33" s="117"/>
      <c r="BAF33" s="117"/>
      <c r="BAG33" s="117"/>
      <c r="BAH33" s="117"/>
      <c r="BAI33" s="117"/>
      <c r="BAJ33" s="117"/>
      <c r="BAK33" s="117"/>
      <c r="BAL33" s="117"/>
      <c r="BAM33" s="117"/>
      <c r="BAN33" s="117"/>
      <c r="BAO33" s="117"/>
      <c r="BAP33" s="117"/>
      <c r="BAQ33" s="117"/>
      <c r="BAR33" s="117"/>
      <c r="BAS33" s="117"/>
      <c r="BAT33" s="117"/>
      <c r="BAU33" s="117"/>
      <c r="BAV33" s="117"/>
      <c r="BAW33" s="117"/>
      <c r="BAX33" s="117"/>
      <c r="BAY33" s="117"/>
      <c r="BAZ33" s="117"/>
      <c r="BBA33" s="117"/>
      <c r="BBB33" s="117"/>
      <c r="BBC33" s="117"/>
      <c r="BBD33" s="117"/>
      <c r="BBE33" s="117"/>
      <c r="BBF33" s="117"/>
      <c r="BBG33" s="117"/>
      <c r="BBH33" s="117"/>
      <c r="BBI33" s="117"/>
      <c r="BBJ33" s="117"/>
      <c r="BBK33" s="117"/>
      <c r="BBL33" s="117"/>
      <c r="BBM33" s="117"/>
      <c r="BBN33" s="117"/>
      <c r="BBO33" s="117"/>
      <c r="BBP33" s="117"/>
      <c r="BBQ33" s="117"/>
      <c r="BBR33" s="117"/>
      <c r="BBS33" s="117"/>
      <c r="BBT33" s="117"/>
      <c r="BBU33" s="117"/>
      <c r="BBV33" s="117"/>
      <c r="BBW33" s="117"/>
      <c r="BBX33" s="117"/>
      <c r="BBY33" s="117"/>
      <c r="BBZ33" s="117"/>
      <c r="BCA33" s="117"/>
      <c r="BCB33" s="117"/>
      <c r="BCC33" s="117"/>
      <c r="BCD33" s="117"/>
      <c r="BCE33" s="117"/>
      <c r="BCF33" s="117"/>
      <c r="BCG33" s="117"/>
      <c r="BCH33" s="117"/>
      <c r="BCI33" s="117"/>
      <c r="BCJ33" s="117"/>
      <c r="BCK33" s="117"/>
      <c r="BCL33" s="117"/>
      <c r="BCM33" s="117"/>
      <c r="BCN33" s="117"/>
      <c r="BCO33" s="117"/>
      <c r="BCP33" s="117"/>
      <c r="BCQ33" s="117"/>
      <c r="BCR33" s="117"/>
      <c r="BCS33" s="117"/>
      <c r="BCT33" s="117"/>
      <c r="BCU33" s="117"/>
      <c r="BCV33" s="117"/>
      <c r="BCW33" s="117"/>
      <c r="BCX33" s="117"/>
      <c r="BCY33" s="117"/>
      <c r="BCZ33" s="117"/>
      <c r="BDA33" s="117"/>
      <c r="BDB33" s="117"/>
      <c r="BDC33" s="117"/>
      <c r="BDD33" s="117"/>
      <c r="BDE33" s="117"/>
      <c r="BDF33" s="117"/>
      <c r="BDG33" s="117"/>
      <c r="BDH33" s="117"/>
      <c r="BDI33" s="117"/>
      <c r="BDJ33" s="117"/>
      <c r="BDK33" s="117"/>
      <c r="BDL33" s="117"/>
      <c r="BDM33" s="117"/>
      <c r="BDN33" s="117"/>
      <c r="BDO33" s="117"/>
      <c r="BDP33" s="117"/>
      <c r="BDQ33" s="117"/>
      <c r="BDR33" s="117"/>
      <c r="BDS33" s="117"/>
      <c r="BDT33" s="117"/>
      <c r="BDU33" s="117"/>
      <c r="BDV33" s="117"/>
      <c r="BDW33" s="117"/>
      <c r="BDX33" s="117"/>
      <c r="BDY33" s="117"/>
      <c r="BDZ33" s="117"/>
      <c r="BEA33" s="117"/>
      <c r="BEB33" s="117"/>
      <c r="BEC33" s="117"/>
      <c r="BED33" s="117"/>
      <c r="BEE33" s="117"/>
      <c r="BEF33" s="117"/>
      <c r="BEG33" s="117"/>
      <c r="BEH33" s="117"/>
      <c r="BEI33" s="117"/>
      <c r="BEJ33" s="117"/>
      <c r="BEK33" s="117"/>
      <c r="BEL33" s="117"/>
      <c r="BEM33" s="117"/>
      <c r="BEN33" s="117"/>
      <c r="BEO33" s="117"/>
      <c r="BEP33" s="117"/>
      <c r="BEQ33" s="117"/>
      <c r="BER33" s="117"/>
      <c r="BES33" s="117"/>
      <c r="BET33" s="117"/>
      <c r="BEU33" s="117"/>
      <c r="BEV33" s="117"/>
      <c r="BEW33" s="117"/>
      <c r="BEX33" s="117"/>
      <c r="BEY33" s="117"/>
      <c r="BEZ33" s="117"/>
      <c r="BFA33" s="117"/>
      <c r="BFB33" s="117"/>
      <c r="BFC33" s="117"/>
      <c r="BFD33" s="117"/>
      <c r="BFE33" s="117"/>
      <c r="BFF33" s="117"/>
      <c r="BFG33" s="117"/>
      <c r="BFH33" s="117"/>
      <c r="BFI33" s="117"/>
      <c r="BFJ33" s="117"/>
      <c r="BFK33" s="117"/>
      <c r="BFL33" s="117"/>
      <c r="BFM33" s="117"/>
      <c r="BFN33" s="117"/>
      <c r="BFO33" s="117"/>
      <c r="BFP33" s="117"/>
      <c r="BFQ33" s="117"/>
      <c r="BFR33" s="117"/>
      <c r="BFS33" s="117"/>
      <c r="BFT33" s="117"/>
      <c r="BFU33" s="117"/>
      <c r="BFV33" s="117"/>
      <c r="BFW33" s="117"/>
      <c r="BFX33" s="117"/>
      <c r="BFY33" s="117"/>
      <c r="BFZ33" s="117"/>
      <c r="BGA33" s="117"/>
      <c r="BGB33" s="117"/>
      <c r="BGC33" s="117"/>
      <c r="BGD33" s="117"/>
      <c r="BGE33" s="117"/>
      <c r="BGF33" s="117"/>
      <c r="BGG33" s="117"/>
      <c r="BGH33" s="117"/>
      <c r="BGI33" s="117"/>
      <c r="BGJ33" s="117"/>
      <c r="BGK33" s="117"/>
      <c r="BGL33" s="117"/>
      <c r="BGM33" s="117"/>
      <c r="BGN33" s="117"/>
      <c r="BGO33" s="117"/>
      <c r="BGP33" s="117"/>
      <c r="BGQ33" s="117"/>
      <c r="BGR33" s="117"/>
      <c r="BGS33" s="117"/>
      <c r="BGT33" s="117"/>
      <c r="BGU33" s="117"/>
      <c r="BGV33" s="117"/>
      <c r="BGW33" s="117"/>
      <c r="BGX33" s="117"/>
      <c r="BGY33" s="117"/>
      <c r="BGZ33" s="117"/>
      <c r="BHA33" s="117"/>
      <c r="BHB33" s="117"/>
      <c r="BHC33" s="117"/>
      <c r="BHD33" s="117"/>
      <c r="BHE33" s="117"/>
      <c r="BHF33" s="117"/>
      <c r="BHG33" s="117"/>
      <c r="BHH33" s="117"/>
      <c r="BHI33" s="117"/>
      <c r="BHJ33" s="117"/>
      <c r="BHK33" s="117"/>
      <c r="BHL33" s="117"/>
      <c r="BHM33" s="117"/>
      <c r="BHN33" s="117"/>
      <c r="BHO33" s="117"/>
      <c r="BHP33" s="117"/>
      <c r="BHQ33" s="117"/>
      <c r="BHR33" s="117"/>
      <c r="BHS33" s="117"/>
      <c r="BHT33" s="117"/>
      <c r="BHU33" s="117"/>
      <c r="BHV33" s="117"/>
      <c r="BHW33" s="117"/>
      <c r="BHX33" s="117"/>
      <c r="BHY33" s="117"/>
      <c r="BHZ33" s="117"/>
      <c r="BIA33" s="117"/>
      <c r="BIB33" s="117"/>
      <c r="BIC33" s="117"/>
      <c r="BID33" s="117"/>
      <c r="BIE33" s="117"/>
      <c r="BIF33" s="117"/>
      <c r="BIG33" s="117"/>
      <c r="BIH33" s="117"/>
      <c r="BII33" s="117"/>
      <c r="BIJ33" s="117"/>
      <c r="BIK33" s="117"/>
      <c r="BIL33" s="117"/>
      <c r="BIM33" s="117"/>
      <c r="BIN33" s="117"/>
      <c r="BIO33" s="117"/>
      <c r="BIP33" s="117"/>
      <c r="BIQ33" s="117"/>
      <c r="BIR33" s="117"/>
      <c r="BIS33" s="117"/>
      <c r="BIT33" s="117"/>
      <c r="BIU33" s="117"/>
      <c r="BIV33" s="117"/>
      <c r="BIW33" s="117"/>
      <c r="BIX33" s="117"/>
      <c r="BIY33" s="117"/>
      <c r="BIZ33" s="117"/>
      <c r="BJA33" s="117"/>
      <c r="BJB33" s="117"/>
      <c r="BJC33" s="117"/>
      <c r="BJD33" s="117"/>
      <c r="BJE33" s="117"/>
      <c r="BJF33" s="117"/>
      <c r="BJG33" s="117"/>
      <c r="BJH33" s="117"/>
      <c r="BJI33" s="117"/>
      <c r="BJJ33" s="117"/>
      <c r="BJK33" s="117"/>
      <c r="BJL33" s="117"/>
      <c r="BJM33" s="117"/>
      <c r="BJN33" s="117"/>
      <c r="BJO33" s="117"/>
      <c r="BJP33" s="117"/>
      <c r="BJQ33" s="117"/>
      <c r="BJR33" s="117"/>
      <c r="BJS33" s="117"/>
      <c r="BJT33" s="117"/>
      <c r="BJU33" s="117"/>
      <c r="BJV33" s="117"/>
      <c r="BJW33" s="117"/>
      <c r="BJX33" s="117"/>
      <c r="BJY33" s="117"/>
      <c r="BJZ33" s="117"/>
      <c r="BKA33" s="117"/>
      <c r="BKB33" s="117"/>
      <c r="BKC33" s="117"/>
      <c r="BKD33" s="117"/>
      <c r="BKE33" s="117"/>
      <c r="BKF33" s="117"/>
      <c r="BKG33" s="117"/>
      <c r="BKH33" s="117"/>
      <c r="BKI33" s="117"/>
      <c r="BKJ33" s="117"/>
      <c r="BKK33" s="117"/>
      <c r="BKL33" s="117"/>
      <c r="BKM33" s="117"/>
      <c r="BKN33" s="117"/>
      <c r="BKO33" s="117"/>
      <c r="BKP33" s="117"/>
      <c r="BKQ33" s="117"/>
      <c r="BKR33" s="117"/>
      <c r="BKS33" s="117"/>
      <c r="BKT33" s="117"/>
      <c r="BKU33" s="117"/>
      <c r="BKV33" s="117"/>
      <c r="BKW33" s="117"/>
      <c r="BKX33" s="117"/>
      <c r="BKY33" s="117"/>
      <c r="BKZ33" s="117"/>
      <c r="BLA33" s="117"/>
      <c r="BLB33" s="117"/>
      <c r="BLC33" s="117"/>
      <c r="BLD33" s="117"/>
      <c r="BLE33" s="117"/>
      <c r="BLF33" s="117"/>
      <c r="BLG33" s="117"/>
      <c r="BLH33" s="117"/>
      <c r="BLI33" s="117"/>
      <c r="BLJ33" s="117"/>
      <c r="BLK33" s="117"/>
      <c r="BLL33" s="117"/>
      <c r="BLM33" s="117"/>
      <c r="BLN33" s="117"/>
      <c r="BLO33" s="117"/>
      <c r="BLP33" s="117"/>
      <c r="BLQ33" s="117"/>
      <c r="BLR33" s="117"/>
      <c r="BLS33" s="117"/>
      <c r="BLT33" s="117"/>
      <c r="BLU33" s="117"/>
      <c r="BLV33" s="117"/>
      <c r="BLW33" s="117"/>
      <c r="BLX33" s="117"/>
      <c r="BLY33" s="117"/>
      <c r="BLZ33" s="117"/>
      <c r="BMA33" s="117"/>
      <c r="BMB33" s="117"/>
      <c r="BMC33" s="117"/>
      <c r="BMD33" s="117"/>
      <c r="BME33" s="117"/>
      <c r="BMF33" s="117"/>
      <c r="BMG33" s="117"/>
      <c r="BMH33" s="117"/>
      <c r="BMI33" s="117"/>
      <c r="BMJ33" s="117"/>
      <c r="BMK33" s="117"/>
      <c r="BML33" s="117"/>
      <c r="BMM33" s="117"/>
      <c r="BMN33" s="117"/>
      <c r="BMO33" s="117"/>
      <c r="BMP33" s="117"/>
      <c r="BMQ33" s="117"/>
      <c r="BMR33" s="117"/>
      <c r="BMS33" s="117"/>
      <c r="BMT33" s="117"/>
      <c r="BMU33" s="117"/>
      <c r="BMV33" s="117"/>
      <c r="BMW33" s="117"/>
      <c r="BMX33" s="117"/>
      <c r="BMY33" s="117"/>
      <c r="BMZ33" s="117"/>
      <c r="BNA33" s="117"/>
      <c r="BNB33" s="117"/>
      <c r="BNC33" s="117"/>
      <c r="BND33" s="117"/>
      <c r="BNE33" s="117"/>
      <c r="BNF33" s="117"/>
      <c r="BNG33" s="117"/>
      <c r="BNH33" s="117"/>
      <c r="BNI33" s="117"/>
      <c r="BNJ33" s="117"/>
      <c r="BNK33" s="117"/>
      <c r="BNL33" s="117"/>
      <c r="BNM33" s="117"/>
      <c r="BNN33" s="117"/>
      <c r="BNO33" s="117"/>
      <c r="BNP33" s="117"/>
      <c r="BNQ33" s="117"/>
      <c r="BNR33" s="117"/>
      <c r="BNS33" s="117"/>
      <c r="BNT33" s="117"/>
      <c r="BNU33" s="117"/>
      <c r="BNV33" s="117"/>
      <c r="BNW33" s="117"/>
      <c r="BNX33" s="117"/>
      <c r="BNY33" s="117"/>
      <c r="BNZ33" s="117"/>
      <c r="BOA33" s="117"/>
      <c r="BOB33" s="117"/>
      <c r="BOC33" s="117"/>
      <c r="BOD33" s="117"/>
      <c r="BOE33" s="117"/>
      <c r="BOF33" s="117"/>
      <c r="BOG33" s="117"/>
      <c r="BOH33" s="117"/>
      <c r="BOI33" s="117"/>
      <c r="BOJ33" s="117"/>
      <c r="BOK33" s="117"/>
      <c r="BOL33" s="117"/>
      <c r="BOM33" s="117"/>
      <c r="BON33" s="117"/>
      <c r="BOO33" s="117"/>
      <c r="BOP33" s="117"/>
      <c r="BOQ33" s="117"/>
      <c r="BOR33" s="117"/>
      <c r="BOS33" s="117"/>
      <c r="BOT33" s="117"/>
      <c r="BOU33" s="117"/>
      <c r="BOV33" s="117"/>
      <c r="BOW33" s="117"/>
      <c r="BOX33" s="117"/>
      <c r="BOY33" s="117"/>
      <c r="BOZ33" s="117"/>
      <c r="BPA33" s="117"/>
      <c r="BPB33" s="117"/>
      <c r="BPC33" s="117"/>
      <c r="BPD33" s="117"/>
      <c r="BPE33" s="117"/>
      <c r="BPF33" s="117"/>
      <c r="BPG33" s="117"/>
      <c r="BPH33" s="117"/>
      <c r="BPI33" s="117"/>
      <c r="BPJ33" s="117"/>
      <c r="BPK33" s="117"/>
      <c r="BPL33" s="117"/>
      <c r="BPM33" s="117"/>
      <c r="BPN33" s="117"/>
      <c r="BPO33" s="117"/>
      <c r="BPP33" s="117"/>
      <c r="BPQ33" s="117"/>
      <c r="BPR33" s="117"/>
      <c r="BPS33" s="117"/>
      <c r="BPT33" s="117"/>
      <c r="BPU33" s="117"/>
      <c r="BPV33" s="117"/>
      <c r="BPW33" s="117"/>
      <c r="BPX33" s="117"/>
      <c r="BPY33" s="117"/>
      <c r="BPZ33" s="117"/>
      <c r="BQA33" s="117"/>
      <c r="BQB33" s="117"/>
      <c r="BQC33" s="117"/>
      <c r="BQD33" s="117"/>
      <c r="BQE33" s="117"/>
      <c r="BQF33" s="117"/>
      <c r="BQG33" s="117"/>
      <c r="BQH33" s="117"/>
      <c r="BQI33" s="117"/>
      <c r="BQJ33" s="117"/>
      <c r="BQK33" s="117"/>
      <c r="BQL33" s="117"/>
      <c r="BQM33" s="117"/>
      <c r="BQN33" s="117"/>
      <c r="BQO33" s="117"/>
      <c r="BQP33" s="117"/>
      <c r="BQQ33" s="117"/>
      <c r="BQR33" s="117"/>
      <c r="BQS33" s="117"/>
      <c r="BQT33" s="117"/>
      <c r="BQU33" s="117"/>
      <c r="BQV33" s="117"/>
      <c r="BQW33" s="117"/>
      <c r="BQX33" s="117"/>
      <c r="BQY33" s="117"/>
      <c r="BQZ33" s="117"/>
      <c r="BRA33" s="117"/>
      <c r="BRB33" s="117"/>
      <c r="BRC33" s="117"/>
      <c r="BRD33" s="117"/>
      <c r="BRE33" s="117"/>
      <c r="BRF33" s="117"/>
      <c r="BRG33" s="117"/>
      <c r="BRH33" s="117"/>
      <c r="BRI33" s="117"/>
      <c r="BRJ33" s="117"/>
      <c r="BRK33" s="117"/>
      <c r="BRL33" s="117"/>
      <c r="BRM33" s="117"/>
      <c r="BRN33" s="117"/>
      <c r="BRO33" s="117"/>
      <c r="BRP33" s="117"/>
      <c r="BRQ33" s="117"/>
      <c r="BRR33" s="117"/>
      <c r="BRS33" s="117"/>
      <c r="BRT33" s="117"/>
      <c r="BRU33" s="117"/>
      <c r="BRV33" s="117"/>
      <c r="BRW33" s="117"/>
      <c r="BRX33" s="117"/>
      <c r="BRY33" s="117"/>
      <c r="BRZ33" s="117"/>
      <c r="BSA33" s="117"/>
      <c r="BSB33" s="117"/>
      <c r="BSC33" s="117"/>
      <c r="BSD33" s="117"/>
      <c r="BSE33" s="117"/>
      <c r="BSF33" s="117"/>
      <c r="BSG33" s="117"/>
      <c r="BSH33" s="117"/>
      <c r="BSI33" s="117"/>
      <c r="BSJ33" s="117"/>
      <c r="BSK33" s="117"/>
      <c r="BSL33" s="117"/>
      <c r="BSM33" s="117"/>
      <c r="BSN33" s="117"/>
      <c r="BSO33" s="117"/>
      <c r="BSP33" s="117"/>
      <c r="BSQ33" s="117"/>
      <c r="BSR33" s="117"/>
      <c r="BSS33" s="117"/>
      <c r="BST33" s="117"/>
      <c r="BSU33" s="117"/>
      <c r="BSV33" s="117"/>
      <c r="BSW33" s="117"/>
      <c r="BSX33" s="117"/>
      <c r="BSY33" s="117"/>
      <c r="BSZ33" s="117"/>
      <c r="BTA33" s="117"/>
      <c r="BTB33" s="117"/>
      <c r="BTC33" s="117"/>
      <c r="BTD33" s="117"/>
      <c r="BTE33" s="117"/>
      <c r="BTF33" s="117"/>
      <c r="BTG33" s="117"/>
      <c r="BTH33" s="117"/>
      <c r="BTI33" s="117"/>
      <c r="BTJ33" s="117"/>
      <c r="BTK33" s="117"/>
      <c r="BTL33" s="117"/>
      <c r="BTM33" s="117"/>
      <c r="BTN33" s="117"/>
      <c r="BTO33" s="117"/>
      <c r="BTP33" s="117"/>
      <c r="BTQ33" s="117"/>
      <c r="BTR33" s="117"/>
      <c r="BTS33" s="117"/>
      <c r="BTT33" s="117"/>
      <c r="BTU33" s="117"/>
      <c r="BTV33" s="117"/>
      <c r="BTW33" s="117"/>
      <c r="BTX33" s="117"/>
      <c r="BTY33" s="117"/>
      <c r="BTZ33" s="117"/>
      <c r="BUA33" s="117"/>
      <c r="BUB33" s="117"/>
      <c r="BUC33" s="117"/>
      <c r="BUD33" s="117"/>
      <c r="BUE33" s="117"/>
      <c r="BUF33" s="117"/>
      <c r="BUG33" s="117"/>
      <c r="BUH33" s="117"/>
      <c r="BUI33" s="117"/>
      <c r="BUJ33" s="117"/>
      <c r="BUK33" s="117"/>
      <c r="BUL33" s="117"/>
      <c r="BUM33" s="117"/>
      <c r="BUN33" s="117"/>
      <c r="BUO33" s="117"/>
      <c r="BUP33" s="117"/>
      <c r="BUQ33" s="117"/>
      <c r="BUR33" s="117"/>
      <c r="BUS33" s="117"/>
      <c r="BUT33" s="117"/>
      <c r="BUU33" s="117"/>
      <c r="BUV33" s="117"/>
      <c r="BUW33" s="117"/>
      <c r="BUX33" s="117"/>
      <c r="BUY33" s="117"/>
      <c r="BUZ33" s="117"/>
      <c r="BVA33" s="117"/>
      <c r="BVB33" s="117"/>
      <c r="BVC33" s="117"/>
      <c r="BVD33" s="117"/>
      <c r="BVE33" s="117"/>
      <c r="BVF33" s="117"/>
      <c r="BVG33" s="117"/>
      <c r="BVH33" s="117"/>
      <c r="BVI33" s="117"/>
      <c r="BVJ33" s="117"/>
      <c r="BVK33" s="117"/>
      <c r="BVL33" s="117"/>
      <c r="BVM33" s="117"/>
      <c r="BVN33" s="117"/>
      <c r="BVO33" s="117"/>
      <c r="BVP33" s="117"/>
      <c r="BVQ33" s="117"/>
      <c r="BVR33" s="117"/>
      <c r="BVS33" s="117"/>
      <c r="BVT33" s="117"/>
      <c r="BVU33" s="117"/>
      <c r="BVV33" s="117"/>
      <c r="BVW33" s="117"/>
      <c r="BVX33" s="117"/>
      <c r="BVY33" s="117"/>
      <c r="BVZ33" s="117"/>
      <c r="BWA33" s="117"/>
      <c r="BWB33" s="117"/>
      <c r="BWC33" s="117"/>
      <c r="BWD33" s="117"/>
      <c r="BWE33" s="117"/>
      <c r="BWF33" s="117"/>
      <c r="BWG33" s="117"/>
      <c r="BWH33" s="117"/>
      <c r="BWI33" s="117"/>
      <c r="BWJ33" s="117"/>
      <c r="BWK33" s="117"/>
      <c r="BWL33" s="117"/>
      <c r="BWM33" s="117"/>
      <c r="BWN33" s="117"/>
      <c r="BWO33" s="117"/>
      <c r="BWP33" s="117"/>
      <c r="BWQ33" s="117"/>
      <c r="BWR33" s="117"/>
      <c r="BWS33" s="117"/>
      <c r="BWT33" s="117"/>
      <c r="BWU33" s="117"/>
      <c r="BWV33" s="117"/>
      <c r="BWW33" s="117"/>
      <c r="BWX33" s="117"/>
      <c r="BWY33" s="117"/>
      <c r="BWZ33" s="117"/>
      <c r="BXA33" s="117"/>
      <c r="BXB33" s="117"/>
      <c r="BXC33" s="117"/>
      <c r="BXD33" s="117"/>
      <c r="BXE33" s="117"/>
      <c r="BXF33" s="117"/>
      <c r="BXG33" s="117"/>
      <c r="BXH33" s="117"/>
      <c r="BXI33" s="117"/>
      <c r="BXJ33" s="117"/>
      <c r="BXK33" s="117"/>
      <c r="BXL33" s="117"/>
      <c r="BXM33" s="117"/>
      <c r="BXN33" s="117"/>
      <c r="BXO33" s="117"/>
      <c r="BXP33" s="117"/>
      <c r="BXQ33" s="117"/>
      <c r="BXR33" s="117"/>
      <c r="BXS33" s="117"/>
      <c r="BXT33" s="117"/>
      <c r="BXU33" s="117"/>
      <c r="BXV33" s="117"/>
      <c r="BXW33" s="117"/>
      <c r="BXX33" s="117"/>
      <c r="BXY33" s="117"/>
      <c r="BXZ33" s="117"/>
      <c r="BYA33" s="117"/>
      <c r="BYB33" s="117"/>
      <c r="BYC33" s="117"/>
      <c r="BYD33" s="117"/>
      <c r="BYE33" s="117"/>
      <c r="BYF33" s="117"/>
      <c r="BYG33" s="117"/>
      <c r="BYH33" s="117"/>
      <c r="BYI33" s="117"/>
      <c r="BYJ33" s="117"/>
      <c r="BYK33" s="117"/>
      <c r="BYL33" s="117"/>
      <c r="BYM33" s="117"/>
      <c r="BYN33" s="117"/>
      <c r="BYO33" s="117"/>
      <c r="BYP33" s="117"/>
      <c r="BYQ33" s="117"/>
      <c r="BYR33" s="117"/>
      <c r="BYS33" s="117"/>
      <c r="BYT33" s="117"/>
      <c r="BYU33" s="117"/>
      <c r="BYV33" s="117"/>
      <c r="BYW33" s="117"/>
      <c r="BYX33" s="117"/>
      <c r="BYY33" s="117"/>
      <c r="BYZ33" s="117"/>
      <c r="BZA33" s="117"/>
      <c r="BZB33" s="117"/>
      <c r="BZC33" s="117"/>
      <c r="BZD33" s="117"/>
      <c r="BZE33" s="117"/>
      <c r="BZF33" s="117"/>
      <c r="BZG33" s="117"/>
      <c r="BZH33" s="117"/>
      <c r="BZI33" s="117"/>
      <c r="BZJ33" s="117"/>
      <c r="BZK33" s="117"/>
      <c r="BZL33" s="117"/>
      <c r="BZM33" s="117"/>
      <c r="BZN33" s="117"/>
      <c r="BZO33" s="117"/>
      <c r="BZP33" s="117"/>
      <c r="BZQ33" s="117"/>
      <c r="BZR33" s="117"/>
      <c r="BZS33" s="117"/>
      <c r="BZT33" s="117"/>
      <c r="BZU33" s="117"/>
      <c r="BZV33" s="117"/>
      <c r="BZW33" s="117"/>
      <c r="BZX33" s="117"/>
      <c r="BZY33" s="117"/>
      <c r="BZZ33" s="117"/>
      <c r="CAA33" s="117"/>
      <c r="CAB33" s="117"/>
      <c r="CAC33" s="117"/>
      <c r="CAD33" s="117"/>
      <c r="CAE33" s="117"/>
      <c r="CAF33" s="117"/>
      <c r="CAG33" s="117"/>
      <c r="CAH33" s="117"/>
      <c r="CAI33" s="117"/>
      <c r="CAJ33" s="117"/>
      <c r="CAK33" s="117"/>
      <c r="CAL33" s="117"/>
      <c r="CAM33" s="117"/>
      <c r="CAN33" s="117"/>
      <c r="CAO33" s="117"/>
      <c r="CAP33" s="117"/>
      <c r="CAQ33" s="117"/>
      <c r="CAR33" s="117"/>
      <c r="CAS33" s="117"/>
      <c r="CAT33" s="117"/>
      <c r="CAU33" s="117"/>
      <c r="CAV33" s="117"/>
      <c r="CAW33" s="117"/>
      <c r="CAX33" s="117"/>
      <c r="CAY33" s="117"/>
      <c r="CAZ33" s="117"/>
      <c r="CBA33" s="117"/>
      <c r="CBB33" s="117"/>
      <c r="CBC33" s="117"/>
      <c r="CBD33" s="117"/>
      <c r="CBE33" s="117"/>
      <c r="CBF33" s="117"/>
      <c r="CBG33" s="117"/>
      <c r="CBH33" s="117"/>
      <c r="CBI33" s="117"/>
      <c r="CBJ33" s="117"/>
      <c r="CBK33" s="117"/>
      <c r="CBL33" s="117"/>
      <c r="CBM33" s="117"/>
      <c r="CBN33" s="117"/>
      <c r="CBO33" s="117"/>
      <c r="CBP33" s="117"/>
      <c r="CBQ33" s="117"/>
      <c r="CBR33" s="117"/>
      <c r="CBS33" s="117"/>
      <c r="CBT33" s="117"/>
      <c r="CBU33" s="117"/>
      <c r="CBV33" s="117"/>
      <c r="CBW33" s="117"/>
      <c r="CBX33" s="117"/>
      <c r="CBY33" s="117"/>
      <c r="CBZ33" s="117"/>
      <c r="CCA33" s="117"/>
      <c r="CCB33" s="117"/>
      <c r="CCC33" s="117"/>
      <c r="CCD33" s="117"/>
      <c r="CCE33" s="117"/>
      <c r="CCF33" s="117"/>
      <c r="CCG33" s="117"/>
      <c r="CCH33" s="117"/>
      <c r="CCI33" s="117"/>
      <c r="CCJ33" s="117"/>
      <c r="CCK33" s="117"/>
      <c r="CCL33" s="117"/>
      <c r="CCM33" s="117"/>
      <c r="CCN33" s="117"/>
      <c r="CCO33" s="117"/>
      <c r="CCP33" s="117"/>
      <c r="CCQ33" s="117"/>
      <c r="CCR33" s="117"/>
      <c r="CCS33" s="117"/>
      <c r="CCT33" s="117"/>
      <c r="CCU33" s="117"/>
      <c r="CCV33" s="117"/>
      <c r="CCW33" s="117"/>
      <c r="CCX33" s="117"/>
      <c r="CCY33" s="117"/>
      <c r="CCZ33" s="117"/>
      <c r="CDA33" s="117"/>
      <c r="CDB33" s="117"/>
      <c r="CDC33" s="117"/>
      <c r="CDD33" s="117"/>
      <c r="CDE33" s="117"/>
      <c r="CDF33" s="117"/>
      <c r="CDG33" s="117"/>
      <c r="CDH33" s="117"/>
      <c r="CDI33" s="117"/>
      <c r="CDJ33" s="117"/>
      <c r="CDK33" s="117"/>
      <c r="CDL33" s="117"/>
      <c r="CDM33" s="117"/>
      <c r="CDN33" s="117"/>
      <c r="CDO33" s="117"/>
      <c r="CDP33" s="117"/>
      <c r="CDQ33" s="117"/>
      <c r="CDR33" s="117"/>
      <c r="CDS33" s="117"/>
      <c r="CDT33" s="117"/>
      <c r="CDU33" s="117"/>
      <c r="CDV33" s="117"/>
      <c r="CDW33" s="117"/>
      <c r="CDX33" s="117"/>
      <c r="CDY33" s="117"/>
      <c r="CDZ33" s="117"/>
      <c r="CEA33" s="117"/>
      <c r="CEB33" s="117"/>
      <c r="CEC33" s="117"/>
      <c r="CED33" s="117"/>
      <c r="CEE33" s="117"/>
      <c r="CEF33" s="117"/>
      <c r="CEG33" s="117"/>
      <c r="CEH33" s="117"/>
      <c r="CEI33" s="117"/>
      <c r="CEJ33" s="117"/>
      <c r="CEK33" s="117"/>
      <c r="CEL33" s="117"/>
      <c r="CEM33" s="117"/>
      <c r="CEN33" s="117"/>
      <c r="CEO33" s="117"/>
      <c r="CEP33" s="117"/>
      <c r="CEQ33" s="117"/>
      <c r="CER33" s="117"/>
      <c r="CES33" s="117"/>
      <c r="CET33" s="117"/>
      <c r="CEU33" s="117"/>
      <c r="CEV33" s="117"/>
      <c r="CEW33" s="117"/>
      <c r="CEX33" s="117"/>
      <c r="CEY33" s="117"/>
      <c r="CEZ33" s="117"/>
      <c r="CFA33" s="117"/>
      <c r="CFB33" s="117"/>
      <c r="CFC33" s="117"/>
      <c r="CFD33" s="117"/>
      <c r="CFE33" s="117"/>
      <c r="CFF33" s="117"/>
      <c r="CFG33" s="117"/>
      <c r="CFH33" s="117"/>
      <c r="CFI33" s="117"/>
      <c r="CFJ33" s="117"/>
      <c r="CFK33" s="117"/>
      <c r="CFL33" s="117"/>
      <c r="CFM33" s="117"/>
      <c r="CFN33" s="117"/>
      <c r="CFO33" s="117"/>
      <c r="CFP33" s="117"/>
      <c r="CFQ33" s="117"/>
      <c r="CFR33" s="117"/>
      <c r="CFS33" s="117"/>
      <c r="CFT33" s="117"/>
      <c r="CFU33" s="117"/>
      <c r="CFV33" s="117"/>
      <c r="CFW33" s="117"/>
      <c r="CFX33" s="117"/>
      <c r="CFY33" s="117"/>
      <c r="CFZ33" s="117"/>
      <c r="CGA33" s="117"/>
      <c r="CGB33" s="117"/>
      <c r="CGC33" s="117"/>
      <c r="CGD33" s="117"/>
      <c r="CGE33" s="117"/>
      <c r="CGF33" s="117"/>
      <c r="CGG33" s="117"/>
      <c r="CGH33" s="117"/>
      <c r="CGI33" s="117"/>
      <c r="CGJ33" s="117"/>
      <c r="CGK33" s="117"/>
      <c r="CGL33" s="117"/>
      <c r="CGM33" s="117"/>
      <c r="CGN33" s="117"/>
      <c r="CGO33" s="117"/>
      <c r="CGP33" s="117"/>
      <c r="CGQ33" s="117"/>
      <c r="CGR33" s="117"/>
      <c r="CGS33" s="117"/>
      <c r="CGT33" s="117"/>
      <c r="CGU33" s="117"/>
      <c r="CGV33" s="117"/>
      <c r="CGW33" s="117"/>
      <c r="CGX33" s="117"/>
      <c r="CGY33" s="117"/>
      <c r="CGZ33" s="117"/>
      <c r="CHA33" s="117"/>
      <c r="CHB33" s="117"/>
      <c r="CHC33" s="117"/>
      <c r="CHD33" s="117"/>
      <c r="CHE33" s="117"/>
      <c r="CHF33" s="117"/>
      <c r="CHG33" s="117"/>
      <c r="CHH33" s="117"/>
      <c r="CHI33" s="117"/>
      <c r="CHJ33" s="117"/>
      <c r="CHK33" s="117"/>
      <c r="CHL33" s="117"/>
      <c r="CHM33" s="117"/>
      <c r="CHN33" s="117"/>
      <c r="CHO33" s="117"/>
      <c r="CHP33" s="117"/>
      <c r="CHQ33" s="117"/>
      <c r="CHR33" s="117"/>
      <c r="CHS33" s="117"/>
      <c r="CHT33" s="117"/>
      <c r="CHU33" s="117"/>
      <c r="CHV33" s="117"/>
      <c r="CHW33" s="117"/>
      <c r="CHX33" s="117"/>
      <c r="CHY33" s="117"/>
      <c r="CHZ33" s="117"/>
      <c r="CIA33" s="117"/>
      <c r="CIB33" s="117"/>
      <c r="CIC33" s="117"/>
      <c r="CID33" s="117"/>
      <c r="CIE33" s="117"/>
      <c r="CIF33" s="117"/>
      <c r="CIG33" s="117"/>
      <c r="CIH33" s="117"/>
      <c r="CII33" s="117"/>
      <c r="CIJ33" s="117"/>
      <c r="CIK33" s="117"/>
      <c r="CIL33" s="117"/>
      <c r="CIM33" s="117"/>
      <c r="CIN33" s="117"/>
      <c r="CIO33" s="117"/>
      <c r="CIP33" s="117"/>
      <c r="CIQ33" s="117"/>
      <c r="CIR33" s="117"/>
      <c r="CIS33" s="117"/>
      <c r="CIT33" s="117"/>
      <c r="CIU33" s="117"/>
      <c r="CIV33" s="117"/>
      <c r="CIW33" s="117"/>
      <c r="CIX33" s="117"/>
      <c r="CIY33" s="117"/>
      <c r="CIZ33" s="117"/>
      <c r="CJA33" s="117"/>
      <c r="CJB33" s="117"/>
      <c r="CJC33" s="117"/>
      <c r="CJD33" s="117"/>
      <c r="CJE33" s="117"/>
      <c r="CJF33" s="117"/>
      <c r="CJG33" s="117"/>
      <c r="CJH33" s="117"/>
      <c r="CJI33" s="117"/>
      <c r="CJJ33" s="117"/>
      <c r="CJK33" s="117"/>
      <c r="CJL33" s="117"/>
      <c r="CJM33" s="117"/>
      <c r="CJN33" s="117"/>
      <c r="CJO33" s="117"/>
      <c r="CJP33" s="117"/>
      <c r="CJQ33" s="117"/>
      <c r="CJR33" s="117"/>
      <c r="CJS33" s="117"/>
      <c r="CJT33" s="117"/>
      <c r="CJU33" s="117"/>
      <c r="CJV33" s="117"/>
      <c r="CJW33" s="117"/>
      <c r="CJX33" s="117"/>
      <c r="CJY33" s="117"/>
      <c r="CJZ33" s="117"/>
      <c r="CKA33" s="117"/>
      <c r="CKB33" s="117"/>
      <c r="CKC33" s="117"/>
      <c r="CKD33" s="117"/>
      <c r="CKE33" s="117"/>
      <c r="CKF33" s="117"/>
      <c r="CKG33" s="117"/>
      <c r="CKH33" s="117"/>
      <c r="CKI33" s="117"/>
      <c r="CKJ33" s="117"/>
      <c r="CKK33" s="117"/>
      <c r="CKL33" s="117"/>
      <c r="CKM33" s="117"/>
      <c r="CKN33" s="117"/>
      <c r="CKO33" s="117"/>
      <c r="CKP33" s="117"/>
      <c r="CKQ33" s="117"/>
      <c r="CKR33" s="117"/>
      <c r="CKS33" s="117"/>
      <c r="CKT33" s="117"/>
      <c r="CKU33" s="117"/>
      <c r="CKV33" s="117"/>
      <c r="CKW33" s="117"/>
      <c r="CKX33" s="117"/>
      <c r="CKY33" s="117"/>
      <c r="CKZ33" s="117"/>
      <c r="CLA33" s="117"/>
      <c r="CLB33" s="117"/>
      <c r="CLC33" s="117"/>
      <c r="CLD33" s="117"/>
      <c r="CLE33" s="117"/>
      <c r="CLF33" s="117"/>
      <c r="CLG33" s="117"/>
      <c r="CLH33" s="117"/>
      <c r="CLI33" s="117"/>
      <c r="CLJ33" s="117"/>
      <c r="CLK33" s="117"/>
      <c r="CLL33" s="117"/>
      <c r="CLM33" s="117"/>
      <c r="CLN33" s="117"/>
      <c r="CLO33" s="117"/>
      <c r="CLP33" s="117"/>
      <c r="CLQ33" s="117"/>
      <c r="CLR33" s="117"/>
      <c r="CLS33" s="117"/>
      <c r="CLT33" s="117"/>
      <c r="CLU33" s="117"/>
      <c r="CLV33" s="117"/>
      <c r="CLW33" s="117"/>
      <c r="CLX33" s="117"/>
      <c r="CLY33" s="117"/>
      <c r="CLZ33" s="117"/>
      <c r="CMA33" s="117"/>
      <c r="CMB33" s="117"/>
      <c r="CMC33" s="117"/>
      <c r="CMD33" s="117"/>
      <c r="CME33" s="117"/>
      <c r="CMF33" s="117"/>
      <c r="CMG33" s="117"/>
      <c r="CMH33" s="117"/>
      <c r="CMI33" s="117"/>
      <c r="CMJ33" s="117"/>
      <c r="CMK33" s="117"/>
      <c r="CML33" s="117"/>
      <c r="CMM33" s="117"/>
      <c r="CMN33" s="117"/>
      <c r="CMO33" s="117"/>
      <c r="CMP33" s="117"/>
      <c r="CMQ33" s="117"/>
      <c r="CMR33" s="117"/>
      <c r="CMS33" s="117"/>
      <c r="CMT33" s="117"/>
      <c r="CMU33" s="117"/>
      <c r="CMV33" s="117"/>
      <c r="CMW33" s="117"/>
      <c r="CMX33" s="117"/>
      <c r="CMY33" s="117"/>
      <c r="CMZ33" s="117"/>
      <c r="CNA33" s="117"/>
      <c r="CNB33" s="117"/>
      <c r="CNC33" s="117"/>
      <c r="CND33" s="117"/>
      <c r="CNE33" s="117"/>
      <c r="CNF33" s="117"/>
      <c r="CNG33" s="117"/>
      <c r="CNH33" s="117"/>
      <c r="CNI33" s="117"/>
      <c r="CNJ33" s="117"/>
      <c r="CNK33" s="117"/>
      <c r="CNL33" s="117"/>
      <c r="CNM33" s="117"/>
      <c r="CNN33" s="117"/>
      <c r="CNO33" s="117"/>
      <c r="CNP33" s="117"/>
      <c r="CNQ33" s="117"/>
      <c r="CNR33" s="117"/>
      <c r="CNS33" s="117"/>
      <c r="CNT33" s="117"/>
      <c r="CNU33" s="117"/>
      <c r="CNV33" s="117"/>
      <c r="CNW33" s="117"/>
      <c r="CNX33" s="117"/>
      <c r="CNY33" s="117"/>
      <c r="CNZ33" s="117"/>
      <c r="COA33" s="117"/>
      <c r="COB33" s="117"/>
      <c r="COC33" s="117"/>
      <c r="COD33" s="117"/>
      <c r="COE33" s="117"/>
      <c r="COF33" s="117"/>
      <c r="COG33" s="117"/>
      <c r="COH33" s="117"/>
      <c r="COI33" s="117"/>
      <c r="COJ33" s="117"/>
      <c r="COK33" s="117"/>
      <c r="COL33" s="117"/>
      <c r="COM33" s="117"/>
      <c r="CON33" s="117"/>
      <c r="COO33" s="117"/>
      <c r="COP33" s="117"/>
      <c r="COQ33" s="117"/>
      <c r="COR33" s="117"/>
      <c r="COS33" s="117"/>
      <c r="COT33" s="117"/>
      <c r="COU33" s="117"/>
      <c r="COV33" s="117"/>
      <c r="COW33" s="117"/>
      <c r="COX33" s="117"/>
      <c r="COY33" s="117"/>
      <c r="COZ33" s="117"/>
      <c r="CPA33" s="117"/>
      <c r="CPB33" s="117"/>
      <c r="CPC33" s="117"/>
      <c r="CPD33" s="117"/>
      <c r="CPE33" s="117"/>
      <c r="CPF33" s="117"/>
      <c r="CPG33" s="117"/>
      <c r="CPH33" s="117"/>
      <c r="CPI33" s="117"/>
      <c r="CPJ33" s="117"/>
      <c r="CPK33" s="117"/>
      <c r="CPL33" s="117"/>
      <c r="CPM33" s="117"/>
      <c r="CPN33" s="117"/>
      <c r="CPO33" s="117"/>
      <c r="CPP33" s="117"/>
      <c r="CPQ33" s="117"/>
      <c r="CPR33" s="117"/>
      <c r="CPS33" s="117"/>
      <c r="CPT33" s="117"/>
      <c r="CPU33" s="117"/>
      <c r="CPV33" s="117"/>
      <c r="CPW33" s="117"/>
      <c r="CPX33" s="117"/>
      <c r="CPY33" s="117"/>
      <c r="CPZ33" s="117"/>
      <c r="CQA33" s="117"/>
      <c r="CQB33" s="117"/>
      <c r="CQC33" s="117"/>
      <c r="CQD33" s="117"/>
      <c r="CQE33" s="117"/>
      <c r="CQF33" s="117"/>
      <c r="CQG33" s="117"/>
      <c r="CQH33" s="117"/>
      <c r="CQI33" s="117"/>
      <c r="CQJ33" s="117"/>
      <c r="CQK33" s="117"/>
      <c r="CQL33" s="117"/>
      <c r="CQM33" s="117"/>
      <c r="CQN33" s="117"/>
      <c r="CQO33" s="117"/>
      <c r="CQP33" s="117"/>
      <c r="CQQ33" s="117"/>
      <c r="CQR33" s="117"/>
      <c r="CQS33" s="117"/>
      <c r="CQT33" s="117"/>
      <c r="CQU33" s="117"/>
      <c r="CQV33" s="117"/>
      <c r="CQW33" s="117"/>
      <c r="CQX33" s="117"/>
      <c r="CQY33" s="117"/>
      <c r="CQZ33" s="117"/>
      <c r="CRA33" s="117"/>
      <c r="CRB33" s="117"/>
      <c r="CRC33" s="117"/>
      <c r="CRD33" s="117"/>
      <c r="CRE33" s="117"/>
      <c r="CRF33" s="117"/>
      <c r="CRG33" s="117"/>
      <c r="CRH33" s="117"/>
      <c r="CRI33" s="117"/>
      <c r="CRJ33" s="117"/>
      <c r="CRK33" s="117"/>
      <c r="CRL33" s="117"/>
      <c r="CRM33" s="117"/>
      <c r="CRN33" s="117"/>
      <c r="CRO33" s="117"/>
      <c r="CRP33" s="117"/>
      <c r="CRQ33" s="117"/>
      <c r="CRR33" s="117"/>
      <c r="CRS33" s="117"/>
      <c r="CRT33" s="117"/>
      <c r="CRU33" s="117"/>
      <c r="CRV33" s="117"/>
      <c r="CRW33" s="117"/>
      <c r="CRX33" s="117"/>
      <c r="CRY33" s="117"/>
      <c r="CRZ33" s="117"/>
      <c r="CSA33" s="117"/>
      <c r="CSB33" s="117"/>
      <c r="CSC33" s="117"/>
      <c r="CSD33" s="117"/>
      <c r="CSE33" s="117"/>
      <c r="CSF33" s="117"/>
      <c r="CSG33" s="117"/>
      <c r="CSH33" s="117"/>
      <c r="CSI33" s="117"/>
      <c r="CSJ33" s="117"/>
      <c r="CSK33" s="117"/>
      <c r="CSL33" s="117"/>
      <c r="CSM33" s="117"/>
      <c r="CSN33" s="117"/>
      <c r="CSO33" s="117"/>
      <c r="CSP33" s="117"/>
      <c r="CSQ33" s="117"/>
      <c r="CSR33" s="117"/>
      <c r="CSS33" s="117"/>
      <c r="CST33" s="117"/>
      <c r="CSU33" s="117"/>
      <c r="CSV33" s="117"/>
      <c r="CSW33" s="117"/>
      <c r="CSX33" s="117"/>
      <c r="CSY33" s="117"/>
      <c r="CSZ33" s="117"/>
      <c r="CTA33" s="117"/>
      <c r="CTB33" s="117"/>
      <c r="CTC33" s="117"/>
      <c r="CTD33" s="117"/>
      <c r="CTE33" s="117"/>
      <c r="CTF33" s="117"/>
      <c r="CTG33" s="117"/>
      <c r="CTH33" s="117"/>
      <c r="CTI33" s="117"/>
      <c r="CTJ33" s="117"/>
      <c r="CTK33" s="117"/>
      <c r="CTL33" s="117"/>
      <c r="CTM33" s="117"/>
      <c r="CTN33" s="117"/>
      <c r="CTO33" s="117"/>
      <c r="CTP33" s="117"/>
      <c r="CTQ33" s="117"/>
      <c r="CTR33" s="117"/>
      <c r="CTS33" s="117"/>
      <c r="CTT33" s="117"/>
      <c r="CTU33" s="117"/>
      <c r="CTV33" s="117"/>
      <c r="CTW33" s="117"/>
      <c r="CTX33" s="117"/>
      <c r="CTY33" s="117"/>
      <c r="CTZ33" s="117"/>
      <c r="CUA33" s="117"/>
      <c r="CUB33" s="117"/>
      <c r="CUC33" s="117"/>
      <c r="CUD33" s="117"/>
      <c r="CUE33" s="117"/>
      <c r="CUF33" s="117"/>
      <c r="CUG33" s="117"/>
      <c r="CUH33" s="117"/>
      <c r="CUI33" s="117"/>
      <c r="CUJ33" s="117"/>
      <c r="CUK33" s="117"/>
      <c r="CUL33" s="117"/>
      <c r="CUM33" s="117"/>
      <c r="CUN33" s="117"/>
      <c r="CUO33" s="117"/>
      <c r="CUP33" s="117"/>
      <c r="CUQ33" s="117"/>
      <c r="CUR33" s="117"/>
      <c r="CUS33" s="117"/>
      <c r="CUT33" s="117"/>
      <c r="CUU33" s="117"/>
      <c r="CUV33" s="117"/>
      <c r="CUW33" s="117"/>
      <c r="CUX33" s="117"/>
      <c r="CUY33" s="117"/>
      <c r="CUZ33" s="117"/>
      <c r="CVA33" s="117"/>
      <c r="CVB33" s="117"/>
      <c r="CVC33" s="117"/>
      <c r="CVD33" s="117"/>
      <c r="CVE33" s="117"/>
      <c r="CVF33" s="117"/>
      <c r="CVG33" s="117"/>
      <c r="CVH33" s="117"/>
      <c r="CVI33" s="117"/>
      <c r="CVJ33" s="117"/>
      <c r="CVK33" s="117"/>
      <c r="CVL33" s="117"/>
      <c r="CVM33" s="117"/>
      <c r="CVN33" s="117"/>
      <c r="CVO33" s="117"/>
      <c r="CVP33" s="117"/>
      <c r="CVQ33" s="117"/>
      <c r="CVR33" s="117"/>
      <c r="CVS33" s="117"/>
      <c r="CVT33" s="117"/>
      <c r="CVU33" s="117"/>
      <c r="CVV33" s="117"/>
      <c r="CVW33" s="117"/>
      <c r="CVX33" s="117"/>
      <c r="CVY33" s="117"/>
      <c r="CVZ33" s="117"/>
      <c r="CWA33" s="117"/>
      <c r="CWB33" s="117"/>
      <c r="CWC33" s="117"/>
      <c r="CWD33" s="117"/>
      <c r="CWE33" s="117"/>
      <c r="CWF33" s="117"/>
      <c r="CWG33" s="117"/>
      <c r="CWH33" s="117"/>
      <c r="CWI33" s="117"/>
      <c r="CWJ33" s="117"/>
      <c r="CWK33" s="117"/>
      <c r="CWL33" s="117"/>
      <c r="CWM33" s="117"/>
      <c r="CWN33" s="117"/>
      <c r="CWO33" s="117"/>
      <c r="CWP33" s="117"/>
      <c r="CWQ33" s="117"/>
      <c r="CWR33" s="117"/>
      <c r="CWS33" s="117"/>
      <c r="CWT33" s="117"/>
      <c r="CWU33" s="117"/>
      <c r="CWV33" s="117"/>
      <c r="CWW33" s="117"/>
      <c r="CWX33" s="117"/>
      <c r="CWY33" s="117"/>
      <c r="CWZ33" s="117"/>
      <c r="CXA33" s="117"/>
      <c r="CXB33" s="117"/>
      <c r="CXC33" s="117"/>
      <c r="CXD33" s="117"/>
      <c r="CXE33" s="117"/>
      <c r="CXF33" s="117"/>
      <c r="CXG33" s="117"/>
      <c r="CXH33" s="117"/>
      <c r="CXI33" s="117"/>
      <c r="CXJ33" s="117"/>
      <c r="CXK33" s="117"/>
      <c r="CXL33" s="117"/>
      <c r="CXM33" s="117"/>
      <c r="CXN33" s="117"/>
      <c r="CXO33" s="117"/>
      <c r="CXP33" s="117"/>
      <c r="CXQ33" s="117"/>
      <c r="CXR33" s="117"/>
      <c r="CXS33" s="117"/>
      <c r="CXT33" s="117"/>
      <c r="CXU33" s="117"/>
      <c r="CXV33" s="117"/>
      <c r="CXW33" s="117"/>
      <c r="CXX33" s="117"/>
      <c r="CXY33" s="117"/>
      <c r="CXZ33" s="117"/>
      <c r="CYA33" s="117"/>
      <c r="CYB33" s="117"/>
      <c r="CYC33" s="117"/>
      <c r="CYD33" s="117"/>
      <c r="CYE33" s="117"/>
      <c r="CYF33" s="117"/>
      <c r="CYG33" s="117"/>
      <c r="CYH33" s="117"/>
      <c r="CYI33" s="117"/>
      <c r="CYJ33" s="117"/>
      <c r="CYK33" s="117"/>
      <c r="CYL33" s="117"/>
      <c r="CYM33" s="117"/>
      <c r="CYN33" s="117"/>
      <c r="CYO33" s="117"/>
      <c r="CYP33" s="117"/>
      <c r="CYQ33" s="117"/>
      <c r="CYR33" s="117"/>
      <c r="CYS33" s="117"/>
      <c r="CYT33" s="117"/>
      <c r="CYU33" s="117"/>
      <c r="CYV33" s="117"/>
      <c r="CYW33" s="117"/>
      <c r="CYX33" s="117"/>
      <c r="CYY33" s="117"/>
      <c r="CYZ33" s="117"/>
      <c r="CZA33" s="117"/>
      <c r="CZB33" s="117"/>
      <c r="CZC33" s="117"/>
      <c r="CZD33" s="117"/>
      <c r="CZE33" s="117"/>
      <c r="CZF33" s="117"/>
      <c r="CZG33" s="117"/>
      <c r="CZH33" s="117"/>
      <c r="CZI33" s="117"/>
      <c r="CZJ33" s="117"/>
      <c r="CZK33" s="117"/>
      <c r="CZL33" s="117"/>
      <c r="CZM33" s="117"/>
      <c r="CZN33" s="117"/>
      <c r="CZO33" s="117"/>
      <c r="CZP33" s="117"/>
      <c r="CZQ33" s="117"/>
      <c r="CZR33" s="117"/>
      <c r="CZS33" s="117"/>
      <c r="CZT33" s="117"/>
      <c r="CZU33" s="117"/>
      <c r="CZV33" s="117"/>
      <c r="CZW33" s="117"/>
      <c r="CZX33" s="117"/>
      <c r="CZY33" s="117"/>
      <c r="CZZ33" s="117"/>
      <c r="DAA33" s="117"/>
      <c r="DAB33" s="117"/>
      <c r="DAC33" s="117"/>
      <c r="DAD33" s="117"/>
      <c r="DAE33" s="117"/>
      <c r="DAF33" s="117"/>
      <c r="DAG33" s="117"/>
      <c r="DAH33" s="117"/>
      <c r="DAI33" s="117"/>
      <c r="DAJ33" s="117"/>
      <c r="DAK33" s="117"/>
      <c r="DAL33" s="117"/>
      <c r="DAM33" s="117"/>
      <c r="DAN33" s="117"/>
      <c r="DAO33" s="117"/>
      <c r="DAP33" s="117"/>
      <c r="DAQ33" s="117"/>
      <c r="DAR33" s="117"/>
      <c r="DAS33" s="117"/>
      <c r="DAT33" s="117"/>
      <c r="DAU33" s="117"/>
      <c r="DAV33" s="117"/>
      <c r="DAW33" s="117"/>
      <c r="DAX33" s="117"/>
      <c r="DAY33" s="117"/>
      <c r="DAZ33" s="117"/>
      <c r="DBA33" s="117"/>
      <c r="DBB33" s="117"/>
      <c r="DBC33" s="117"/>
      <c r="DBD33" s="117"/>
      <c r="DBE33" s="117"/>
      <c r="DBF33" s="117"/>
      <c r="DBG33" s="117"/>
      <c r="DBH33" s="117"/>
      <c r="DBI33" s="117"/>
      <c r="DBJ33" s="117"/>
      <c r="DBK33" s="117"/>
      <c r="DBL33" s="117"/>
      <c r="DBM33" s="117"/>
      <c r="DBN33" s="117"/>
      <c r="DBO33" s="117"/>
      <c r="DBP33" s="117"/>
      <c r="DBQ33" s="117"/>
      <c r="DBR33" s="117"/>
      <c r="DBS33" s="117"/>
      <c r="DBT33" s="117"/>
      <c r="DBU33" s="117"/>
      <c r="DBV33" s="117"/>
      <c r="DBW33" s="117"/>
      <c r="DBX33" s="117"/>
      <c r="DBY33" s="117"/>
      <c r="DBZ33" s="117"/>
      <c r="DCA33" s="117"/>
      <c r="DCB33" s="117"/>
      <c r="DCC33" s="117"/>
      <c r="DCD33" s="117"/>
      <c r="DCE33" s="117"/>
      <c r="DCF33" s="117"/>
      <c r="DCG33" s="117"/>
      <c r="DCH33" s="117"/>
      <c r="DCI33" s="117"/>
      <c r="DCJ33" s="117"/>
      <c r="DCK33" s="117"/>
      <c r="DCL33" s="117"/>
      <c r="DCM33" s="117"/>
      <c r="DCN33" s="117"/>
      <c r="DCO33" s="117"/>
      <c r="DCP33" s="117"/>
      <c r="DCQ33" s="117"/>
      <c r="DCR33" s="117"/>
      <c r="DCS33" s="117"/>
      <c r="DCT33" s="117"/>
      <c r="DCU33" s="117"/>
      <c r="DCV33" s="117"/>
      <c r="DCW33" s="117"/>
      <c r="DCX33" s="117"/>
      <c r="DCY33" s="117"/>
      <c r="DCZ33" s="117"/>
      <c r="DDA33" s="117"/>
      <c r="DDB33" s="117"/>
      <c r="DDC33" s="117"/>
      <c r="DDD33" s="117"/>
      <c r="DDE33" s="117"/>
      <c r="DDF33" s="117"/>
      <c r="DDG33" s="117"/>
      <c r="DDH33" s="117"/>
      <c r="DDI33" s="117"/>
      <c r="DDJ33" s="117"/>
      <c r="DDK33" s="117"/>
      <c r="DDL33" s="117"/>
      <c r="DDM33" s="117"/>
      <c r="DDN33" s="117"/>
      <c r="DDO33" s="117"/>
      <c r="DDP33" s="117"/>
      <c r="DDQ33" s="117"/>
      <c r="DDR33" s="117"/>
      <c r="DDS33" s="117"/>
      <c r="DDT33" s="117"/>
      <c r="DDU33" s="117"/>
      <c r="DDV33" s="117"/>
      <c r="DDW33" s="117"/>
      <c r="DDX33" s="117"/>
      <c r="DDY33" s="117"/>
      <c r="DDZ33" s="117"/>
      <c r="DEA33" s="117"/>
      <c r="DEB33" s="117"/>
      <c r="DEC33" s="117"/>
      <c r="DED33" s="117"/>
      <c r="DEE33" s="117"/>
      <c r="DEF33" s="117"/>
      <c r="DEG33" s="117"/>
      <c r="DEH33" s="117"/>
      <c r="DEI33" s="117"/>
      <c r="DEJ33" s="117"/>
      <c r="DEK33" s="117"/>
      <c r="DEL33" s="117"/>
      <c r="DEM33" s="117"/>
      <c r="DEN33" s="117"/>
      <c r="DEO33" s="117"/>
      <c r="DEP33" s="117"/>
      <c r="DEQ33" s="117"/>
      <c r="DER33" s="117"/>
      <c r="DES33" s="117"/>
      <c r="DET33" s="117"/>
      <c r="DEU33" s="117"/>
      <c r="DEV33" s="117"/>
      <c r="DEW33" s="117"/>
      <c r="DEX33" s="117"/>
      <c r="DEY33" s="117"/>
      <c r="DEZ33" s="117"/>
      <c r="DFA33" s="117"/>
      <c r="DFB33" s="117"/>
      <c r="DFC33" s="117"/>
      <c r="DFD33" s="117"/>
      <c r="DFE33" s="117"/>
      <c r="DFF33" s="117"/>
      <c r="DFG33" s="117"/>
      <c r="DFH33" s="117"/>
      <c r="DFI33" s="117"/>
      <c r="DFJ33" s="117"/>
      <c r="DFK33" s="117"/>
      <c r="DFL33" s="117"/>
      <c r="DFM33" s="117"/>
      <c r="DFN33" s="117"/>
      <c r="DFO33" s="117"/>
      <c r="DFP33" s="117"/>
      <c r="DFQ33" s="117"/>
      <c r="DFR33" s="117"/>
      <c r="DFS33" s="117"/>
      <c r="DFT33" s="117"/>
      <c r="DFU33" s="117"/>
      <c r="DFV33" s="117"/>
      <c r="DFW33" s="117"/>
      <c r="DFX33" s="117"/>
      <c r="DFY33" s="117"/>
      <c r="DFZ33" s="117"/>
      <c r="DGA33" s="117"/>
      <c r="DGB33" s="117"/>
      <c r="DGC33" s="117"/>
      <c r="DGD33" s="117"/>
      <c r="DGE33" s="117"/>
      <c r="DGF33" s="117"/>
      <c r="DGG33" s="117"/>
      <c r="DGH33" s="117"/>
      <c r="DGI33" s="117"/>
      <c r="DGJ33" s="117"/>
      <c r="DGK33" s="117"/>
      <c r="DGL33" s="117"/>
      <c r="DGM33" s="117"/>
      <c r="DGN33" s="117"/>
      <c r="DGO33" s="117"/>
      <c r="DGP33" s="117"/>
      <c r="DGQ33" s="117"/>
      <c r="DGR33" s="117"/>
      <c r="DGS33" s="117"/>
      <c r="DGT33" s="117"/>
      <c r="DGU33" s="117"/>
      <c r="DGV33" s="117"/>
      <c r="DGW33" s="117"/>
      <c r="DGX33" s="117"/>
      <c r="DGY33" s="117"/>
      <c r="DGZ33" s="117"/>
      <c r="DHA33" s="117"/>
      <c r="DHB33" s="117"/>
      <c r="DHC33" s="117"/>
      <c r="DHD33" s="117"/>
      <c r="DHE33" s="117"/>
      <c r="DHF33" s="117"/>
      <c r="DHG33" s="117"/>
      <c r="DHH33" s="117"/>
      <c r="DHI33" s="117"/>
      <c r="DHJ33" s="117"/>
      <c r="DHK33" s="117"/>
      <c r="DHL33" s="117"/>
      <c r="DHM33" s="117"/>
      <c r="DHN33" s="117"/>
      <c r="DHO33" s="117"/>
      <c r="DHP33" s="117"/>
      <c r="DHQ33" s="117"/>
      <c r="DHR33" s="117"/>
      <c r="DHS33" s="117"/>
      <c r="DHT33" s="117"/>
      <c r="DHU33" s="117"/>
      <c r="DHV33" s="117"/>
      <c r="DHW33" s="117"/>
      <c r="DHX33" s="117"/>
      <c r="DHY33" s="117"/>
      <c r="DHZ33" s="117"/>
      <c r="DIA33" s="117"/>
      <c r="DIB33" s="117"/>
      <c r="DIC33" s="117"/>
      <c r="DID33" s="117"/>
      <c r="DIE33" s="117"/>
      <c r="DIF33" s="117"/>
      <c r="DIG33" s="117"/>
      <c r="DIH33" s="117"/>
      <c r="DII33" s="117"/>
      <c r="DIJ33" s="117"/>
      <c r="DIK33" s="117"/>
      <c r="DIL33" s="117"/>
      <c r="DIM33" s="117"/>
      <c r="DIN33" s="117"/>
      <c r="DIO33" s="117"/>
      <c r="DIP33" s="117"/>
      <c r="DIQ33" s="117"/>
      <c r="DIR33" s="117"/>
      <c r="DIS33" s="117"/>
      <c r="DIT33" s="117"/>
      <c r="DIU33" s="117"/>
      <c r="DIV33" s="117"/>
      <c r="DIW33" s="117"/>
      <c r="DIX33" s="117"/>
      <c r="DIY33" s="117"/>
      <c r="DIZ33" s="117"/>
      <c r="DJA33" s="117"/>
      <c r="DJB33" s="117"/>
      <c r="DJC33" s="117"/>
      <c r="DJD33" s="117"/>
      <c r="DJE33" s="117"/>
      <c r="DJF33" s="117"/>
      <c r="DJG33" s="117"/>
      <c r="DJH33" s="117"/>
      <c r="DJI33" s="117"/>
      <c r="DJJ33" s="117"/>
      <c r="DJK33" s="117"/>
      <c r="DJL33" s="117"/>
      <c r="DJM33" s="117"/>
      <c r="DJN33" s="117"/>
      <c r="DJO33" s="117"/>
      <c r="DJP33" s="117"/>
      <c r="DJQ33" s="117"/>
      <c r="DJR33" s="117"/>
      <c r="DJS33" s="117"/>
      <c r="DJT33" s="117"/>
      <c r="DJU33" s="117"/>
      <c r="DJV33" s="117"/>
      <c r="DJW33" s="117"/>
      <c r="DJX33" s="117"/>
      <c r="DJY33" s="117"/>
      <c r="DJZ33" s="117"/>
      <c r="DKA33" s="117"/>
      <c r="DKB33" s="117"/>
      <c r="DKC33" s="117"/>
      <c r="DKD33" s="117"/>
      <c r="DKE33" s="117"/>
      <c r="DKF33" s="117"/>
      <c r="DKG33" s="117"/>
      <c r="DKH33" s="117"/>
      <c r="DKI33" s="117"/>
      <c r="DKJ33" s="117"/>
      <c r="DKK33" s="117"/>
      <c r="DKL33" s="117"/>
      <c r="DKM33" s="117"/>
      <c r="DKN33" s="117"/>
      <c r="DKO33" s="117"/>
      <c r="DKP33" s="117"/>
      <c r="DKQ33" s="117"/>
      <c r="DKR33" s="117"/>
      <c r="DKS33" s="117"/>
      <c r="DKT33" s="117"/>
      <c r="DKU33" s="117"/>
      <c r="DKV33" s="117"/>
      <c r="DKW33" s="117"/>
      <c r="DKX33" s="117"/>
      <c r="DKY33" s="117"/>
      <c r="DKZ33" s="117"/>
      <c r="DLA33" s="117"/>
      <c r="DLB33" s="117"/>
      <c r="DLC33" s="117"/>
      <c r="DLD33" s="117"/>
      <c r="DLE33" s="117"/>
      <c r="DLF33" s="117"/>
      <c r="DLG33" s="117"/>
      <c r="DLH33" s="117"/>
      <c r="DLI33" s="117"/>
      <c r="DLJ33" s="117"/>
      <c r="DLK33" s="117"/>
      <c r="DLL33" s="117"/>
      <c r="DLM33" s="117"/>
      <c r="DLN33" s="117"/>
      <c r="DLO33" s="117"/>
      <c r="DLP33" s="117"/>
      <c r="DLQ33" s="117"/>
      <c r="DLR33" s="117"/>
      <c r="DLS33" s="117"/>
      <c r="DLT33" s="117"/>
      <c r="DLU33" s="117"/>
      <c r="DLV33" s="117"/>
      <c r="DLW33" s="117"/>
      <c r="DLX33" s="117"/>
      <c r="DLY33" s="117"/>
      <c r="DLZ33" s="117"/>
      <c r="DMA33" s="117"/>
      <c r="DMB33" s="117"/>
      <c r="DMC33" s="117"/>
      <c r="DMD33" s="117"/>
      <c r="DME33" s="117"/>
      <c r="DMF33" s="117"/>
      <c r="DMG33" s="117"/>
      <c r="DMH33" s="117"/>
      <c r="DMI33" s="117"/>
      <c r="DMJ33" s="117"/>
      <c r="DMK33" s="117"/>
      <c r="DML33" s="117"/>
      <c r="DMM33" s="117"/>
      <c r="DMN33" s="117"/>
      <c r="DMO33" s="117"/>
      <c r="DMP33" s="117"/>
      <c r="DMQ33" s="117"/>
      <c r="DMR33" s="117"/>
      <c r="DMS33" s="117"/>
      <c r="DMT33" s="117"/>
      <c r="DMU33" s="117"/>
      <c r="DMV33" s="117"/>
      <c r="DMW33" s="117"/>
      <c r="DMX33" s="117"/>
      <c r="DMY33" s="117"/>
      <c r="DMZ33" s="117"/>
      <c r="DNA33" s="117"/>
      <c r="DNB33" s="117"/>
      <c r="DNC33" s="117"/>
      <c r="DND33" s="117"/>
      <c r="DNE33" s="117"/>
      <c r="DNF33" s="117"/>
      <c r="DNG33" s="117"/>
      <c r="DNH33" s="117"/>
      <c r="DNI33" s="117"/>
      <c r="DNJ33" s="117"/>
      <c r="DNK33" s="117"/>
      <c r="DNL33" s="117"/>
      <c r="DNM33" s="117"/>
      <c r="DNN33" s="117"/>
      <c r="DNO33" s="117"/>
      <c r="DNP33" s="117"/>
      <c r="DNQ33" s="117"/>
      <c r="DNR33" s="117"/>
      <c r="DNS33" s="117"/>
      <c r="DNT33" s="117"/>
      <c r="DNU33" s="117"/>
      <c r="DNV33" s="117"/>
      <c r="DNW33" s="117"/>
      <c r="DNX33" s="117"/>
      <c r="DNY33" s="117"/>
      <c r="DNZ33" s="117"/>
      <c r="DOA33" s="117"/>
      <c r="DOB33" s="117"/>
      <c r="DOC33" s="117"/>
      <c r="DOD33" s="117"/>
      <c r="DOE33" s="117"/>
      <c r="DOF33" s="117"/>
      <c r="DOG33" s="117"/>
      <c r="DOH33" s="117"/>
      <c r="DOI33" s="117"/>
      <c r="DOJ33" s="117"/>
      <c r="DOK33" s="117"/>
      <c r="DOL33" s="117"/>
      <c r="DOM33" s="117"/>
      <c r="DON33" s="117"/>
      <c r="DOO33" s="117"/>
      <c r="DOP33" s="117"/>
      <c r="DOQ33" s="117"/>
      <c r="DOR33" s="117"/>
      <c r="DOS33" s="117"/>
      <c r="DOT33" s="117"/>
      <c r="DOU33" s="117"/>
      <c r="DOV33" s="117"/>
      <c r="DOW33" s="117"/>
      <c r="DOX33" s="117"/>
      <c r="DOY33" s="117"/>
      <c r="DOZ33" s="117"/>
      <c r="DPA33" s="117"/>
      <c r="DPB33" s="117"/>
      <c r="DPC33" s="117"/>
      <c r="DPD33" s="117"/>
      <c r="DPE33" s="117"/>
      <c r="DPF33" s="117"/>
      <c r="DPG33" s="117"/>
      <c r="DPH33" s="117"/>
      <c r="DPI33" s="117"/>
      <c r="DPJ33" s="117"/>
      <c r="DPK33" s="117"/>
      <c r="DPL33" s="117"/>
      <c r="DPM33" s="117"/>
      <c r="DPN33" s="117"/>
      <c r="DPO33" s="117"/>
      <c r="DPP33" s="117"/>
      <c r="DPQ33" s="117"/>
      <c r="DPR33" s="117"/>
      <c r="DPS33" s="117"/>
      <c r="DPT33" s="117"/>
      <c r="DPU33" s="117"/>
      <c r="DPV33" s="117"/>
      <c r="DPW33" s="117"/>
      <c r="DPX33" s="117"/>
      <c r="DPY33" s="117"/>
      <c r="DPZ33" s="117"/>
      <c r="DQA33" s="117"/>
      <c r="DQB33" s="117"/>
      <c r="DQC33" s="117"/>
      <c r="DQD33" s="117"/>
      <c r="DQE33" s="117"/>
      <c r="DQF33" s="117"/>
      <c r="DQG33" s="117"/>
      <c r="DQH33" s="117"/>
      <c r="DQI33" s="117"/>
      <c r="DQJ33" s="117"/>
      <c r="DQK33" s="117"/>
      <c r="DQL33" s="117"/>
      <c r="DQM33" s="117"/>
      <c r="DQN33" s="117"/>
      <c r="DQO33" s="117"/>
      <c r="DQP33" s="117"/>
      <c r="DQQ33" s="117"/>
      <c r="DQR33" s="117"/>
      <c r="DQS33" s="117"/>
      <c r="DQT33" s="117"/>
      <c r="DQU33" s="117"/>
      <c r="DQV33" s="117"/>
      <c r="DQW33" s="117"/>
      <c r="DQX33" s="117"/>
      <c r="DQY33" s="117"/>
      <c r="DQZ33" s="117"/>
      <c r="DRA33" s="117"/>
      <c r="DRB33" s="117"/>
      <c r="DRC33" s="117"/>
      <c r="DRD33" s="117"/>
      <c r="DRE33" s="117"/>
      <c r="DRF33" s="117"/>
      <c r="DRG33" s="117"/>
      <c r="DRH33" s="117"/>
      <c r="DRI33" s="117"/>
      <c r="DRJ33" s="117"/>
      <c r="DRK33" s="117"/>
      <c r="DRL33" s="117"/>
      <c r="DRM33" s="117"/>
      <c r="DRN33" s="117"/>
      <c r="DRO33" s="117"/>
      <c r="DRP33" s="117"/>
      <c r="DRQ33" s="117"/>
      <c r="DRR33" s="117"/>
      <c r="DRS33" s="117"/>
      <c r="DRT33" s="117"/>
      <c r="DRU33" s="117"/>
      <c r="DRV33" s="117"/>
      <c r="DRW33" s="117"/>
      <c r="DRX33" s="117"/>
      <c r="DRY33" s="117"/>
      <c r="DRZ33" s="117"/>
      <c r="DSA33" s="117"/>
      <c r="DSB33" s="117"/>
      <c r="DSC33" s="117"/>
      <c r="DSD33" s="117"/>
      <c r="DSE33" s="117"/>
      <c r="DSF33" s="117"/>
      <c r="DSG33" s="117"/>
      <c r="DSH33" s="117"/>
      <c r="DSI33" s="117"/>
      <c r="DSJ33" s="117"/>
      <c r="DSK33" s="117"/>
      <c r="DSL33" s="117"/>
      <c r="DSM33" s="117"/>
      <c r="DSN33" s="117"/>
      <c r="DSO33" s="117"/>
      <c r="DSP33" s="117"/>
      <c r="DSQ33" s="117"/>
      <c r="DSR33" s="117"/>
      <c r="DSS33" s="117"/>
      <c r="DST33" s="117"/>
      <c r="DSU33" s="117"/>
      <c r="DSV33" s="117"/>
      <c r="DSW33" s="117"/>
      <c r="DSX33" s="117"/>
      <c r="DSY33" s="117"/>
      <c r="DSZ33" s="117"/>
      <c r="DTA33" s="117"/>
      <c r="DTB33" s="117"/>
      <c r="DTC33" s="117"/>
      <c r="DTD33" s="117"/>
      <c r="DTE33" s="117"/>
      <c r="DTF33" s="117"/>
      <c r="DTG33" s="117"/>
      <c r="DTH33" s="117"/>
      <c r="DTI33" s="117"/>
      <c r="DTJ33" s="117"/>
      <c r="DTK33" s="117"/>
      <c r="DTL33" s="117"/>
      <c r="DTM33" s="117"/>
      <c r="DTN33" s="117"/>
      <c r="DTO33" s="117"/>
      <c r="DTP33" s="117"/>
      <c r="DTQ33" s="117"/>
      <c r="DTR33" s="117"/>
      <c r="DTS33" s="117"/>
      <c r="DTT33" s="117"/>
      <c r="DTU33" s="117"/>
      <c r="DTV33" s="117"/>
      <c r="DTW33" s="117"/>
      <c r="DTX33" s="117"/>
      <c r="DTY33" s="117"/>
      <c r="DTZ33" s="117"/>
      <c r="DUA33" s="117"/>
      <c r="DUB33" s="117"/>
      <c r="DUC33" s="117"/>
      <c r="DUD33" s="117"/>
      <c r="DUE33" s="117"/>
      <c r="DUF33" s="117"/>
      <c r="DUG33" s="117"/>
      <c r="DUH33" s="117"/>
      <c r="DUI33" s="117"/>
      <c r="DUJ33" s="117"/>
      <c r="DUK33" s="117"/>
      <c r="DUL33" s="117"/>
      <c r="DUM33" s="117"/>
      <c r="DUN33" s="117"/>
      <c r="DUO33" s="117"/>
      <c r="DUP33" s="117"/>
      <c r="DUQ33" s="117"/>
      <c r="DUR33" s="117"/>
      <c r="DUS33" s="117"/>
      <c r="DUT33" s="117"/>
      <c r="DUU33" s="117"/>
      <c r="DUV33" s="117"/>
      <c r="DUW33" s="117"/>
      <c r="DUX33" s="117"/>
      <c r="DUY33" s="117"/>
      <c r="DUZ33" s="117"/>
      <c r="DVA33" s="117"/>
      <c r="DVB33" s="117"/>
      <c r="DVC33" s="117"/>
      <c r="DVD33" s="117"/>
      <c r="DVE33" s="117"/>
      <c r="DVF33" s="117"/>
      <c r="DVG33" s="117"/>
      <c r="DVH33" s="117"/>
      <c r="DVI33" s="117"/>
      <c r="DVJ33" s="117"/>
      <c r="DVK33" s="117"/>
      <c r="DVL33" s="117"/>
      <c r="DVM33" s="117"/>
      <c r="DVN33" s="117"/>
      <c r="DVO33" s="117"/>
      <c r="DVP33" s="117"/>
      <c r="DVQ33" s="117"/>
      <c r="DVR33" s="117"/>
      <c r="DVS33" s="117"/>
      <c r="DVT33" s="117"/>
      <c r="DVU33" s="117"/>
      <c r="DVV33" s="117"/>
      <c r="DVW33" s="117"/>
      <c r="DVX33" s="117"/>
      <c r="DVY33" s="117"/>
      <c r="DVZ33" s="117"/>
      <c r="DWA33" s="117"/>
      <c r="DWB33" s="117"/>
      <c r="DWC33" s="117"/>
      <c r="DWD33" s="117"/>
      <c r="DWE33" s="117"/>
      <c r="DWF33" s="117"/>
      <c r="DWG33" s="117"/>
      <c r="DWH33" s="117"/>
      <c r="DWI33" s="117"/>
      <c r="DWJ33" s="117"/>
      <c r="DWK33" s="117"/>
      <c r="DWL33" s="117"/>
      <c r="DWM33" s="117"/>
      <c r="DWN33" s="117"/>
      <c r="DWO33" s="117"/>
      <c r="DWP33" s="117"/>
      <c r="DWQ33" s="117"/>
      <c r="DWR33" s="117"/>
      <c r="DWS33" s="117"/>
      <c r="DWT33" s="117"/>
      <c r="DWU33" s="117"/>
      <c r="DWV33" s="117"/>
      <c r="DWW33" s="117"/>
      <c r="DWX33" s="117"/>
      <c r="DWY33" s="117"/>
      <c r="DWZ33" s="117"/>
      <c r="DXA33" s="117"/>
      <c r="DXB33" s="117"/>
      <c r="DXC33" s="117"/>
      <c r="DXD33" s="117"/>
      <c r="DXE33" s="117"/>
      <c r="DXF33" s="117"/>
      <c r="DXG33" s="117"/>
      <c r="DXH33" s="117"/>
      <c r="DXI33" s="117"/>
      <c r="DXJ33" s="117"/>
      <c r="DXK33" s="117"/>
      <c r="DXL33" s="117"/>
      <c r="DXM33" s="117"/>
      <c r="DXN33" s="117"/>
      <c r="DXO33" s="117"/>
      <c r="DXP33" s="117"/>
      <c r="DXQ33" s="117"/>
      <c r="DXR33" s="117"/>
      <c r="DXS33" s="117"/>
      <c r="DXT33" s="117"/>
      <c r="DXU33" s="117"/>
      <c r="DXV33" s="117"/>
      <c r="DXW33" s="117"/>
      <c r="DXX33" s="117"/>
      <c r="DXY33" s="117"/>
      <c r="DXZ33" s="117"/>
      <c r="DYA33" s="117"/>
      <c r="DYB33" s="117"/>
      <c r="DYC33" s="117"/>
      <c r="DYD33" s="117"/>
      <c r="DYE33" s="117"/>
      <c r="DYF33" s="117"/>
      <c r="DYG33" s="117"/>
      <c r="DYH33" s="117"/>
      <c r="DYI33" s="117"/>
      <c r="DYJ33" s="117"/>
      <c r="DYK33" s="117"/>
      <c r="DYL33" s="117"/>
      <c r="DYM33" s="117"/>
      <c r="DYN33" s="117"/>
      <c r="DYO33" s="117"/>
      <c r="DYP33" s="117"/>
      <c r="DYQ33" s="117"/>
      <c r="DYR33" s="117"/>
      <c r="DYS33" s="117"/>
      <c r="DYT33" s="117"/>
      <c r="DYU33" s="117"/>
      <c r="DYV33" s="117"/>
      <c r="DYW33" s="117"/>
      <c r="DYX33" s="117"/>
      <c r="DYY33" s="117"/>
      <c r="DYZ33" s="117"/>
      <c r="DZA33" s="117"/>
      <c r="DZB33" s="117"/>
      <c r="DZC33" s="117"/>
      <c r="DZD33" s="117"/>
      <c r="DZE33" s="117"/>
      <c r="DZF33" s="117"/>
      <c r="DZG33" s="117"/>
      <c r="DZH33" s="117"/>
      <c r="DZI33" s="117"/>
      <c r="DZJ33" s="117"/>
      <c r="DZK33" s="117"/>
      <c r="DZL33" s="117"/>
      <c r="DZM33" s="117"/>
      <c r="DZN33" s="117"/>
      <c r="DZO33" s="117"/>
      <c r="DZP33" s="117"/>
      <c r="DZQ33" s="117"/>
      <c r="DZR33" s="117"/>
      <c r="DZS33" s="117"/>
      <c r="DZT33" s="117"/>
      <c r="DZU33" s="117"/>
      <c r="DZV33" s="117"/>
      <c r="DZW33" s="117"/>
      <c r="DZX33" s="117"/>
      <c r="DZY33" s="117"/>
      <c r="DZZ33" s="117"/>
      <c r="EAA33" s="117"/>
      <c r="EAB33" s="117"/>
      <c r="EAC33" s="117"/>
      <c r="EAD33" s="117"/>
      <c r="EAE33" s="117"/>
      <c r="EAF33" s="117"/>
      <c r="EAG33" s="117"/>
      <c r="EAH33" s="117"/>
      <c r="EAI33" s="117"/>
      <c r="EAJ33" s="117"/>
      <c r="EAK33" s="117"/>
      <c r="EAL33" s="117"/>
      <c r="EAM33" s="117"/>
      <c r="EAN33" s="117"/>
      <c r="EAO33" s="117"/>
      <c r="EAP33" s="117"/>
      <c r="EAQ33" s="117"/>
      <c r="EAR33" s="117"/>
      <c r="EAS33" s="117"/>
      <c r="EAT33" s="117"/>
      <c r="EAU33" s="117"/>
      <c r="EAV33" s="117"/>
      <c r="EAW33" s="117"/>
      <c r="EAX33" s="117"/>
      <c r="EAY33" s="117"/>
      <c r="EAZ33" s="117"/>
      <c r="EBA33" s="117"/>
      <c r="EBB33" s="117"/>
      <c r="EBC33" s="117"/>
      <c r="EBD33" s="117"/>
      <c r="EBE33" s="117"/>
      <c r="EBF33" s="117"/>
      <c r="EBG33" s="117"/>
      <c r="EBH33" s="117"/>
      <c r="EBI33" s="117"/>
      <c r="EBJ33" s="117"/>
      <c r="EBK33" s="117"/>
      <c r="EBL33" s="117"/>
      <c r="EBM33" s="117"/>
      <c r="EBN33" s="117"/>
      <c r="EBO33" s="117"/>
      <c r="EBP33" s="117"/>
      <c r="EBQ33" s="117"/>
      <c r="EBR33" s="117"/>
      <c r="EBS33" s="117"/>
      <c r="EBT33" s="117"/>
      <c r="EBU33" s="117"/>
      <c r="EBV33" s="117"/>
      <c r="EBW33" s="117"/>
      <c r="EBX33" s="117"/>
      <c r="EBY33" s="117"/>
      <c r="EBZ33" s="117"/>
      <c r="ECA33" s="117"/>
      <c r="ECB33" s="117"/>
      <c r="ECC33" s="117"/>
      <c r="ECD33" s="117"/>
      <c r="ECE33" s="117"/>
      <c r="ECF33" s="117"/>
      <c r="ECG33" s="117"/>
      <c r="ECH33" s="117"/>
      <c r="ECI33" s="117"/>
      <c r="ECJ33" s="117"/>
      <c r="ECK33" s="117"/>
      <c r="ECL33" s="117"/>
      <c r="ECM33" s="117"/>
      <c r="ECN33" s="117"/>
      <c r="ECO33" s="117"/>
      <c r="ECP33" s="117"/>
      <c r="ECQ33" s="117"/>
      <c r="ECR33" s="117"/>
      <c r="ECS33" s="117"/>
      <c r="ECT33" s="117"/>
      <c r="ECU33" s="117"/>
      <c r="ECV33" s="117"/>
      <c r="ECW33" s="117"/>
      <c r="ECX33" s="117"/>
      <c r="ECY33" s="117"/>
      <c r="ECZ33" s="117"/>
      <c r="EDA33" s="117"/>
      <c r="EDB33" s="117"/>
      <c r="EDC33" s="117"/>
      <c r="EDD33" s="117"/>
      <c r="EDE33" s="117"/>
      <c r="EDF33" s="117"/>
      <c r="EDG33" s="117"/>
      <c r="EDH33" s="117"/>
      <c r="EDI33" s="117"/>
      <c r="EDJ33" s="117"/>
      <c r="EDK33" s="117"/>
      <c r="EDL33" s="117"/>
      <c r="EDM33" s="117"/>
      <c r="EDN33" s="117"/>
      <c r="EDO33" s="117"/>
      <c r="EDP33" s="117"/>
      <c r="EDQ33" s="117"/>
      <c r="EDR33" s="117"/>
      <c r="EDS33" s="117"/>
      <c r="EDT33" s="117"/>
      <c r="EDU33" s="117"/>
      <c r="EDV33" s="117"/>
      <c r="EDW33" s="117"/>
      <c r="EDX33" s="117"/>
      <c r="EDY33" s="117"/>
      <c r="EDZ33" s="117"/>
      <c r="EEA33" s="117"/>
      <c r="EEB33" s="117"/>
      <c r="EEC33" s="117"/>
      <c r="EED33" s="117"/>
      <c r="EEE33" s="117"/>
      <c r="EEF33" s="117"/>
      <c r="EEG33" s="117"/>
      <c r="EEH33" s="117"/>
      <c r="EEI33" s="117"/>
      <c r="EEJ33" s="117"/>
      <c r="EEK33" s="117"/>
      <c r="EEL33" s="117"/>
      <c r="EEM33" s="117"/>
      <c r="EEN33" s="117"/>
      <c r="EEO33" s="117"/>
      <c r="EEP33" s="117"/>
      <c r="EEQ33" s="117"/>
      <c r="EER33" s="117"/>
      <c r="EES33" s="117"/>
      <c r="EET33" s="117"/>
      <c r="EEU33" s="117"/>
      <c r="EEV33" s="117"/>
      <c r="EEW33" s="117"/>
      <c r="EEX33" s="117"/>
      <c r="EEY33" s="117"/>
      <c r="EEZ33" s="117"/>
      <c r="EFA33" s="117"/>
      <c r="EFB33" s="117"/>
      <c r="EFC33" s="117"/>
      <c r="EFD33" s="117"/>
      <c r="EFE33" s="117"/>
      <c r="EFF33" s="117"/>
      <c r="EFG33" s="117"/>
      <c r="EFH33" s="117"/>
      <c r="EFI33" s="117"/>
      <c r="EFJ33" s="117"/>
      <c r="EFK33" s="117"/>
      <c r="EFL33" s="117"/>
      <c r="EFM33" s="117"/>
      <c r="EFN33" s="117"/>
      <c r="EFO33" s="117"/>
      <c r="EFP33" s="117"/>
      <c r="EFQ33" s="117"/>
      <c r="EFR33" s="117"/>
      <c r="EFS33" s="117"/>
      <c r="EFT33" s="117"/>
      <c r="EFU33" s="117"/>
      <c r="EFV33" s="117"/>
      <c r="EFW33" s="117"/>
      <c r="EFX33" s="117"/>
      <c r="EFY33" s="117"/>
      <c r="EFZ33" s="117"/>
      <c r="EGA33" s="117"/>
      <c r="EGB33" s="117"/>
      <c r="EGC33" s="117"/>
      <c r="EGD33" s="117"/>
      <c r="EGE33" s="117"/>
      <c r="EGF33" s="117"/>
      <c r="EGG33" s="117"/>
      <c r="EGH33" s="117"/>
      <c r="EGI33" s="117"/>
      <c r="EGJ33" s="117"/>
      <c r="EGK33" s="117"/>
      <c r="EGL33" s="117"/>
      <c r="EGM33" s="117"/>
      <c r="EGN33" s="117"/>
      <c r="EGO33" s="117"/>
      <c r="EGP33" s="117"/>
      <c r="EGQ33" s="117"/>
      <c r="EGR33" s="117"/>
      <c r="EGS33" s="117"/>
      <c r="EGT33" s="117"/>
      <c r="EGU33" s="117"/>
      <c r="EGV33" s="117"/>
      <c r="EGW33" s="117"/>
      <c r="EGX33" s="117"/>
      <c r="EGY33" s="117"/>
      <c r="EGZ33" s="117"/>
      <c r="EHA33" s="117"/>
      <c r="EHB33" s="117"/>
      <c r="EHC33" s="117"/>
      <c r="EHD33" s="117"/>
      <c r="EHE33" s="117"/>
      <c r="EHF33" s="117"/>
      <c r="EHG33" s="117"/>
      <c r="EHH33" s="117"/>
      <c r="EHI33" s="117"/>
      <c r="EHJ33" s="117"/>
      <c r="EHK33" s="117"/>
      <c r="EHL33" s="117"/>
      <c r="EHM33" s="117"/>
      <c r="EHN33" s="117"/>
      <c r="EHO33" s="117"/>
      <c r="EHP33" s="117"/>
      <c r="EHQ33" s="117"/>
      <c r="EHR33" s="117"/>
      <c r="EHS33" s="117"/>
      <c r="EHT33" s="117"/>
      <c r="EHU33" s="117"/>
      <c r="EHV33" s="117"/>
      <c r="EHW33" s="117"/>
      <c r="EHX33" s="117"/>
      <c r="EHY33" s="117"/>
      <c r="EHZ33" s="117"/>
      <c r="EIA33" s="117"/>
      <c r="EIB33" s="117"/>
      <c r="EIC33" s="117"/>
      <c r="EID33" s="117"/>
      <c r="EIE33" s="117"/>
      <c r="EIF33" s="117"/>
      <c r="EIG33" s="117"/>
      <c r="EIH33" s="117"/>
      <c r="EII33" s="117"/>
      <c r="EIJ33" s="117"/>
      <c r="EIK33" s="117"/>
      <c r="EIL33" s="117"/>
      <c r="EIM33" s="117"/>
      <c r="EIN33" s="117"/>
      <c r="EIO33" s="117"/>
      <c r="EIP33" s="117"/>
      <c r="EIQ33" s="117"/>
      <c r="EIR33" s="117"/>
      <c r="EIS33" s="117"/>
      <c r="EIT33" s="117"/>
      <c r="EIU33" s="117"/>
      <c r="EIV33" s="117"/>
      <c r="EIW33" s="117"/>
      <c r="EIX33" s="117"/>
      <c r="EIY33" s="117"/>
      <c r="EIZ33" s="117"/>
      <c r="EJA33" s="117"/>
      <c r="EJB33" s="117"/>
      <c r="EJC33" s="117"/>
      <c r="EJD33" s="117"/>
      <c r="EJE33" s="117"/>
      <c r="EJF33" s="117"/>
      <c r="EJG33" s="117"/>
      <c r="EJH33" s="117"/>
      <c r="EJI33" s="117"/>
      <c r="EJJ33" s="117"/>
      <c r="EJK33" s="117"/>
      <c r="EJL33" s="117"/>
      <c r="EJM33" s="117"/>
      <c r="EJN33" s="117"/>
      <c r="EJO33" s="117"/>
      <c r="EJP33" s="117"/>
      <c r="EJQ33" s="117"/>
      <c r="EJR33" s="117"/>
      <c r="EJS33" s="117"/>
      <c r="EJT33" s="117"/>
      <c r="EJU33" s="117"/>
      <c r="EJV33" s="117"/>
      <c r="EJW33" s="117"/>
      <c r="EJX33" s="117"/>
      <c r="EJY33" s="117"/>
      <c r="EJZ33" s="117"/>
      <c r="EKA33" s="117"/>
      <c r="EKB33" s="117"/>
      <c r="EKC33" s="117"/>
      <c r="EKD33" s="117"/>
      <c r="EKE33" s="117"/>
      <c r="EKF33" s="117"/>
      <c r="EKG33" s="117"/>
      <c r="EKH33" s="117"/>
      <c r="EKI33" s="117"/>
      <c r="EKJ33" s="117"/>
      <c r="EKK33" s="117"/>
      <c r="EKL33" s="117"/>
      <c r="EKM33" s="117"/>
      <c r="EKN33" s="117"/>
      <c r="EKO33" s="117"/>
      <c r="EKP33" s="117"/>
      <c r="EKQ33" s="117"/>
      <c r="EKR33" s="117"/>
      <c r="EKS33" s="117"/>
      <c r="EKT33" s="117"/>
      <c r="EKU33" s="117"/>
      <c r="EKV33" s="117"/>
      <c r="EKW33" s="117"/>
      <c r="EKX33" s="117"/>
      <c r="EKY33" s="117"/>
      <c r="EKZ33" s="117"/>
      <c r="ELA33" s="117"/>
      <c r="ELB33" s="117"/>
      <c r="ELC33" s="117"/>
      <c r="ELD33" s="117"/>
      <c r="ELE33" s="117"/>
      <c r="ELF33" s="117"/>
      <c r="ELG33" s="117"/>
      <c r="ELH33" s="117"/>
      <c r="ELI33" s="117"/>
      <c r="ELJ33" s="117"/>
      <c r="ELK33" s="117"/>
      <c r="ELL33" s="117"/>
      <c r="ELM33" s="117"/>
      <c r="ELN33" s="117"/>
      <c r="ELO33" s="117"/>
      <c r="ELP33" s="117"/>
      <c r="ELQ33" s="117"/>
      <c r="ELR33" s="117"/>
      <c r="ELS33" s="117"/>
      <c r="ELT33" s="117"/>
      <c r="ELU33" s="117"/>
      <c r="ELV33" s="117"/>
      <c r="ELW33" s="117"/>
      <c r="ELX33" s="117"/>
      <c r="ELY33" s="117"/>
      <c r="ELZ33" s="117"/>
      <c r="EMA33" s="117"/>
      <c r="EMB33" s="117"/>
      <c r="EMC33" s="117"/>
      <c r="EMD33" s="117"/>
      <c r="EME33" s="117"/>
      <c r="EMF33" s="117"/>
      <c r="EMG33" s="117"/>
      <c r="EMH33" s="117"/>
      <c r="EMI33" s="117"/>
      <c r="EMJ33" s="117"/>
      <c r="EMK33" s="117"/>
      <c r="EML33" s="117"/>
      <c r="EMM33" s="117"/>
      <c r="EMN33" s="117"/>
      <c r="EMO33" s="117"/>
      <c r="EMP33" s="117"/>
      <c r="EMQ33" s="117"/>
      <c r="EMR33" s="117"/>
      <c r="EMS33" s="117"/>
      <c r="EMT33" s="117"/>
      <c r="EMU33" s="117"/>
      <c r="EMV33" s="117"/>
      <c r="EMW33" s="117"/>
      <c r="EMX33" s="117"/>
      <c r="EMY33" s="117"/>
      <c r="EMZ33" s="117"/>
      <c r="ENA33" s="117"/>
      <c r="ENB33" s="117"/>
      <c r="ENC33" s="117"/>
      <c r="END33" s="117"/>
      <c r="ENE33" s="117"/>
      <c r="ENF33" s="117"/>
      <c r="ENG33" s="117"/>
      <c r="ENH33" s="117"/>
      <c r="ENI33" s="117"/>
      <c r="ENJ33" s="117"/>
      <c r="ENK33" s="117"/>
      <c r="ENL33" s="117"/>
      <c r="ENM33" s="117"/>
      <c r="ENN33" s="117"/>
      <c r="ENO33" s="117"/>
      <c r="ENP33" s="117"/>
      <c r="ENQ33" s="117"/>
      <c r="ENR33" s="117"/>
      <c r="ENS33" s="117"/>
      <c r="ENT33" s="117"/>
      <c r="ENU33" s="117"/>
      <c r="ENV33" s="117"/>
      <c r="ENW33" s="117"/>
      <c r="ENX33" s="117"/>
      <c r="ENY33" s="117"/>
      <c r="ENZ33" s="117"/>
      <c r="EOA33" s="117"/>
      <c r="EOB33" s="117"/>
      <c r="EOC33" s="117"/>
      <c r="EOD33" s="117"/>
      <c r="EOE33" s="117"/>
      <c r="EOF33" s="117"/>
      <c r="EOG33" s="117"/>
      <c r="EOH33" s="117"/>
      <c r="EOI33" s="117"/>
      <c r="EOJ33" s="117"/>
      <c r="EOK33" s="117"/>
      <c r="EOL33" s="117"/>
      <c r="EOM33" s="117"/>
      <c r="EON33" s="117"/>
      <c r="EOO33" s="117"/>
      <c r="EOP33" s="117"/>
      <c r="EOQ33" s="117"/>
      <c r="EOR33" s="117"/>
      <c r="EOS33" s="117"/>
      <c r="EOT33" s="117"/>
      <c r="EOU33" s="117"/>
      <c r="EOV33" s="117"/>
      <c r="EOW33" s="117"/>
      <c r="EOX33" s="117"/>
      <c r="EOY33" s="117"/>
      <c r="EOZ33" s="117"/>
      <c r="EPA33" s="117"/>
      <c r="EPB33" s="117"/>
      <c r="EPC33" s="117"/>
      <c r="EPD33" s="117"/>
      <c r="EPE33" s="117"/>
      <c r="EPF33" s="117"/>
      <c r="EPG33" s="117"/>
      <c r="EPH33" s="117"/>
      <c r="EPI33" s="117"/>
      <c r="EPJ33" s="117"/>
      <c r="EPK33" s="117"/>
      <c r="EPL33" s="117"/>
      <c r="EPM33" s="117"/>
      <c r="EPN33" s="117"/>
      <c r="EPO33" s="117"/>
      <c r="EPP33" s="117"/>
      <c r="EPQ33" s="117"/>
      <c r="EPR33" s="117"/>
      <c r="EPS33" s="117"/>
      <c r="EPT33" s="117"/>
      <c r="EPU33" s="117"/>
      <c r="EPV33" s="117"/>
      <c r="EPW33" s="117"/>
      <c r="EPX33" s="117"/>
      <c r="EPY33" s="117"/>
      <c r="EPZ33" s="117"/>
      <c r="EQA33" s="117"/>
      <c r="EQB33" s="117"/>
      <c r="EQC33" s="117"/>
      <c r="EQD33" s="117"/>
      <c r="EQE33" s="117"/>
      <c r="EQF33" s="117"/>
      <c r="EQG33" s="117"/>
      <c r="EQH33" s="117"/>
      <c r="EQI33" s="117"/>
      <c r="EQJ33" s="117"/>
      <c r="EQK33" s="117"/>
      <c r="EQL33" s="117"/>
      <c r="EQM33" s="117"/>
      <c r="EQN33" s="117"/>
      <c r="EQO33" s="117"/>
      <c r="EQP33" s="117"/>
      <c r="EQQ33" s="117"/>
      <c r="EQR33" s="117"/>
      <c r="EQS33" s="117"/>
      <c r="EQT33" s="117"/>
      <c r="EQU33" s="117"/>
      <c r="EQV33" s="117"/>
      <c r="EQW33" s="117"/>
      <c r="EQX33" s="117"/>
      <c r="EQY33" s="117"/>
      <c r="EQZ33" s="117"/>
      <c r="ERA33" s="117"/>
      <c r="ERB33" s="117"/>
      <c r="ERC33" s="117"/>
      <c r="ERD33" s="117"/>
      <c r="ERE33" s="117"/>
      <c r="ERF33" s="117"/>
      <c r="ERG33" s="117"/>
      <c r="ERH33" s="117"/>
      <c r="ERI33" s="117"/>
      <c r="ERJ33" s="117"/>
      <c r="ERK33" s="117"/>
      <c r="ERL33" s="117"/>
      <c r="ERM33" s="117"/>
      <c r="ERN33" s="117"/>
      <c r="ERO33" s="117"/>
      <c r="ERP33" s="117"/>
      <c r="ERQ33" s="117"/>
      <c r="ERR33" s="117"/>
      <c r="ERS33" s="117"/>
      <c r="ERT33" s="117"/>
      <c r="ERU33" s="117"/>
      <c r="ERV33" s="117"/>
      <c r="ERW33" s="117"/>
      <c r="ERX33" s="117"/>
      <c r="ERY33" s="117"/>
      <c r="ERZ33" s="117"/>
      <c r="ESA33" s="117"/>
      <c r="ESB33" s="117"/>
      <c r="ESC33" s="117"/>
      <c r="ESD33" s="117"/>
      <c r="ESE33" s="117"/>
      <c r="ESF33" s="117"/>
      <c r="ESG33" s="117"/>
      <c r="ESH33" s="117"/>
      <c r="ESI33" s="117"/>
      <c r="ESJ33" s="117"/>
      <c r="ESK33" s="117"/>
      <c r="ESL33" s="117"/>
      <c r="ESM33" s="117"/>
      <c r="ESN33" s="117"/>
      <c r="ESO33" s="117"/>
      <c r="ESP33" s="117"/>
      <c r="ESQ33" s="117"/>
      <c r="ESR33" s="117"/>
      <c r="ESS33" s="117"/>
      <c r="EST33" s="117"/>
      <c r="ESU33" s="117"/>
      <c r="ESV33" s="117"/>
      <c r="ESW33" s="117"/>
      <c r="ESX33" s="117"/>
      <c r="ESY33" s="117"/>
      <c r="ESZ33" s="117"/>
      <c r="ETA33" s="117"/>
      <c r="ETB33" s="117"/>
      <c r="ETC33" s="117"/>
      <c r="ETD33" s="117"/>
      <c r="ETE33" s="117"/>
      <c r="ETF33" s="117"/>
      <c r="ETG33" s="117"/>
      <c r="ETH33" s="117"/>
      <c r="ETI33" s="117"/>
      <c r="ETJ33" s="117"/>
      <c r="ETK33" s="117"/>
      <c r="ETL33" s="117"/>
      <c r="ETM33" s="117"/>
      <c r="ETN33" s="117"/>
      <c r="ETO33" s="117"/>
      <c r="ETP33" s="117"/>
      <c r="ETQ33" s="117"/>
      <c r="ETR33" s="117"/>
      <c r="ETS33" s="117"/>
      <c r="ETT33" s="117"/>
      <c r="ETU33" s="117"/>
      <c r="ETV33" s="117"/>
      <c r="ETW33" s="117"/>
      <c r="ETX33" s="117"/>
      <c r="ETY33" s="117"/>
      <c r="ETZ33" s="117"/>
      <c r="EUA33" s="117"/>
      <c r="EUB33" s="117"/>
      <c r="EUC33" s="117"/>
      <c r="EUD33" s="117"/>
      <c r="EUE33" s="117"/>
      <c r="EUF33" s="117"/>
      <c r="EUG33" s="117"/>
      <c r="EUH33" s="117"/>
      <c r="EUI33" s="117"/>
      <c r="EUJ33" s="117"/>
      <c r="EUK33" s="117"/>
      <c r="EUL33" s="117"/>
      <c r="EUM33" s="117"/>
      <c r="EUN33" s="117"/>
      <c r="EUO33" s="117"/>
      <c r="EUP33" s="117"/>
      <c r="EUQ33" s="117"/>
      <c r="EUR33" s="117"/>
      <c r="EUS33" s="117"/>
      <c r="EUT33" s="117"/>
      <c r="EUU33" s="117"/>
      <c r="EUV33" s="117"/>
      <c r="EUW33" s="117"/>
      <c r="EUX33" s="117"/>
      <c r="EUY33" s="117"/>
      <c r="EUZ33" s="117"/>
      <c r="EVA33" s="117"/>
      <c r="EVB33" s="117"/>
      <c r="EVC33" s="117"/>
      <c r="EVD33" s="117"/>
      <c r="EVE33" s="117"/>
      <c r="EVF33" s="117"/>
      <c r="EVG33" s="117"/>
      <c r="EVH33" s="117"/>
      <c r="EVI33" s="117"/>
      <c r="EVJ33" s="117"/>
      <c r="EVK33" s="117"/>
      <c r="EVL33" s="117"/>
      <c r="EVM33" s="117"/>
      <c r="EVN33" s="117"/>
      <c r="EVO33" s="117"/>
      <c r="EVP33" s="117"/>
      <c r="EVQ33" s="117"/>
      <c r="EVR33" s="117"/>
      <c r="EVS33" s="117"/>
      <c r="EVT33" s="117"/>
      <c r="EVU33" s="117"/>
      <c r="EVV33" s="117"/>
      <c r="EVW33" s="117"/>
      <c r="EVX33" s="117"/>
      <c r="EVY33" s="117"/>
      <c r="EVZ33" s="117"/>
      <c r="EWA33" s="117"/>
      <c r="EWB33" s="117"/>
      <c r="EWC33" s="117"/>
      <c r="EWD33" s="117"/>
      <c r="EWE33" s="117"/>
      <c r="EWF33" s="117"/>
      <c r="EWG33" s="117"/>
      <c r="EWH33" s="117"/>
      <c r="EWI33" s="117"/>
      <c r="EWJ33" s="117"/>
      <c r="EWK33" s="117"/>
      <c r="EWL33" s="117"/>
      <c r="EWM33" s="117"/>
      <c r="EWN33" s="117"/>
      <c r="EWO33" s="117"/>
      <c r="EWP33" s="117"/>
      <c r="EWQ33" s="117"/>
      <c r="EWR33" s="117"/>
      <c r="EWS33" s="117"/>
      <c r="EWT33" s="117"/>
      <c r="EWU33" s="117"/>
      <c r="EWV33" s="117"/>
      <c r="EWW33" s="117"/>
      <c r="EWX33" s="117"/>
      <c r="EWY33" s="117"/>
      <c r="EWZ33" s="117"/>
      <c r="EXA33" s="117"/>
      <c r="EXB33" s="117"/>
      <c r="EXC33" s="117"/>
      <c r="EXD33" s="117"/>
      <c r="EXE33" s="117"/>
      <c r="EXF33" s="117"/>
      <c r="EXG33" s="117"/>
      <c r="EXH33" s="117"/>
      <c r="EXI33" s="117"/>
      <c r="EXJ33" s="117"/>
      <c r="EXK33" s="117"/>
      <c r="EXL33" s="117"/>
      <c r="EXM33" s="117"/>
      <c r="EXN33" s="117"/>
      <c r="EXO33" s="117"/>
      <c r="EXP33" s="117"/>
      <c r="EXQ33" s="117"/>
      <c r="EXR33" s="117"/>
      <c r="EXS33" s="117"/>
      <c r="EXT33" s="117"/>
      <c r="EXU33" s="117"/>
      <c r="EXV33" s="117"/>
      <c r="EXW33" s="117"/>
      <c r="EXX33" s="117"/>
      <c r="EXY33" s="117"/>
      <c r="EXZ33" s="117"/>
      <c r="EYA33" s="117"/>
      <c r="EYB33" s="117"/>
      <c r="EYC33" s="117"/>
      <c r="EYD33" s="117"/>
      <c r="EYE33" s="117"/>
      <c r="EYF33" s="117"/>
      <c r="EYG33" s="117"/>
      <c r="EYH33" s="117"/>
      <c r="EYI33" s="117"/>
      <c r="EYJ33" s="117"/>
      <c r="EYK33" s="117"/>
      <c r="EYL33" s="117"/>
      <c r="EYM33" s="117"/>
      <c r="EYN33" s="117"/>
      <c r="EYO33" s="117"/>
      <c r="EYP33" s="117"/>
      <c r="EYQ33" s="117"/>
      <c r="EYR33" s="117"/>
      <c r="EYS33" s="117"/>
      <c r="EYT33" s="117"/>
      <c r="EYU33" s="117"/>
      <c r="EYV33" s="117"/>
      <c r="EYW33" s="117"/>
      <c r="EYX33" s="117"/>
      <c r="EYY33" s="117"/>
      <c r="EYZ33" s="117"/>
      <c r="EZA33" s="117"/>
      <c r="EZB33" s="117"/>
      <c r="EZC33" s="117"/>
      <c r="EZD33" s="117"/>
      <c r="EZE33" s="117"/>
      <c r="EZF33" s="117"/>
      <c r="EZG33" s="117"/>
      <c r="EZH33" s="117"/>
      <c r="EZI33" s="117"/>
      <c r="EZJ33" s="117"/>
      <c r="EZK33" s="117"/>
      <c r="EZL33" s="117"/>
      <c r="EZM33" s="117"/>
      <c r="EZN33" s="117"/>
      <c r="EZO33" s="117"/>
      <c r="EZP33" s="117"/>
      <c r="EZQ33" s="117"/>
      <c r="EZR33" s="117"/>
      <c r="EZS33" s="117"/>
      <c r="EZT33" s="117"/>
      <c r="EZU33" s="117"/>
      <c r="EZV33" s="117"/>
      <c r="EZW33" s="117"/>
      <c r="EZX33" s="117"/>
      <c r="EZY33" s="117"/>
      <c r="EZZ33" s="117"/>
      <c r="FAA33" s="117"/>
      <c r="FAB33" s="117"/>
      <c r="FAC33" s="117"/>
      <c r="FAD33" s="117"/>
      <c r="FAE33" s="117"/>
      <c r="FAF33" s="117"/>
      <c r="FAG33" s="117"/>
      <c r="FAH33" s="117"/>
      <c r="FAI33" s="117"/>
      <c r="FAJ33" s="117"/>
      <c r="FAK33" s="117"/>
      <c r="FAL33" s="117"/>
      <c r="FAM33" s="117"/>
      <c r="FAN33" s="117"/>
      <c r="FAO33" s="117"/>
      <c r="FAP33" s="117"/>
      <c r="FAQ33" s="117"/>
      <c r="FAR33" s="117"/>
      <c r="FAS33" s="117"/>
      <c r="FAT33" s="117"/>
      <c r="FAU33" s="117"/>
      <c r="FAV33" s="117"/>
      <c r="FAW33" s="117"/>
      <c r="FAX33" s="117"/>
      <c r="FAY33" s="117"/>
      <c r="FAZ33" s="117"/>
      <c r="FBA33" s="117"/>
      <c r="FBB33" s="117"/>
      <c r="FBC33" s="117"/>
      <c r="FBD33" s="117"/>
      <c r="FBE33" s="117"/>
      <c r="FBF33" s="117"/>
      <c r="FBG33" s="117"/>
      <c r="FBH33" s="117"/>
      <c r="FBI33" s="117"/>
      <c r="FBJ33" s="117"/>
      <c r="FBK33" s="117"/>
      <c r="FBL33" s="117"/>
      <c r="FBM33" s="117"/>
      <c r="FBN33" s="117"/>
      <c r="FBO33" s="117"/>
      <c r="FBP33" s="117"/>
      <c r="FBQ33" s="117"/>
      <c r="FBR33" s="117"/>
      <c r="FBS33" s="117"/>
      <c r="FBT33" s="117"/>
      <c r="FBU33" s="117"/>
      <c r="FBV33" s="117"/>
      <c r="FBW33" s="117"/>
      <c r="FBX33" s="117"/>
      <c r="FBY33" s="117"/>
      <c r="FBZ33" s="117"/>
      <c r="FCA33" s="117"/>
      <c r="FCB33" s="117"/>
      <c r="FCC33" s="117"/>
      <c r="FCD33" s="117"/>
      <c r="FCE33" s="117"/>
      <c r="FCF33" s="117"/>
      <c r="FCG33" s="117"/>
      <c r="FCH33" s="117"/>
      <c r="FCI33" s="117"/>
      <c r="FCJ33" s="117"/>
      <c r="FCK33" s="117"/>
      <c r="FCL33" s="117"/>
      <c r="FCM33" s="117"/>
      <c r="FCN33" s="117"/>
      <c r="FCO33" s="117"/>
      <c r="FCP33" s="117"/>
      <c r="FCQ33" s="117"/>
      <c r="FCR33" s="117"/>
      <c r="FCS33" s="117"/>
      <c r="FCT33" s="117"/>
      <c r="FCU33" s="117"/>
      <c r="FCV33" s="117"/>
      <c r="FCW33" s="117"/>
      <c r="FCX33" s="117"/>
      <c r="FCY33" s="117"/>
      <c r="FCZ33" s="117"/>
      <c r="FDA33" s="117"/>
      <c r="FDB33" s="117"/>
      <c r="FDC33" s="117"/>
      <c r="FDD33" s="117"/>
      <c r="FDE33" s="117"/>
      <c r="FDF33" s="117"/>
      <c r="FDG33" s="117"/>
      <c r="FDH33" s="117"/>
      <c r="FDI33" s="117"/>
      <c r="FDJ33" s="117"/>
      <c r="FDK33" s="117"/>
      <c r="FDL33" s="117"/>
      <c r="FDM33" s="117"/>
      <c r="FDN33" s="117"/>
      <c r="FDO33" s="117"/>
      <c r="FDP33" s="117"/>
      <c r="FDQ33" s="117"/>
      <c r="FDR33" s="117"/>
      <c r="FDS33" s="117"/>
      <c r="FDT33" s="117"/>
      <c r="FDU33" s="117"/>
      <c r="FDV33" s="117"/>
      <c r="FDW33" s="117"/>
      <c r="FDX33" s="117"/>
      <c r="FDY33" s="117"/>
      <c r="FDZ33" s="117"/>
      <c r="FEA33" s="117"/>
      <c r="FEB33" s="117"/>
      <c r="FEC33" s="117"/>
      <c r="FED33" s="117"/>
      <c r="FEE33" s="117"/>
      <c r="FEF33" s="117"/>
      <c r="FEG33" s="117"/>
      <c r="FEH33" s="117"/>
      <c r="FEI33" s="117"/>
      <c r="FEJ33" s="117"/>
      <c r="FEK33" s="117"/>
      <c r="FEL33" s="117"/>
      <c r="FEM33" s="117"/>
      <c r="FEN33" s="117"/>
      <c r="FEO33" s="117"/>
      <c r="FEP33" s="117"/>
      <c r="FEQ33" s="117"/>
      <c r="FER33" s="117"/>
      <c r="FES33" s="117"/>
      <c r="FET33" s="117"/>
      <c r="FEU33" s="117"/>
      <c r="FEV33" s="117"/>
      <c r="FEW33" s="117"/>
      <c r="FEX33" s="117"/>
      <c r="FEY33" s="117"/>
      <c r="FEZ33" s="117"/>
      <c r="FFA33" s="117"/>
      <c r="FFB33" s="117"/>
      <c r="FFC33" s="117"/>
      <c r="FFD33" s="117"/>
      <c r="FFE33" s="117"/>
      <c r="FFF33" s="117"/>
      <c r="FFG33" s="117"/>
      <c r="FFH33" s="117"/>
      <c r="FFI33" s="117"/>
      <c r="FFJ33" s="117"/>
      <c r="FFK33" s="117"/>
      <c r="FFL33" s="117"/>
      <c r="FFM33" s="117"/>
      <c r="FFN33" s="117"/>
      <c r="FFO33" s="117"/>
      <c r="FFP33" s="117"/>
      <c r="FFQ33" s="117"/>
      <c r="FFR33" s="117"/>
      <c r="FFS33" s="117"/>
      <c r="FFT33" s="117"/>
      <c r="FFU33" s="117"/>
      <c r="FFV33" s="117"/>
      <c r="FFW33" s="117"/>
      <c r="FFX33" s="117"/>
      <c r="FFY33" s="117"/>
      <c r="FFZ33" s="117"/>
      <c r="FGA33" s="117"/>
      <c r="FGB33" s="117"/>
      <c r="FGC33" s="117"/>
      <c r="FGD33" s="117"/>
      <c r="FGE33" s="117"/>
      <c r="FGF33" s="117"/>
      <c r="FGG33" s="117"/>
      <c r="FGH33" s="117"/>
      <c r="FGI33" s="117"/>
      <c r="FGJ33" s="117"/>
      <c r="FGK33" s="117"/>
      <c r="FGL33" s="117"/>
      <c r="FGM33" s="117"/>
      <c r="FGN33" s="117"/>
      <c r="FGO33" s="117"/>
      <c r="FGP33" s="117"/>
      <c r="FGQ33" s="117"/>
      <c r="FGR33" s="117"/>
      <c r="FGS33" s="117"/>
      <c r="FGT33" s="117"/>
      <c r="FGU33" s="117"/>
      <c r="FGV33" s="117"/>
      <c r="FGW33" s="117"/>
      <c r="FGX33" s="117"/>
      <c r="FGY33" s="117"/>
      <c r="FGZ33" s="117"/>
      <c r="FHA33" s="117"/>
      <c r="FHB33" s="117"/>
      <c r="FHC33" s="117"/>
      <c r="FHD33" s="117"/>
      <c r="FHE33" s="117"/>
      <c r="FHF33" s="117"/>
      <c r="FHG33" s="117"/>
      <c r="FHH33" s="117"/>
      <c r="FHI33" s="117"/>
      <c r="FHJ33" s="117"/>
      <c r="FHK33" s="117"/>
      <c r="FHL33" s="117"/>
      <c r="FHM33" s="117"/>
      <c r="FHN33" s="117"/>
      <c r="FHO33" s="117"/>
      <c r="FHP33" s="117"/>
      <c r="FHQ33" s="117"/>
      <c r="FHR33" s="117"/>
      <c r="FHS33" s="117"/>
      <c r="FHT33" s="117"/>
      <c r="FHU33" s="117"/>
      <c r="FHV33" s="117"/>
      <c r="FHW33" s="117"/>
      <c r="FHX33" s="117"/>
      <c r="FHY33" s="117"/>
      <c r="FHZ33" s="117"/>
      <c r="FIA33" s="117"/>
      <c r="FIB33" s="117"/>
      <c r="FIC33" s="117"/>
      <c r="FID33" s="117"/>
      <c r="FIE33" s="117"/>
      <c r="FIF33" s="117"/>
      <c r="FIG33" s="117"/>
      <c r="FIH33" s="117"/>
      <c r="FII33" s="117"/>
      <c r="FIJ33" s="117"/>
      <c r="FIK33" s="117"/>
      <c r="FIL33" s="117"/>
      <c r="FIM33" s="117"/>
      <c r="FIN33" s="117"/>
      <c r="FIO33" s="117"/>
      <c r="FIP33" s="117"/>
      <c r="FIQ33" s="117"/>
      <c r="FIR33" s="117"/>
      <c r="FIS33" s="117"/>
      <c r="FIT33" s="117"/>
      <c r="FIU33" s="117"/>
      <c r="FIV33" s="117"/>
      <c r="FIW33" s="117"/>
      <c r="FIX33" s="117"/>
      <c r="FIY33" s="117"/>
      <c r="FIZ33" s="117"/>
      <c r="FJA33" s="117"/>
      <c r="FJB33" s="117"/>
      <c r="FJC33" s="117"/>
      <c r="FJD33" s="117"/>
      <c r="FJE33" s="117"/>
      <c r="FJF33" s="117"/>
      <c r="FJG33" s="117"/>
      <c r="FJH33" s="117"/>
      <c r="FJI33" s="117"/>
      <c r="FJJ33" s="117"/>
      <c r="FJK33" s="117"/>
      <c r="FJL33" s="117"/>
      <c r="FJM33" s="117"/>
      <c r="FJN33" s="117"/>
      <c r="FJO33" s="117"/>
      <c r="FJP33" s="117"/>
      <c r="FJQ33" s="117"/>
      <c r="FJR33" s="117"/>
      <c r="FJS33" s="117"/>
      <c r="FJT33" s="117"/>
      <c r="FJU33" s="117"/>
      <c r="FJV33" s="117"/>
      <c r="FJW33" s="117"/>
      <c r="FJX33" s="117"/>
      <c r="FJY33" s="117"/>
      <c r="FJZ33" s="117"/>
      <c r="FKA33" s="117"/>
      <c r="FKB33" s="117"/>
      <c r="FKC33" s="117"/>
      <c r="FKD33" s="117"/>
      <c r="FKE33" s="117"/>
      <c r="FKF33" s="117"/>
      <c r="FKG33" s="117"/>
      <c r="FKH33" s="117"/>
      <c r="FKI33" s="117"/>
      <c r="FKJ33" s="117"/>
      <c r="FKK33" s="117"/>
      <c r="FKL33" s="117"/>
      <c r="FKM33" s="117"/>
      <c r="FKN33" s="117"/>
      <c r="FKO33" s="117"/>
      <c r="FKP33" s="117"/>
      <c r="FKQ33" s="117"/>
      <c r="FKR33" s="117"/>
      <c r="FKS33" s="117"/>
      <c r="FKT33" s="117"/>
      <c r="FKU33" s="117"/>
      <c r="FKV33" s="117"/>
      <c r="FKW33" s="117"/>
      <c r="FKX33" s="117"/>
      <c r="FKY33" s="117"/>
      <c r="FKZ33" s="117"/>
      <c r="FLA33" s="117"/>
      <c r="FLB33" s="117"/>
      <c r="FLC33" s="117"/>
      <c r="FLD33" s="117"/>
      <c r="FLE33" s="117"/>
      <c r="FLF33" s="117"/>
      <c r="FLG33" s="117"/>
      <c r="FLH33" s="117"/>
      <c r="FLI33" s="117"/>
      <c r="FLJ33" s="117"/>
      <c r="FLK33" s="117"/>
      <c r="FLL33" s="117"/>
      <c r="FLM33" s="117"/>
      <c r="FLN33" s="117"/>
      <c r="FLO33" s="117"/>
      <c r="FLP33" s="117"/>
      <c r="FLQ33" s="117"/>
      <c r="FLR33" s="117"/>
      <c r="FLS33" s="117"/>
      <c r="FLT33" s="117"/>
      <c r="FLU33" s="117"/>
      <c r="FLV33" s="117"/>
      <c r="FLW33" s="117"/>
      <c r="FLX33" s="117"/>
      <c r="FLY33" s="117"/>
      <c r="FLZ33" s="117"/>
      <c r="FMA33" s="117"/>
      <c r="FMB33" s="117"/>
      <c r="FMC33" s="117"/>
      <c r="FMD33" s="117"/>
      <c r="FME33" s="117"/>
      <c r="FMF33" s="117"/>
      <c r="FMG33" s="117"/>
      <c r="FMH33" s="117"/>
      <c r="FMI33" s="117"/>
      <c r="FMJ33" s="117"/>
      <c r="FMK33" s="117"/>
      <c r="FML33" s="117"/>
      <c r="FMM33" s="117"/>
      <c r="FMN33" s="117"/>
      <c r="FMO33" s="117"/>
      <c r="FMP33" s="117"/>
      <c r="FMQ33" s="117"/>
      <c r="FMR33" s="117"/>
      <c r="FMS33" s="117"/>
      <c r="FMT33" s="117"/>
      <c r="FMU33" s="117"/>
      <c r="FMV33" s="117"/>
      <c r="FMW33" s="117"/>
      <c r="FMX33" s="117"/>
      <c r="FMY33" s="117"/>
      <c r="FMZ33" s="117"/>
      <c r="FNA33" s="117"/>
      <c r="FNB33" s="117"/>
      <c r="FNC33" s="117"/>
      <c r="FND33" s="117"/>
      <c r="FNE33" s="117"/>
      <c r="FNF33" s="117"/>
      <c r="FNG33" s="117"/>
      <c r="FNH33" s="117"/>
      <c r="FNI33" s="117"/>
      <c r="FNJ33" s="117"/>
      <c r="FNK33" s="117"/>
      <c r="FNL33" s="117"/>
      <c r="FNM33" s="117"/>
      <c r="FNN33" s="117"/>
      <c r="FNO33" s="117"/>
      <c r="FNP33" s="117"/>
      <c r="FNQ33" s="117"/>
      <c r="FNR33" s="117"/>
      <c r="FNS33" s="117"/>
      <c r="FNT33" s="117"/>
      <c r="FNU33" s="117"/>
      <c r="FNV33" s="117"/>
      <c r="FNW33" s="117"/>
      <c r="FNX33" s="117"/>
      <c r="FNY33" s="117"/>
      <c r="FNZ33" s="117"/>
      <c r="FOA33" s="117"/>
      <c r="FOB33" s="117"/>
      <c r="FOC33" s="117"/>
      <c r="FOD33" s="117"/>
      <c r="FOE33" s="117"/>
      <c r="FOF33" s="117"/>
      <c r="FOG33" s="117"/>
      <c r="FOH33" s="117"/>
      <c r="FOI33" s="117"/>
      <c r="FOJ33" s="117"/>
      <c r="FOK33" s="117"/>
      <c r="FOL33" s="117"/>
      <c r="FOM33" s="117"/>
      <c r="FON33" s="117"/>
      <c r="FOO33" s="117"/>
      <c r="FOP33" s="117"/>
      <c r="FOQ33" s="117"/>
      <c r="FOR33" s="117"/>
      <c r="FOS33" s="117"/>
      <c r="FOT33" s="117"/>
      <c r="FOU33" s="117"/>
      <c r="FOV33" s="117"/>
      <c r="FOW33" s="117"/>
      <c r="FOX33" s="117"/>
      <c r="FOY33" s="117"/>
      <c r="FOZ33" s="117"/>
      <c r="FPA33" s="117"/>
      <c r="FPB33" s="117"/>
      <c r="FPC33" s="117"/>
      <c r="FPD33" s="117"/>
      <c r="FPE33" s="117"/>
      <c r="FPF33" s="117"/>
      <c r="FPG33" s="117"/>
      <c r="FPH33" s="117"/>
      <c r="FPI33" s="117"/>
      <c r="FPJ33" s="117"/>
      <c r="FPK33" s="117"/>
      <c r="FPL33" s="117"/>
      <c r="FPM33" s="117"/>
      <c r="FPN33" s="117"/>
      <c r="FPO33" s="117"/>
      <c r="FPP33" s="117"/>
      <c r="FPQ33" s="117"/>
      <c r="FPR33" s="117"/>
      <c r="FPS33" s="117"/>
      <c r="FPT33" s="117"/>
      <c r="FPU33" s="117"/>
      <c r="FPV33" s="117"/>
      <c r="FPW33" s="117"/>
      <c r="FPX33" s="117"/>
      <c r="FPY33" s="117"/>
      <c r="FPZ33" s="117"/>
      <c r="FQA33" s="117"/>
      <c r="FQB33" s="117"/>
      <c r="FQC33" s="117"/>
      <c r="FQD33" s="117"/>
      <c r="FQE33" s="117"/>
      <c r="FQF33" s="117"/>
      <c r="FQG33" s="117"/>
      <c r="FQH33" s="117"/>
      <c r="FQI33" s="117"/>
      <c r="FQJ33" s="117"/>
      <c r="FQK33" s="117"/>
      <c r="FQL33" s="117"/>
      <c r="FQM33" s="117"/>
      <c r="FQN33" s="117"/>
      <c r="FQO33" s="117"/>
      <c r="FQP33" s="117"/>
      <c r="FQQ33" s="117"/>
      <c r="FQR33" s="117"/>
      <c r="FQS33" s="117"/>
      <c r="FQT33" s="117"/>
      <c r="FQU33" s="117"/>
      <c r="FQV33" s="117"/>
      <c r="FQW33" s="117"/>
      <c r="FQX33" s="117"/>
      <c r="FQY33" s="117"/>
      <c r="FQZ33" s="117"/>
      <c r="FRA33" s="117"/>
      <c r="FRB33" s="117"/>
      <c r="FRC33" s="117"/>
      <c r="FRD33" s="117"/>
      <c r="FRE33" s="117"/>
      <c r="FRF33" s="117"/>
      <c r="FRG33" s="117"/>
      <c r="FRH33" s="117"/>
      <c r="FRI33" s="117"/>
      <c r="FRJ33" s="117"/>
      <c r="FRK33" s="117"/>
      <c r="FRL33" s="117"/>
      <c r="FRM33" s="117"/>
      <c r="FRN33" s="117"/>
      <c r="FRO33" s="117"/>
      <c r="FRP33" s="117"/>
      <c r="FRQ33" s="117"/>
      <c r="FRR33" s="117"/>
      <c r="FRS33" s="117"/>
      <c r="FRT33" s="117"/>
      <c r="FRU33" s="117"/>
      <c r="FRV33" s="117"/>
      <c r="FRW33" s="117"/>
      <c r="FRX33" s="117"/>
      <c r="FRY33" s="117"/>
      <c r="FRZ33" s="117"/>
      <c r="FSA33" s="117"/>
      <c r="FSB33" s="117"/>
      <c r="FSC33" s="117"/>
      <c r="FSD33" s="117"/>
      <c r="FSE33" s="117"/>
      <c r="FSF33" s="117"/>
      <c r="FSG33" s="117"/>
      <c r="FSH33" s="117"/>
      <c r="FSI33" s="117"/>
      <c r="FSJ33" s="117"/>
      <c r="FSK33" s="117"/>
      <c r="FSL33" s="117"/>
      <c r="FSM33" s="117"/>
      <c r="FSN33" s="117"/>
      <c r="FSO33" s="117"/>
      <c r="FSP33" s="117"/>
      <c r="FSQ33" s="117"/>
      <c r="FSR33" s="117"/>
      <c r="FSS33" s="117"/>
      <c r="FST33" s="117"/>
      <c r="FSU33" s="117"/>
      <c r="FSV33" s="117"/>
      <c r="FSW33" s="117"/>
      <c r="FSX33" s="117"/>
      <c r="FSY33" s="117"/>
      <c r="FSZ33" s="117"/>
      <c r="FTA33" s="117"/>
      <c r="FTB33" s="117"/>
      <c r="FTC33" s="117"/>
      <c r="FTD33" s="117"/>
      <c r="FTE33" s="117"/>
      <c r="FTF33" s="117"/>
      <c r="FTG33" s="117"/>
      <c r="FTH33" s="117"/>
      <c r="FTI33" s="117"/>
      <c r="FTJ33" s="117"/>
      <c r="FTK33" s="117"/>
      <c r="FTL33" s="117"/>
      <c r="FTM33" s="117"/>
      <c r="FTN33" s="117"/>
      <c r="FTO33" s="117"/>
      <c r="FTP33" s="117"/>
      <c r="FTQ33" s="117"/>
      <c r="FTR33" s="117"/>
      <c r="FTS33" s="117"/>
      <c r="FTT33" s="117"/>
      <c r="FTU33" s="117"/>
      <c r="FTV33" s="117"/>
      <c r="FTW33" s="117"/>
      <c r="FTX33" s="117"/>
      <c r="FTY33" s="117"/>
      <c r="FTZ33" s="117"/>
      <c r="FUA33" s="117"/>
      <c r="FUB33" s="117"/>
      <c r="FUC33" s="117"/>
      <c r="FUD33" s="117"/>
      <c r="FUE33" s="117"/>
      <c r="FUF33" s="117"/>
      <c r="FUG33" s="117"/>
      <c r="FUH33" s="117"/>
      <c r="FUI33" s="117"/>
      <c r="FUJ33" s="117"/>
      <c r="FUK33" s="117"/>
      <c r="FUL33" s="117"/>
      <c r="FUM33" s="117"/>
      <c r="FUN33" s="117"/>
      <c r="FUO33" s="117"/>
      <c r="FUP33" s="117"/>
      <c r="FUQ33" s="117"/>
      <c r="FUR33" s="117"/>
      <c r="FUS33" s="117"/>
      <c r="FUT33" s="117"/>
      <c r="FUU33" s="117"/>
      <c r="FUV33" s="117"/>
      <c r="FUW33" s="117"/>
      <c r="FUX33" s="117"/>
      <c r="FUY33" s="117"/>
      <c r="FUZ33" s="117"/>
      <c r="FVA33" s="117"/>
      <c r="FVB33" s="117"/>
      <c r="FVC33" s="117"/>
      <c r="FVD33" s="117"/>
      <c r="FVE33" s="117"/>
      <c r="FVF33" s="117"/>
      <c r="FVG33" s="117"/>
      <c r="FVH33" s="117"/>
      <c r="FVI33" s="117"/>
      <c r="FVJ33" s="117"/>
      <c r="FVK33" s="117"/>
      <c r="FVL33" s="117"/>
      <c r="FVM33" s="117"/>
      <c r="FVN33" s="117"/>
      <c r="FVO33" s="117"/>
      <c r="FVP33" s="117"/>
      <c r="FVQ33" s="117"/>
      <c r="FVR33" s="117"/>
      <c r="FVS33" s="117"/>
      <c r="FVT33" s="117"/>
      <c r="FVU33" s="117"/>
      <c r="FVV33" s="117"/>
      <c r="FVW33" s="117"/>
      <c r="FVX33" s="117"/>
      <c r="FVY33" s="117"/>
      <c r="FVZ33" s="117"/>
      <c r="FWA33" s="117"/>
      <c r="FWB33" s="117"/>
      <c r="FWC33" s="117"/>
      <c r="FWD33" s="117"/>
      <c r="FWE33" s="117"/>
      <c r="FWF33" s="117"/>
      <c r="FWG33" s="117"/>
      <c r="FWH33" s="117"/>
      <c r="FWI33" s="117"/>
      <c r="FWJ33" s="117"/>
      <c r="FWK33" s="117"/>
      <c r="FWL33" s="117"/>
      <c r="FWM33" s="117"/>
      <c r="FWN33" s="117"/>
      <c r="FWO33" s="117"/>
      <c r="FWP33" s="117"/>
      <c r="FWQ33" s="117"/>
      <c r="FWR33" s="117"/>
      <c r="FWS33" s="117"/>
      <c r="FWT33" s="117"/>
      <c r="FWU33" s="117"/>
      <c r="FWV33" s="117"/>
      <c r="FWW33" s="117"/>
      <c r="FWX33" s="117"/>
      <c r="FWY33" s="117"/>
      <c r="FWZ33" s="117"/>
      <c r="FXA33" s="117"/>
      <c r="FXB33" s="117"/>
      <c r="FXC33" s="117"/>
      <c r="FXD33" s="117"/>
      <c r="FXE33" s="117"/>
      <c r="FXF33" s="117"/>
      <c r="FXG33" s="117"/>
      <c r="FXH33" s="117"/>
      <c r="FXI33" s="117"/>
      <c r="FXJ33" s="117"/>
      <c r="FXK33" s="117"/>
      <c r="FXL33" s="117"/>
      <c r="FXM33" s="117"/>
      <c r="FXN33" s="117"/>
      <c r="FXO33" s="117"/>
      <c r="FXP33" s="117"/>
      <c r="FXQ33" s="117"/>
      <c r="FXR33" s="117"/>
      <c r="FXS33" s="117"/>
      <c r="FXT33" s="117"/>
      <c r="FXU33" s="117"/>
      <c r="FXV33" s="117"/>
      <c r="FXW33" s="117"/>
      <c r="FXX33" s="117"/>
      <c r="FXY33" s="117"/>
      <c r="FXZ33" s="117"/>
      <c r="FYA33" s="117"/>
      <c r="FYB33" s="117"/>
      <c r="FYC33" s="117"/>
      <c r="FYD33" s="117"/>
      <c r="FYE33" s="117"/>
      <c r="FYF33" s="117"/>
      <c r="FYG33" s="117"/>
      <c r="FYH33" s="117"/>
      <c r="FYI33" s="117"/>
      <c r="FYJ33" s="117"/>
      <c r="FYK33" s="117"/>
      <c r="FYL33" s="117"/>
      <c r="FYM33" s="117"/>
      <c r="FYN33" s="117"/>
      <c r="FYO33" s="117"/>
      <c r="FYP33" s="117"/>
      <c r="FYQ33" s="117"/>
      <c r="FYR33" s="117"/>
      <c r="FYS33" s="117"/>
      <c r="FYT33" s="117"/>
      <c r="FYU33" s="117"/>
      <c r="FYV33" s="117"/>
      <c r="FYW33" s="117"/>
      <c r="FYX33" s="117"/>
      <c r="FYY33" s="117"/>
      <c r="FYZ33" s="117"/>
      <c r="FZA33" s="117"/>
      <c r="FZB33" s="117"/>
      <c r="FZC33" s="117"/>
      <c r="FZD33" s="117"/>
      <c r="FZE33" s="117"/>
      <c r="FZF33" s="117"/>
      <c r="FZG33" s="117"/>
      <c r="FZH33" s="117"/>
      <c r="FZI33" s="117"/>
      <c r="FZJ33" s="117"/>
      <c r="FZK33" s="117"/>
      <c r="FZL33" s="117"/>
      <c r="FZM33" s="117"/>
      <c r="FZN33" s="117"/>
      <c r="FZO33" s="117"/>
      <c r="FZP33" s="117"/>
      <c r="FZQ33" s="117"/>
      <c r="FZR33" s="117"/>
      <c r="FZS33" s="117"/>
      <c r="FZT33" s="117"/>
      <c r="FZU33" s="117"/>
      <c r="FZV33" s="117"/>
      <c r="FZW33" s="117"/>
      <c r="FZX33" s="117"/>
      <c r="FZY33" s="117"/>
      <c r="FZZ33" s="117"/>
      <c r="GAA33" s="117"/>
      <c r="GAB33" s="117"/>
      <c r="GAC33" s="117"/>
      <c r="GAD33" s="117"/>
      <c r="GAE33" s="117"/>
      <c r="GAF33" s="117"/>
      <c r="GAG33" s="117"/>
      <c r="GAH33" s="117"/>
      <c r="GAI33" s="117"/>
      <c r="GAJ33" s="117"/>
      <c r="GAK33" s="117"/>
      <c r="GAL33" s="117"/>
      <c r="GAM33" s="117"/>
      <c r="GAN33" s="117"/>
      <c r="GAO33" s="117"/>
      <c r="GAP33" s="117"/>
      <c r="GAQ33" s="117"/>
      <c r="GAR33" s="117"/>
      <c r="GAS33" s="117"/>
      <c r="GAT33" s="117"/>
      <c r="GAU33" s="117"/>
      <c r="GAV33" s="117"/>
      <c r="GAW33" s="117"/>
      <c r="GAX33" s="117"/>
      <c r="GAY33" s="117"/>
      <c r="GAZ33" s="117"/>
      <c r="GBA33" s="117"/>
      <c r="GBB33" s="117"/>
      <c r="GBC33" s="117"/>
      <c r="GBD33" s="117"/>
      <c r="GBE33" s="117"/>
      <c r="GBF33" s="117"/>
      <c r="GBG33" s="117"/>
      <c r="GBH33" s="117"/>
      <c r="GBI33" s="117"/>
      <c r="GBJ33" s="117"/>
      <c r="GBK33" s="117"/>
      <c r="GBL33" s="117"/>
      <c r="GBM33" s="117"/>
      <c r="GBN33" s="117"/>
      <c r="GBO33" s="117"/>
      <c r="GBP33" s="117"/>
      <c r="GBQ33" s="117"/>
      <c r="GBR33" s="117"/>
      <c r="GBS33" s="117"/>
      <c r="GBT33" s="117"/>
      <c r="GBU33" s="117"/>
      <c r="GBV33" s="117"/>
      <c r="GBW33" s="117"/>
      <c r="GBX33" s="117"/>
      <c r="GBY33" s="117"/>
      <c r="GBZ33" s="117"/>
      <c r="GCA33" s="117"/>
      <c r="GCB33" s="117"/>
      <c r="GCC33" s="117"/>
      <c r="GCD33" s="117"/>
      <c r="GCE33" s="117"/>
      <c r="GCF33" s="117"/>
      <c r="GCG33" s="117"/>
      <c r="GCH33" s="117"/>
      <c r="GCI33" s="117"/>
      <c r="GCJ33" s="117"/>
      <c r="GCK33" s="117"/>
      <c r="GCL33" s="117"/>
      <c r="GCM33" s="117"/>
      <c r="GCN33" s="117"/>
      <c r="GCO33" s="117"/>
      <c r="GCP33" s="117"/>
      <c r="GCQ33" s="117"/>
      <c r="GCR33" s="117"/>
      <c r="GCS33" s="117"/>
      <c r="GCT33" s="117"/>
      <c r="GCU33" s="117"/>
      <c r="GCV33" s="117"/>
      <c r="GCW33" s="117"/>
      <c r="GCX33" s="117"/>
      <c r="GCY33" s="117"/>
      <c r="GCZ33" s="117"/>
      <c r="GDA33" s="117"/>
      <c r="GDB33" s="117"/>
      <c r="GDC33" s="117"/>
      <c r="GDD33" s="117"/>
      <c r="GDE33" s="117"/>
      <c r="GDF33" s="117"/>
      <c r="GDG33" s="117"/>
      <c r="GDH33" s="117"/>
      <c r="GDI33" s="117"/>
      <c r="GDJ33" s="117"/>
      <c r="GDK33" s="117"/>
      <c r="GDL33" s="117"/>
      <c r="GDM33" s="117"/>
      <c r="GDN33" s="117"/>
      <c r="GDO33" s="117"/>
      <c r="GDP33" s="117"/>
      <c r="GDQ33" s="117"/>
      <c r="GDR33" s="117"/>
      <c r="GDS33" s="117"/>
      <c r="GDT33" s="117"/>
      <c r="GDU33" s="117"/>
      <c r="GDV33" s="117"/>
      <c r="GDW33" s="117"/>
      <c r="GDX33" s="117"/>
      <c r="GDY33" s="117"/>
      <c r="GDZ33" s="117"/>
      <c r="GEA33" s="117"/>
      <c r="GEB33" s="117"/>
      <c r="GEC33" s="117"/>
      <c r="GED33" s="117"/>
      <c r="GEE33" s="117"/>
      <c r="GEF33" s="117"/>
      <c r="GEG33" s="117"/>
      <c r="GEH33" s="117"/>
      <c r="GEI33" s="117"/>
      <c r="GEJ33" s="117"/>
      <c r="GEK33" s="117"/>
      <c r="GEL33" s="117"/>
      <c r="GEM33" s="117"/>
      <c r="GEN33" s="117"/>
      <c r="GEO33" s="117"/>
      <c r="GEP33" s="117"/>
      <c r="GEQ33" s="117"/>
      <c r="GER33" s="117"/>
      <c r="GES33" s="117"/>
      <c r="GET33" s="117"/>
      <c r="GEU33" s="117"/>
      <c r="GEV33" s="117"/>
      <c r="GEW33" s="117"/>
      <c r="GEX33" s="117"/>
      <c r="GEY33" s="117"/>
      <c r="GEZ33" s="117"/>
      <c r="GFA33" s="117"/>
      <c r="GFB33" s="117"/>
      <c r="GFC33" s="117"/>
      <c r="GFD33" s="117"/>
      <c r="GFE33" s="117"/>
      <c r="GFF33" s="117"/>
      <c r="GFG33" s="117"/>
      <c r="GFH33" s="117"/>
      <c r="GFI33" s="117"/>
      <c r="GFJ33" s="117"/>
      <c r="GFK33" s="117"/>
      <c r="GFL33" s="117"/>
      <c r="GFM33" s="117"/>
      <c r="GFN33" s="117"/>
      <c r="GFO33" s="117"/>
      <c r="GFP33" s="117"/>
      <c r="GFQ33" s="117"/>
      <c r="GFR33" s="117"/>
      <c r="GFS33" s="117"/>
      <c r="GFT33" s="117"/>
      <c r="GFU33" s="117"/>
      <c r="GFV33" s="117"/>
      <c r="GFW33" s="117"/>
      <c r="GFX33" s="117"/>
      <c r="GFY33" s="117"/>
      <c r="GFZ33" s="117"/>
      <c r="GGA33" s="117"/>
      <c r="GGB33" s="117"/>
      <c r="GGC33" s="117"/>
      <c r="GGD33" s="117"/>
      <c r="GGE33" s="117"/>
      <c r="GGF33" s="117"/>
      <c r="GGG33" s="117"/>
      <c r="GGH33" s="117"/>
      <c r="GGI33" s="117"/>
      <c r="GGJ33" s="117"/>
      <c r="GGK33" s="117"/>
      <c r="GGL33" s="117"/>
      <c r="GGM33" s="117"/>
      <c r="GGN33" s="117"/>
      <c r="GGO33" s="117"/>
      <c r="GGP33" s="117"/>
      <c r="GGQ33" s="117"/>
      <c r="GGR33" s="117"/>
      <c r="GGS33" s="117"/>
      <c r="GGT33" s="117"/>
      <c r="GGU33" s="117"/>
      <c r="GGV33" s="117"/>
      <c r="GGW33" s="117"/>
      <c r="GGX33" s="117"/>
      <c r="GGY33" s="117"/>
      <c r="GGZ33" s="117"/>
      <c r="GHA33" s="117"/>
      <c r="GHB33" s="117"/>
      <c r="GHC33" s="117"/>
      <c r="GHD33" s="117"/>
      <c r="GHE33" s="117"/>
      <c r="GHF33" s="117"/>
      <c r="GHG33" s="117"/>
      <c r="GHH33" s="117"/>
      <c r="GHI33" s="117"/>
      <c r="GHJ33" s="117"/>
      <c r="GHK33" s="117"/>
      <c r="GHL33" s="117"/>
      <c r="GHM33" s="117"/>
      <c r="GHN33" s="117"/>
      <c r="GHO33" s="117"/>
      <c r="GHP33" s="117"/>
      <c r="GHQ33" s="117"/>
      <c r="GHR33" s="117"/>
      <c r="GHS33" s="117"/>
      <c r="GHT33" s="117"/>
      <c r="GHU33" s="117"/>
      <c r="GHV33" s="117"/>
      <c r="GHW33" s="117"/>
      <c r="GHX33" s="117"/>
      <c r="GHY33" s="117"/>
      <c r="GHZ33" s="117"/>
      <c r="GIA33" s="117"/>
      <c r="GIB33" s="117"/>
      <c r="GIC33" s="117"/>
      <c r="GID33" s="117"/>
      <c r="GIE33" s="117"/>
      <c r="GIF33" s="117"/>
      <c r="GIG33" s="117"/>
      <c r="GIH33" s="117"/>
      <c r="GII33" s="117"/>
      <c r="GIJ33" s="117"/>
      <c r="GIK33" s="117"/>
      <c r="GIL33" s="117"/>
      <c r="GIM33" s="117"/>
      <c r="GIN33" s="117"/>
      <c r="GIO33" s="117"/>
      <c r="GIP33" s="117"/>
      <c r="GIQ33" s="117"/>
      <c r="GIR33" s="117"/>
      <c r="GIS33" s="117"/>
      <c r="GIT33" s="117"/>
      <c r="GIU33" s="117"/>
      <c r="GIV33" s="117"/>
      <c r="GIW33" s="117"/>
      <c r="GIX33" s="117"/>
      <c r="GIY33" s="117"/>
      <c r="GIZ33" s="117"/>
      <c r="GJA33" s="117"/>
      <c r="GJB33" s="117"/>
      <c r="GJC33" s="117"/>
      <c r="GJD33" s="117"/>
      <c r="GJE33" s="117"/>
      <c r="GJF33" s="117"/>
      <c r="GJG33" s="117"/>
      <c r="GJH33" s="117"/>
      <c r="GJI33" s="117"/>
      <c r="GJJ33" s="117"/>
      <c r="GJK33" s="117"/>
      <c r="GJL33" s="117"/>
      <c r="GJM33" s="117"/>
      <c r="GJN33" s="117"/>
      <c r="GJO33" s="117"/>
      <c r="GJP33" s="117"/>
      <c r="GJQ33" s="117"/>
      <c r="GJR33" s="117"/>
      <c r="GJS33" s="117"/>
      <c r="GJT33" s="117"/>
      <c r="GJU33" s="117"/>
      <c r="GJV33" s="117"/>
      <c r="GJW33" s="117"/>
      <c r="GJX33" s="117"/>
      <c r="GJY33" s="117"/>
      <c r="GJZ33" s="117"/>
      <c r="GKA33" s="117"/>
      <c r="GKB33" s="117"/>
      <c r="GKC33" s="117"/>
      <c r="GKD33" s="117"/>
      <c r="GKE33" s="117"/>
      <c r="GKF33" s="117"/>
      <c r="GKG33" s="117"/>
      <c r="GKH33" s="117"/>
      <c r="GKI33" s="117"/>
      <c r="GKJ33" s="117"/>
      <c r="GKK33" s="117"/>
      <c r="GKL33" s="117"/>
      <c r="GKM33" s="117"/>
      <c r="GKN33" s="117"/>
      <c r="GKO33" s="117"/>
      <c r="GKP33" s="117"/>
      <c r="GKQ33" s="117"/>
      <c r="GKR33" s="117"/>
      <c r="GKS33" s="117"/>
      <c r="GKT33" s="117"/>
      <c r="GKU33" s="117"/>
      <c r="GKV33" s="117"/>
      <c r="GKW33" s="117"/>
      <c r="GKX33" s="117"/>
      <c r="GKY33" s="117"/>
      <c r="GKZ33" s="117"/>
      <c r="GLA33" s="117"/>
      <c r="GLB33" s="117"/>
      <c r="GLC33" s="117"/>
      <c r="GLD33" s="117"/>
      <c r="GLE33" s="117"/>
      <c r="GLF33" s="117"/>
      <c r="GLG33" s="117"/>
      <c r="GLH33" s="117"/>
      <c r="GLI33" s="117"/>
      <c r="GLJ33" s="117"/>
      <c r="GLK33" s="117"/>
      <c r="GLL33" s="117"/>
      <c r="GLM33" s="117"/>
      <c r="GLN33" s="117"/>
      <c r="GLO33" s="117"/>
      <c r="GLP33" s="117"/>
      <c r="GLQ33" s="117"/>
      <c r="GLR33" s="117"/>
      <c r="GLS33" s="117"/>
      <c r="GLT33" s="117"/>
      <c r="GLU33" s="117"/>
      <c r="GLV33" s="117"/>
      <c r="GLW33" s="117"/>
      <c r="GLX33" s="117"/>
      <c r="GLY33" s="117"/>
      <c r="GLZ33" s="117"/>
      <c r="GMA33" s="117"/>
      <c r="GMB33" s="117"/>
      <c r="GMC33" s="117"/>
      <c r="GMD33" s="117"/>
      <c r="GME33" s="117"/>
      <c r="GMF33" s="117"/>
      <c r="GMG33" s="117"/>
      <c r="GMH33" s="117"/>
      <c r="GMI33" s="117"/>
      <c r="GMJ33" s="117"/>
      <c r="GMK33" s="117"/>
      <c r="GML33" s="117"/>
      <c r="GMM33" s="117"/>
      <c r="GMN33" s="117"/>
      <c r="GMO33" s="117"/>
      <c r="GMP33" s="117"/>
      <c r="GMQ33" s="117"/>
      <c r="GMR33" s="117"/>
      <c r="GMS33" s="117"/>
      <c r="GMT33" s="117"/>
      <c r="GMU33" s="117"/>
      <c r="GMV33" s="117"/>
      <c r="GMW33" s="117"/>
      <c r="GMX33" s="117"/>
      <c r="GMY33" s="117"/>
      <c r="GMZ33" s="117"/>
      <c r="GNA33" s="117"/>
      <c r="GNB33" s="117"/>
      <c r="GNC33" s="117"/>
      <c r="GND33" s="117"/>
      <c r="GNE33" s="117"/>
      <c r="GNF33" s="117"/>
      <c r="GNG33" s="117"/>
      <c r="GNH33" s="117"/>
      <c r="GNI33" s="117"/>
      <c r="GNJ33" s="117"/>
      <c r="GNK33" s="117"/>
      <c r="GNL33" s="117"/>
      <c r="GNM33" s="117"/>
      <c r="GNN33" s="117"/>
      <c r="GNO33" s="117"/>
      <c r="GNP33" s="117"/>
      <c r="GNQ33" s="117"/>
      <c r="GNR33" s="117"/>
      <c r="GNS33" s="117"/>
      <c r="GNT33" s="117"/>
      <c r="GNU33" s="117"/>
      <c r="GNV33" s="117"/>
      <c r="GNW33" s="117"/>
      <c r="GNX33" s="117"/>
      <c r="GNY33" s="117"/>
      <c r="GNZ33" s="117"/>
      <c r="GOA33" s="117"/>
      <c r="GOB33" s="117"/>
      <c r="GOC33" s="117"/>
      <c r="GOD33" s="117"/>
      <c r="GOE33" s="117"/>
      <c r="GOF33" s="117"/>
      <c r="GOG33" s="117"/>
      <c r="GOH33" s="117"/>
      <c r="GOI33" s="117"/>
      <c r="GOJ33" s="117"/>
      <c r="GOK33" s="117"/>
      <c r="GOL33" s="117"/>
      <c r="GOM33" s="117"/>
      <c r="GON33" s="117"/>
      <c r="GOO33" s="117"/>
      <c r="GOP33" s="117"/>
      <c r="GOQ33" s="117"/>
      <c r="GOR33" s="117"/>
      <c r="GOS33" s="117"/>
      <c r="GOT33" s="117"/>
      <c r="GOU33" s="117"/>
      <c r="GOV33" s="117"/>
      <c r="GOW33" s="117"/>
      <c r="GOX33" s="117"/>
      <c r="GOY33" s="117"/>
      <c r="GOZ33" s="117"/>
      <c r="GPA33" s="117"/>
      <c r="GPB33" s="117"/>
      <c r="GPC33" s="117"/>
      <c r="GPD33" s="117"/>
      <c r="GPE33" s="117"/>
      <c r="GPF33" s="117"/>
      <c r="GPG33" s="117"/>
      <c r="GPH33" s="117"/>
      <c r="GPI33" s="117"/>
      <c r="GPJ33" s="117"/>
      <c r="GPK33" s="117"/>
      <c r="GPL33" s="117"/>
      <c r="GPM33" s="117"/>
      <c r="GPN33" s="117"/>
      <c r="GPO33" s="117"/>
      <c r="GPP33" s="117"/>
      <c r="GPQ33" s="117"/>
      <c r="GPR33" s="117"/>
      <c r="GPS33" s="117"/>
      <c r="GPT33" s="117"/>
      <c r="GPU33" s="117"/>
      <c r="GPV33" s="117"/>
      <c r="GPW33" s="117"/>
      <c r="GPX33" s="117"/>
      <c r="GPY33" s="117"/>
      <c r="GPZ33" s="117"/>
      <c r="GQA33" s="117"/>
      <c r="GQB33" s="117"/>
      <c r="GQC33" s="117"/>
      <c r="GQD33" s="117"/>
      <c r="GQE33" s="117"/>
      <c r="GQF33" s="117"/>
      <c r="GQG33" s="117"/>
      <c r="GQH33" s="117"/>
      <c r="GQI33" s="117"/>
      <c r="GQJ33" s="117"/>
      <c r="GQK33" s="117"/>
      <c r="GQL33" s="117"/>
      <c r="GQM33" s="117"/>
      <c r="GQN33" s="117"/>
      <c r="GQO33" s="117"/>
      <c r="GQP33" s="117"/>
      <c r="GQQ33" s="117"/>
      <c r="GQR33" s="117"/>
      <c r="GQS33" s="117"/>
      <c r="GQT33" s="117"/>
      <c r="GQU33" s="117"/>
      <c r="GQV33" s="117"/>
      <c r="GQW33" s="117"/>
      <c r="GQX33" s="117"/>
      <c r="GQY33" s="117"/>
      <c r="GQZ33" s="117"/>
      <c r="GRA33" s="117"/>
      <c r="GRB33" s="117"/>
      <c r="GRC33" s="117"/>
      <c r="GRD33" s="117"/>
      <c r="GRE33" s="117"/>
      <c r="GRF33" s="117"/>
      <c r="GRG33" s="117"/>
      <c r="GRH33" s="117"/>
      <c r="GRI33" s="117"/>
      <c r="GRJ33" s="117"/>
      <c r="GRK33" s="117"/>
      <c r="GRL33" s="117"/>
      <c r="GRM33" s="117"/>
      <c r="GRN33" s="117"/>
      <c r="GRO33" s="117"/>
      <c r="GRP33" s="117"/>
      <c r="GRQ33" s="117"/>
      <c r="GRR33" s="117"/>
      <c r="GRS33" s="117"/>
      <c r="GRT33" s="117"/>
      <c r="GRU33" s="117"/>
      <c r="GRV33" s="117"/>
      <c r="GRW33" s="117"/>
      <c r="GRX33" s="117"/>
      <c r="GRY33" s="117"/>
      <c r="GRZ33" s="117"/>
      <c r="GSA33" s="117"/>
      <c r="GSB33" s="117"/>
      <c r="GSC33" s="117"/>
      <c r="GSD33" s="117"/>
      <c r="GSE33" s="117"/>
      <c r="GSF33" s="117"/>
      <c r="GSG33" s="117"/>
      <c r="GSH33" s="117"/>
      <c r="GSI33" s="117"/>
      <c r="GSJ33" s="117"/>
      <c r="GSK33" s="117"/>
      <c r="GSL33" s="117"/>
      <c r="GSM33" s="117"/>
      <c r="GSN33" s="117"/>
      <c r="GSO33" s="117"/>
      <c r="GSP33" s="117"/>
      <c r="GSQ33" s="117"/>
      <c r="GSR33" s="117"/>
      <c r="GSS33" s="117"/>
      <c r="GST33" s="117"/>
      <c r="GSU33" s="117"/>
      <c r="GSV33" s="117"/>
      <c r="GSW33" s="117"/>
      <c r="GSX33" s="117"/>
      <c r="GSY33" s="117"/>
      <c r="GSZ33" s="117"/>
      <c r="GTA33" s="117"/>
      <c r="GTB33" s="117"/>
      <c r="GTC33" s="117"/>
      <c r="GTD33" s="117"/>
      <c r="GTE33" s="117"/>
      <c r="GTF33" s="117"/>
      <c r="GTG33" s="117"/>
      <c r="GTH33" s="117"/>
      <c r="GTI33" s="117"/>
      <c r="GTJ33" s="117"/>
      <c r="GTK33" s="117"/>
      <c r="GTL33" s="117"/>
      <c r="GTM33" s="117"/>
      <c r="GTN33" s="117"/>
      <c r="GTO33" s="117"/>
      <c r="GTP33" s="117"/>
      <c r="GTQ33" s="117"/>
      <c r="GTR33" s="117"/>
      <c r="GTS33" s="117"/>
      <c r="GTT33" s="117"/>
      <c r="GTU33" s="117"/>
      <c r="GTV33" s="117"/>
      <c r="GTW33" s="117"/>
      <c r="GTX33" s="117"/>
      <c r="GTY33" s="117"/>
      <c r="GTZ33" s="117"/>
      <c r="GUA33" s="117"/>
      <c r="GUB33" s="117"/>
      <c r="GUC33" s="117"/>
      <c r="GUD33" s="117"/>
      <c r="GUE33" s="117"/>
      <c r="GUF33" s="117"/>
      <c r="GUG33" s="117"/>
      <c r="GUH33" s="117"/>
      <c r="GUI33" s="117"/>
      <c r="GUJ33" s="117"/>
      <c r="GUK33" s="117"/>
      <c r="GUL33" s="117"/>
      <c r="GUM33" s="117"/>
      <c r="GUN33" s="117"/>
      <c r="GUO33" s="117"/>
      <c r="GUP33" s="117"/>
      <c r="GUQ33" s="117"/>
      <c r="GUR33" s="117"/>
      <c r="GUS33" s="117"/>
      <c r="GUT33" s="117"/>
      <c r="GUU33" s="117"/>
      <c r="GUV33" s="117"/>
      <c r="GUW33" s="117"/>
      <c r="GUX33" s="117"/>
      <c r="GUY33" s="117"/>
      <c r="GUZ33" s="117"/>
      <c r="GVA33" s="117"/>
      <c r="GVB33" s="117"/>
      <c r="GVC33" s="117"/>
      <c r="GVD33" s="117"/>
      <c r="GVE33" s="117"/>
      <c r="GVF33" s="117"/>
      <c r="GVG33" s="117"/>
      <c r="GVH33" s="117"/>
      <c r="GVI33" s="117"/>
      <c r="GVJ33" s="117"/>
      <c r="GVK33" s="117"/>
      <c r="GVL33" s="117"/>
      <c r="GVM33" s="117"/>
      <c r="GVN33" s="117"/>
      <c r="GVO33" s="117"/>
      <c r="GVP33" s="117"/>
      <c r="GVQ33" s="117"/>
      <c r="GVR33" s="117"/>
      <c r="GVS33" s="117"/>
      <c r="GVT33" s="117"/>
      <c r="GVU33" s="117"/>
      <c r="GVV33" s="117"/>
      <c r="GVW33" s="117"/>
      <c r="GVX33" s="117"/>
      <c r="GVY33" s="117"/>
      <c r="GVZ33" s="117"/>
      <c r="GWA33" s="117"/>
      <c r="GWB33" s="117"/>
      <c r="GWC33" s="117"/>
      <c r="GWD33" s="117"/>
      <c r="GWE33" s="117"/>
      <c r="GWF33" s="117"/>
      <c r="GWG33" s="117"/>
      <c r="GWH33" s="117"/>
      <c r="GWI33" s="117"/>
      <c r="GWJ33" s="117"/>
      <c r="GWK33" s="117"/>
      <c r="GWL33" s="117"/>
      <c r="GWM33" s="117"/>
      <c r="GWN33" s="117"/>
      <c r="GWO33" s="117"/>
      <c r="GWP33" s="117"/>
      <c r="GWQ33" s="117"/>
      <c r="GWR33" s="117"/>
      <c r="GWS33" s="117"/>
      <c r="GWT33" s="117"/>
      <c r="GWU33" s="117"/>
      <c r="GWV33" s="117"/>
      <c r="GWW33" s="117"/>
      <c r="GWX33" s="117"/>
      <c r="GWY33" s="117"/>
      <c r="GWZ33" s="117"/>
      <c r="GXA33" s="117"/>
      <c r="GXB33" s="117"/>
      <c r="GXC33" s="117"/>
      <c r="GXD33" s="117"/>
      <c r="GXE33" s="117"/>
      <c r="GXF33" s="117"/>
      <c r="GXG33" s="117"/>
      <c r="GXH33" s="117"/>
      <c r="GXI33" s="117"/>
      <c r="GXJ33" s="117"/>
      <c r="GXK33" s="117"/>
      <c r="GXL33" s="117"/>
      <c r="GXM33" s="117"/>
      <c r="GXN33" s="117"/>
      <c r="GXO33" s="117"/>
      <c r="GXP33" s="117"/>
      <c r="GXQ33" s="117"/>
      <c r="GXR33" s="117"/>
      <c r="GXS33" s="117"/>
      <c r="GXT33" s="117"/>
      <c r="GXU33" s="117"/>
      <c r="GXV33" s="117"/>
      <c r="GXW33" s="117"/>
      <c r="GXX33" s="117"/>
      <c r="GXY33" s="117"/>
      <c r="GXZ33" s="117"/>
      <c r="GYA33" s="117"/>
      <c r="GYB33" s="117"/>
      <c r="GYC33" s="117"/>
      <c r="GYD33" s="117"/>
      <c r="GYE33" s="117"/>
      <c r="GYF33" s="117"/>
      <c r="GYG33" s="117"/>
      <c r="GYH33" s="117"/>
      <c r="GYI33" s="117"/>
      <c r="GYJ33" s="117"/>
      <c r="GYK33" s="117"/>
      <c r="GYL33" s="117"/>
      <c r="GYM33" s="117"/>
      <c r="GYN33" s="117"/>
      <c r="GYO33" s="117"/>
      <c r="GYP33" s="117"/>
      <c r="GYQ33" s="117"/>
      <c r="GYR33" s="117"/>
      <c r="GYS33" s="117"/>
      <c r="GYT33" s="117"/>
      <c r="GYU33" s="117"/>
      <c r="GYV33" s="117"/>
      <c r="GYW33" s="117"/>
      <c r="GYX33" s="117"/>
      <c r="GYY33" s="117"/>
      <c r="GYZ33" s="117"/>
      <c r="GZA33" s="117"/>
      <c r="GZB33" s="117"/>
      <c r="GZC33" s="117"/>
      <c r="GZD33" s="117"/>
      <c r="GZE33" s="117"/>
      <c r="GZF33" s="117"/>
      <c r="GZG33" s="117"/>
      <c r="GZH33" s="117"/>
      <c r="GZI33" s="117"/>
      <c r="GZJ33" s="117"/>
      <c r="GZK33" s="117"/>
      <c r="GZL33" s="117"/>
      <c r="GZM33" s="117"/>
      <c r="GZN33" s="117"/>
      <c r="GZO33" s="117"/>
      <c r="GZP33" s="117"/>
      <c r="GZQ33" s="117"/>
      <c r="GZR33" s="117"/>
      <c r="GZS33" s="117"/>
      <c r="GZT33" s="117"/>
      <c r="GZU33" s="117"/>
      <c r="GZV33" s="117"/>
      <c r="GZW33" s="117"/>
      <c r="GZX33" s="117"/>
      <c r="GZY33" s="117"/>
      <c r="GZZ33" s="117"/>
      <c r="HAA33" s="117"/>
      <c r="HAB33" s="117"/>
      <c r="HAC33" s="117"/>
      <c r="HAD33" s="117"/>
      <c r="HAE33" s="117"/>
      <c r="HAF33" s="117"/>
      <c r="HAG33" s="117"/>
      <c r="HAH33" s="117"/>
      <c r="HAI33" s="117"/>
      <c r="HAJ33" s="117"/>
      <c r="HAK33" s="117"/>
      <c r="HAL33" s="117"/>
      <c r="HAM33" s="117"/>
      <c r="HAN33" s="117"/>
      <c r="HAO33" s="117"/>
      <c r="HAP33" s="117"/>
      <c r="HAQ33" s="117"/>
      <c r="HAR33" s="117"/>
      <c r="HAS33" s="117"/>
      <c r="HAT33" s="117"/>
      <c r="HAU33" s="117"/>
      <c r="HAV33" s="117"/>
      <c r="HAW33" s="117"/>
      <c r="HAX33" s="117"/>
      <c r="HAY33" s="117"/>
      <c r="HAZ33" s="117"/>
      <c r="HBA33" s="117"/>
      <c r="HBB33" s="117"/>
      <c r="HBC33" s="117"/>
      <c r="HBD33" s="117"/>
      <c r="HBE33" s="117"/>
      <c r="HBF33" s="117"/>
      <c r="HBG33" s="117"/>
      <c r="HBH33" s="117"/>
      <c r="HBI33" s="117"/>
      <c r="HBJ33" s="117"/>
      <c r="HBK33" s="117"/>
      <c r="HBL33" s="117"/>
      <c r="HBM33" s="117"/>
      <c r="HBN33" s="117"/>
      <c r="HBO33" s="117"/>
      <c r="HBP33" s="117"/>
      <c r="HBQ33" s="117"/>
      <c r="HBR33" s="117"/>
      <c r="HBS33" s="117"/>
      <c r="HBT33" s="117"/>
      <c r="HBU33" s="117"/>
      <c r="HBV33" s="117"/>
      <c r="HBW33" s="117"/>
      <c r="HBX33" s="117"/>
      <c r="HBY33" s="117"/>
      <c r="HBZ33" s="117"/>
      <c r="HCA33" s="117"/>
      <c r="HCB33" s="117"/>
      <c r="HCC33" s="117"/>
      <c r="HCD33" s="117"/>
      <c r="HCE33" s="117"/>
      <c r="HCF33" s="117"/>
      <c r="HCG33" s="117"/>
      <c r="HCH33" s="117"/>
      <c r="HCI33" s="117"/>
      <c r="HCJ33" s="117"/>
      <c r="HCK33" s="117"/>
      <c r="HCL33" s="117"/>
      <c r="HCM33" s="117"/>
      <c r="HCN33" s="117"/>
      <c r="HCO33" s="117"/>
      <c r="HCP33" s="117"/>
      <c r="HCQ33" s="117"/>
      <c r="HCR33" s="117"/>
      <c r="HCS33" s="117"/>
      <c r="HCT33" s="117"/>
      <c r="HCU33" s="117"/>
      <c r="HCV33" s="117"/>
      <c r="HCW33" s="117"/>
      <c r="HCX33" s="117"/>
      <c r="HCY33" s="117"/>
      <c r="HCZ33" s="117"/>
      <c r="HDA33" s="117"/>
      <c r="HDB33" s="117"/>
      <c r="HDC33" s="117"/>
      <c r="HDD33" s="117"/>
      <c r="HDE33" s="117"/>
      <c r="HDF33" s="117"/>
      <c r="HDG33" s="117"/>
      <c r="HDH33" s="117"/>
      <c r="HDI33" s="117"/>
      <c r="HDJ33" s="117"/>
      <c r="HDK33" s="117"/>
      <c r="HDL33" s="117"/>
      <c r="HDM33" s="117"/>
      <c r="HDN33" s="117"/>
      <c r="HDO33" s="117"/>
      <c r="HDP33" s="117"/>
      <c r="HDQ33" s="117"/>
      <c r="HDR33" s="117"/>
      <c r="HDS33" s="117"/>
      <c r="HDT33" s="117"/>
      <c r="HDU33" s="117"/>
      <c r="HDV33" s="117"/>
      <c r="HDW33" s="117"/>
      <c r="HDX33" s="117"/>
      <c r="HDY33" s="117"/>
      <c r="HDZ33" s="117"/>
      <c r="HEA33" s="117"/>
      <c r="HEB33" s="117"/>
      <c r="HEC33" s="117"/>
      <c r="HED33" s="117"/>
      <c r="HEE33" s="117"/>
      <c r="HEF33" s="117"/>
      <c r="HEG33" s="117"/>
      <c r="HEH33" s="117"/>
      <c r="HEI33" s="117"/>
      <c r="HEJ33" s="117"/>
      <c r="HEK33" s="117"/>
      <c r="HEL33" s="117"/>
      <c r="HEM33" s="117"/>
      <c r="HEN33" s="117"/>
      <c r="HEO33" s="117"/>
      <c r="HEP33" s="117"/>
      <c r="HEQ33" s="117"/>
      <c r="HER33" s="117"/>
      <c r="HES33" s="117"/>
      <c r="HET33" s="117"/>
      <c r="HEU33" s="117"/>
      <c r="HEV33" s="117"/>
      <c r="HEW33" s="117"/>
      <c r="HEX33" s="117"/>
      <c r="HEY33" s="117"/>
      <c r="HEZ33" s="117"/>
      <c r="HFA33" s="117"/>
      <c r="HFB33" s="117"/>
      <c r="HFC33" s="117"/>
      <c r="HFD33" s="117"/>
      <c r="HFE33" s="117"/>
      <c r="HFF33" s="117"/>
      <c r="HFG33" s="117"/>
      <c r="HFH33" s="117"/>
      <c r="HFI33" s="117"/>
      <c r="HFJ33" s="117"/>
      <c r="HFK33" s="117"/>
      <c r="HFL33" s="117"/>
      <c r="HFM33" s="117"/>
      <c r="HFN33" s="117"/>
      <c r="HFO33" s="117"/>
      <c r="HFP33" s="117"/>
      <c r="HFQ33" s="117"/>
      <c r="HFR33" s="117"/>
      <c r="HFS33" s="117"/>
      <c r="HFT33" s="117"/>
      <c r="HFU33" s="117"/>
      <c r="HFV33" s="117"/>
      <c r="HFW33" s="117"/>
      <c r="HFX33" s="117"/>
      <c r="HFY33" s="117"/>
      <c r="HFZ33" s="117"/>
      <c r="HGA33" s="117"/>
      <c r="HGB33" s="117"/>
      <c r="HGC33" s="117"/>
      <c r="HGD33" s="117"/>
      <c r="HGE33" s="117"/>
      <c r="HGF33" s="117"/>
      <c r="HGG33" s="117"/>
      <c r="HGH33" s="117"/>
      <c r="HGI33" s="117"/>
      <c r="HGJ33" s="117"/>
      <c r="HGK33" s="117"/>
      <c r="HGL33" s="117"/>
      <c r="HGM33" s="117"/>
      <c r="HGN33" s="117"/>
      <c r="HGO33" s="117"/>
      <c r="HGP33" s="117"/>
      <c r="HGQ33" s="117"/>
      <c r="HGR33" s="117"/>
      <c r="HGS33" s="117"/>
      <c r="HGT33" s="117"/>
      <c r="HGU33" s="117"/>
      <c r="HGV33" s="117"/>
      <c r="HGW33" s="117"/>
      <c r="HGX33" s="117"/>
      <c r="HGY33" s="117"/>
      <c r="HGZ33" s="117"/>
      <c r="HHA33" s="117"/>
      <c r="HHB33" s="117"/>
      <c r="HHC33" s="117"/>
      <c r="HHD33" s="117"/>
      <c r="HHE33" s="117"/>
      <c r="HHF33" s="117"/>
      <c r="HHG33" s="117"/>
      <c r="HHH33" s="117"/>
      <c r="HHI33" s="117"/>
      <c r="HHJ33" s="117"/>
      <c r="HHK33" s="117"/>
      <c r="HHL33" s="117"/>
      <c r="HHM33" s="117"/>
      <c r="HHN33" s="117"/>
      <c r="HHO33" s="117"/>
      <c r="HHP33" s="117"/>
      <c r="HHQ33" s="117"/>
      <c r="HHR33" s="117"/>
      <c r="HHS33" s="117"/>
      <c r="HHT33" s="117"/>
      <c r="HHU33" s="117"/>
      <c r="HHV33" s="117"/>
      <c r="HHW33" s="117"/>
      <c r="HHX33" s="117"/>
      <c r="HHY33" s="117"/>
      <c r="HHZ33" s="117"/>
      <c r="HIA33" s="117"/>
      <c r="HIB33" s="117"/>
      <c r="HIC33" s="117"/>
      <c r="HID33" s="117"/>
      <c r="HIE33" s="117"/>
      <c r="HIF33" s="117"/>
      <c r="HIG33" s="117"/>
      <c r="HIH33" s="117"/>
      <c r="HII33" s="117"/>
      <c r="HIJ33" s="117"/>
      <c r="HIK33" s="117"/>
      <c r="HIL33" s="117"/>
      <c r="HIM33" s="117"/>
      <c r="HIN33" s="117"/>
      <c r="HIO33" s="117"/>
      <c r="HIP33" s="117"/>
      <c r="HIQ33" s="117"/>
      <c r="HIR33" s="117"/>
      <c r="HIS33" s="117"/>
      <c r="HIT33" s="117"/>
      <c r="HIU33" s="117"/>
      <c r="HIV33" s="117"/>
      <c r="HIW33" s="117"/>
      <c r="HIX33" s="117"/>
      <c r="HIY33" s="117"/>
      <c r="HIZ33" s="117"/>
      <c r="HJA33" s="117"/>
      <c r="HJB33" s="117"/>
      <c r="HJC33" s="117"/>
      <c r="HJD33" s="117"/>
      <c r="HJE33" s="117"/>
      <c r="HJF33" s="117"/>
      <c r="HJG33" s="117"/>
      <c r="HJH33" s="117"/>
      <c r="HJI33" s="117"/>
      <c r="HJJ33" s="117"/>
      <c r="HJK33" s="117"/>
      <c r="HJL33" s="117"/>
      <c r="HJM33" s="117"/>
      <c r="HJN33" s="117"/>
      <c r="HJO33" s="117"/>
      <c r="HJP33" s="117"/>
      <c r="HJQ33" s="117"/>
      <c r="HJR33" s="117"/>
      <c r="HJS33" s="117"/>
      <c r="HJT33" s="117"/>
      <c r="HJU33" s="117"/>
      <c r="HJV33" s="117"/>
      <c r="HJW33" s="117"/>
      <c r="HJX33" s="117"/>
      <c r="HJY33" s="117"/>
      <c r="HJZ33" s="117"/>
      <c r="HKA33" s="117"/>
      <c r="HKB33" s="117"/>
      <c r="HKC33" s="117"/>
      <c r="HKD33" s="117"/>
      <c r="HKE33" s="117"/>
      <c r="HKF33" s="117"/>
      <c r="HKG33" s="117"/>
      <c r="HKH33" s="117"/>
      <c r="HKI33" s="117"/>
      <c r="HKJ33" s="117"/>
      <c r="HKK33" s="117"/>
      <c r="HKL33" s="117"/>
      <c r="HKM33" s="117"/>
      <c r="HKN33" s="117"/>
      <c r="HKO33" s="117"/>
      <c r="HKP33" s="117"/>
      <c r="HKQ33" s="117"/>
      <c r="HKR33" s="117"/>
      <c r="HKS33" s="117"/>
      <c r="HKT33" s="117"/>
      <c r="HKU33" s="117"/>
      <c r="HKV33" s="117"/>
      <c r="HKW33" s="117"/>
      <c r="HKX33" s="117"/>
      <c r="HKY33" s="117"/>
      <c r="HKZ33" s="117"/>
      <c r="HLA33" s="117"/>
      <c r="HLB33" s="117"/>
      <c r="HLC33" s="117"/>
      <c r="HLD33" s="117"/>
      <c r="HLE33" s="117"/>
      <c r="HLF33" s="117"/>
      <c r="HLG33" s="117"/>
      <c r="HLH33" s="117"/>
      <c r="HLI33" s="117"/>
      <c r="HLJ33" s="117"/>
      <c r="HLK33" s="117"/>
      <c r="HLL33" s="117"/>
      <c r="HLM33" s="117"/>
      <c r="HLN33" s="117"/>
      <c r="HLO33" s="117"/>
      <c r="HLP33" s="117"/>
      <c r="HLQ33" s="117"/>
      <c r="HLR33" s="117"/>
      <c r="HLS33" s="117"/>
      <c r="HLT33" s="117"/>
      <c r="HLU33" s="117"/>
      <c r="HLV33" s="117"/>
      <c r="HLW33" s="117"/>
      <c r="HLX33" s="117"/>
      <c r="HLY33" s="117"/>
      <c r="HLZ33" s="117"/>
      <c r="HMA33" s="117"/>
      <c r="HMB33" s="117"/>
      <c r="HMC33" s="117"/>
      <c r="HMD33" s="117"/>
      <c r="HME33" s="117"/>
      <c r="HMF33" s="117"/>
      <c r="HMG33" s="117"/>
      <c r="HMH33" s="117"/>
      <c r="HMI33" s="117"/>
      <c r="HMJ33" s="117"/>
      <c r="HMK33" s="117"/>
      <c r="HML33" s="117"/>
      <c r="HMM33" s="117"/>
      <c r="HMN33" s="117"/>
      <c r="HMO33" s="117"/>
      <c r="HMP33" s="117"/>
      <c r="HMQ33" s="117"/>
      <c r="HMR33" s="117"/>
      <c r="HMS33" s="117"/>
      <c r="HMT33" s="117"/>
      <c r="HMU33" s="117"/>
      <c r="HMV33" s="117"/>
      <c r="HMW33" s="117"/>
      <c r="HMX33" s="117"/>
      <c r="HMY33" s="117"/>
      <c r="HMZ33" s="117"/>
      <c r="HNA33" s="117"/>
      <c r="HNB33" s="117"/>
      <c r="HNC33" s="117"/>
      <c r="HND33" s="117"/>
      <c r="HNE33" s="117"/>
      <c r="HNF33" s="117"/>
      <c r="HNG33" s="117"/>
      <c r="HNH33" s="117"/>
      <c r="HNI33" s="117"/>
      <c r="HNJ33" s="117"/>
      <c r="HNK33" s="117"/>
      <c r="HNL33" s="117"/>
      <c r="HNM33" s="117"/>
      <c r="HNN33" s="117"/>
      <c r="HNO33" s="117"/>
      <c r="HNP33" s="117"/>
      <c r="HNQ33" s="117"/>
      <c r="HNR33" s="117"/>
      <c r="HNS33" s="117"/>
      <c r="HNT33" s="117"/>
      <c r="HNU33" s="117"/>
      <c r="HNV33" s="117"/>
      <c r="HNW33" s="117"/>
      <c r="HNX33" s="117"/>
      <c r="HNY33" s="117"/>
      <c r="HNZ33" s="117"/>
      <c r="HOA33" s="117"/>
      <c r="HOB33" s="117"/>
      <c r="HOC33" s="117"/>
      <c r="HOD33" s="117"/>
      <c r="HOE33" s="117"/>
      <c r="HOF33" s="117"/>
      <c r="HOG33" s="117"/>
      <c r="HOH33" s="117"/>
      <c r="HOI33" s="117"/>
      <c r="HOJ33" s="117"/>
      <c r="HOK33" s="117"/>
      <c r="HOL33" s="117"/>
      <c r="HOM33" s="117"/>
      <c r="HON33" s="117"/>
      <c r="HOO33" s="117"/>
      <c r="HOP33" s="117"/>
      <c r="HOQ33" s="117"/>
      <c r="HOR33" s="117"/>
      <c r="HOS33" s="117"/>
      <c r="HOT33" s="117"/>
      <c r="HOU33" s="117"/>
      <c r="HOV33" s="117"/>
      <c r="HOW33" s="117"/>
      <c r="HOX33" s="117"/>
      <c r="HOY33" s="117"/>
      <c r="HOZ33" s="117"/>
      <c r="HPA33" s="117"/>
      <c r="HPB33" s="117"/>
      <c r="HPC33" s="117"/>
      <c r="HPD33" s="117"/>
      <c r="HPE33" s="117"/>
      <c r="HPF33" s="117"/>
      <c r="HPG33" s="117"/>
      <c r="HPH33" s="117"/>
      <c r="HPI33" s="117"/>
      <c r="HPJ33" s="117"/>
      <c r="HPK33" s="117"/>
      <c r="HPL33" s="117"/>
      <c r="HPM33" s="117"/>
      <c r="HPN33" s="117"/>
      <c r="HPO33" s="117"/>
      <c r="HPP33" s="117"/>
      <c r="HPQ33" s="117"/>
      <c r="HPR33" s="117"/>
      <c r="HPS33" s="117"/>
      <c r="HPT33" s="117"/>
      <c r="HPU33" s="117"/>
      <c r="HPV33" s="117"/>
      <c r="HPW33" s="117"/>
      <c r="HPX33" s="117"/>
      <c r="HPY33" s="117"/>
      <c r="HPZ33" s="117"/>
      <c r="HQA33" s="117"/>
      <c r="HQB33" s="117"/>
      <c r="HQC33" s="117"/>
      <c r="HQD33" s="117"/>
      <c r="HQE33" s="117"/>
      <c r="HQF33" s="117"/>
      <c r="HQG33" s="117"/>
      <c r="HQH33" s="117"/>
      <c r="HQI33" s="117"/>
      <c r="HQJ33" s="117"/>
      <c r="HQK33" s="117"/>
      <c r="HQL33" s="117"/>
      <c r="HQM33" s="117"/>
      <c r="HQN33" s="117"/>
      <c r="HQO33" s="117"/>
      <c r="HQP33" s="117"/>
      <c r="HQQ33" s="117"/>
      <c r="HQR33" s="117"/>
      <c r="HQS33" s="117"/>
      <c r="HQT33" s="117"/>
      <c r="HQU33" s="117"/>
      <c r="HQV33" s="117"/>
      <c r="HQW33" s="117"/>
      <c r="HQX33" s="117"/>
      <c r="HQY33" s="117"/>
      <c r="HQZ33" s="117"/>
      <c r="HRA33" s="117"/>
      <c r="HRB33" s="117"/>
      <c r="HRC33" s="117"/>
      <c r="HRD33" s="117"/>
      <c r="HRE33" s="117"/>
      <c r="HRF33" s="117"/>
      <c r="HRG33" s="117"/>
      <c r="HRH33" s="117"/>
      <c r="HRI33" s="117"/>
      <c r="HRJ33" s="117"/>
      <c r="HRK33" s="117"/>
      <c r="HRL33" s="117"/>
      <c r="HRM33" s="117"/>
      <c r="HRN33" s="117"/>
      <c r="HRO33" s="117"/>
      <c r="HRP33" s="117"/>
      <c r="HRQ33" s="117"/>
      <c r="HRR33" s="117"/>
      <c r="HRS33" s="117"/>
      <c r="HRT33" s="117"/>
      <c r="HRU33" s="117"/>
      <c r="HRV33" s="117"/>
      <c r="HRW33" s="117"/>
      <c r="HRX33" s="117"/>
      <c r="HRY33" s="117"/>
      <c r="HRZ33" s="117"/>
      <c r="HSA33" s="117"/>
      <c r="HSB33" s="117"/>
      <c r="HSC33" s="117"/>
      <c r="HSD33" s="117"/>
      <c r="HSE33" s="117"/>
      <c r="HSF33" s="117"/>
      <c r="HSG33" s="117"/>
      <c r="HSH33" s="117"/>
      <c r="HSI33" s="117"/>
      <c r="HSJ33" s="117"/>
      <c r="HSK33" s="117"/>
      <c r="HSL33" s="117"/>
      <c r="HSM33" s="117"/>
      <c r="HSN33" s="117"/>
      <c r="HSO33" s="117"/>
      <c r="HSP33" s="117"/>
      <c r="HSQ33" s="117"/>
      <c r="HSR33" s="117"/>
      <c r="HSS33" s="117"/>
      <c r="HST33" s="117"/>
      <c r="HSU33" s="117"/>
      <c r="HSV33" s="117"/>
      <c r="HSW33" s="117"/>
      <c r="HSX33" s="117"/>
      <c r="HSY33" s="117"/>
      <c r="HSZ33" s="117"/>
      <c r="HTA33" s="117"/>
      <c r="HTB33" s="117"/>
      <c r="HTC33" s="117"/>
      <c r="HTD33" s="117"/>
      <c r="HTE33" s="117"/>
      <c r="HTF33" s="117"/>
      <c r="HTG33" s="117"/>
      <c r="HTH33" s="117"/>
      <c r="HTI33" s="117"/>
      <c r="HTJ33" s="117"/>
      <c r="HTK33" s="117"/>
      <c r="HTL33" s="117"/>
      <c r="HTM33" s="117"/>
      <c r="HTN33" s="117"/>
      <c r="HTO33" s="117"/>
      <c r="HTP33" s="117"/>
      <c r="HTQ33" s="117"/>
      <c r="HTR33" s="117"/>
      <c r="HTS33" s="117"/>
      <c r="HTT33" s="117"/>
      <c r="HTU33" s="117"/>
      <c r="HTV33" s="117"/>
      <c r="HTW33" s="117"/>
      <c r="HTX33" s="117"/>
      <c r="HTY33" s="117"/>
      <c r="HTZ33" s="117"/>
      <c r="HUA33" s="117"/>
      <c r="HUB33" s="117"/>
      <c r="HUC33" s="117"/>
      <c r="HUD33" s="117"/>
      <c r="HUE33" s="117"/>
      <c r="HUF33" s="117"/>
      <c r="HUG33" s="117"/>
      <c r="HUH33" s="117"/>
      <c r="HUI33" s="117"/>
      <c r="HUJ33" s="117"/>
      <c r="HUK33" s="117"/>
      <c r="HUL33" s="117"/>
      <c r="HUM33" s="117"/>
      <c r="HUN33" s="117"/>
      <c r="HUO33" s="117"/>
      <c r="HUP33" s="117"/>
      <c r="HUQ33" s="117"/>
      <c r="HUR33" s="117"/>
      <c r="HUS33" s="117"/>
      <c r="HUT33" s="117"/>
      <c r="HUU33" s="117"/>
      <c r="HUV33" s="117"/>
      <c r="HUW33" s="117"/>
      <c r="HUX33" s="117"/>
      <c r="HUY33" s="117"/>
      <c r="HUZ33" s="117"/>
      <c r="HVA33" s="117"/>
      <c r="HVB33" s="117"/>
      <c r="HVC33" s="117"/>
      <c r="HVD33" s="117"/>
      <c r="HVE33" s="117"/>
      <c r="HVF33" s="117"/>
      <c r="HVG33" s="117"/>
      <c r="HVH33" s="117"/>
      <c r="HVI33" s="117"/>
      <c r="HVJ33" s="117"/>
      <c r="HVK33" s="117"/>
      <c r="HVL33" s="117"/>
      <c r="HVM33" s="117"/>
      <c r="HVN33" s="117"/>
      <c r="HVO33" s="117"/>
      <c r="HVP33" s="117"/>
      <c r="HVQ33" s="117"/>
      <c r="HVR33" s="117"/>
      <c r="HVS33" s="117"/>
      <c r="HVT33" s="117"/>
      <c r="HVU33" s="117"/>
      <c r="HVV33" s="117"/>
      <c r="HVW33" s="117"/>
      <c r="HVX33" s="117"/>
      <c r="HVY33" s="117"/>
      <c r="HVZ33" s="117"/>
      <c r="HWA33" s="117"/>
      <c r="HWB33" s="117"/>
      <c r="HWC33" s="117"/>
      <c r="HWD33" s="117"/>
      <c r="HWE33" s="117"/>
      <c r="HWF33" s="117"/>
      <c r="HWG33" s="117"/>
      <c r="HWH33" s="117"/>
      <c r="HWI33" s="117"/>
      <c r="HWJ33" s="117"/>
      <c r="HWK33" s="117"/>
      <c r="HWL33" s="117"/>
      <c r="HWM33" s="117"/>
      <c r="HWN33" s="117"/>
      <c r="HWO33" s="117"/>
      <c r="HWP33" s="117"/>
      <c r="HWQ33" s="117"/>
      <c r="HWR33" s="117"/>
      <c r="HWS33" s="117"/>
      <c r="HWT33" s="117"/>
      <c r="HWU33" s="117"/>
      <c r="HWV33" s="117"/>
      <c r="HWW33" s="117"/>
      <c r="HWX33" s="117"/>
      <c r="HWY33" s="117"/>
      <c r="HWZ33" s="117"/>
      <c r="HXA33" s="117"/>
      <c r="HXB33" s="117"/>
      <c r="HXC33" s="117"/>
      <c r="HXD33" s="117"/>
      <c r="HXE33" s="117"/>
      <c r="HXF33" s="117"/>
      <c r="HXG33" s="117"/>
      <c r="HXH33" s="117"/>
      <c r="HXI33" s="117"/>
      <c r="HXJ33" s="117"/>
      <c r="HXK33" s="117"/>
      <c r="HXL33" s="117"/>
      <c r="HXM33" s="117"/>
      <c r="HXN33" s="117"/>
      <c r="HXO33" s="117"/>
      <c r="HXP33" s="117"/>
      <c r="HXQ33" s="117"/>
      <c r="HXR33" s="117"/>
      <c r="HXS33" s="117"/>
      <c r="HXT33" s="117"/>
      <c r="HXU33" s="117"/>
      <c r="HXV33" s="117"/>
      <c r="HXW33" s="117"/>
      <c r="HXX33" s="117"/>
      <c r="HXY33" s="117"/>
      <c r="HXZ33" s="117"/>
      <c r="HYA33" s="117"/>
      <c r="HYB33" s="117"/>
      <c r="HYC33" s="117"/>
      <c r="HYD33" s="117"/>
      <c r="HYE33" s="117"/>
      <c r="HYF33" s="117"/>
      <c r="HYG33" s="117"/>
      <c r="HYH33" s="117"/>
      <c r="HYI33" s="117"/>
      <c r="HYJ33" s="117"/>
      <c r="HYK33" s="117"/>
      <c r="HYL33" s="117"/>
      <c r="HYM33" s="117"/>
      <c r="HYN33" s="117"/>
      <c r="HYO33" s="117"/>
      <c r="HYP33" s="117"/>
      <c r="HYQ33" s="117"/>
      <c r="HYR33" s="117"/>
      <c r="HYS33" s="117"/>
      <c r="HYT33" s="117"/>
      <c r="HYU33" s="117"/>
      <c r="HYV33" s="117"/>
      <c r="HYW33" s="117"/>
      <c r="HYX33" s="117"/>
      <c r="HYY33" s="117"/>
      <c r="HYZ33" s="117"/>
      <c r="HZA33" s="117"/>
      <c r="HZB33" s="117"/>
      <c r="HZC33" s="117"/>
      <c r="HZD33" s="117"/>
      <c r="HZE33" s="117"/>
      <c r="HZF33" s="117"/>
      <c r="HZG33" s="117"/>
      <c r="HZH33" s="117"/>
      <c r="HZI33" s="117"/>
      <c r="HZJ33" s="117"/>
      <c r="HZK33" s="117"/>
      <c r="HZL33" s="117"/>
      <c r="HZM33" s="117"/>
      <c r="HZN33" s="117"/>
      <c r="HZO33" s="117"/>
      <c r="HZP33" s="117"/>
      <c r="HZQ33" s="117"/>
      <c r="HZR33" s="117"/>
      <c r="HZS33" s="117"/>
      <c r="HZT33" s="117"/>
      <c r="HZU33" s="117"/>
      <c r="HZV33" s="117"/>
      <c r="HZW33" s="117"/>
      <c r="HZX33" s="117"/>
      <c r="HZY33" s="117"/>
      <c r="HZZ33" s="117"/>
      <c r="IAA33" s="117"/>
      <c r="IAB33" s="117"/>
      <c r="IAC33" s="117"/>
      <c r="IAD33" s="117"/>
      <c r="IAE33" s="117"/>
      <c r="IAF33" s="117"/>
      <c r="IAG33" s="117"/>
      <c r="IAH33" s="117"/>
      <c r="IAI33" s="117"/>
      <c r="IAJ33" s="117"/>
      <c r="IAK33" s="117"/>
      <c r="IAL33" s="117"/>
      <c r="IAM33" s="117"/>
      <c r="IAN33" s="117"/>
      <c r="IAO33" s="117"/>
      <c r="IAP33" s="117"/>
      <c r="IAQ33" s="117"/>
      <c r="IAR33" s="117"/>
      <c r="IAS33" s="117"/>
      <c r="IAT33" s="117"/>
      <c r="IAU33" s="117"/>
      <c r="IAV33" s="117"/>
      <c r="IAW33" s="117"/>
      <c r="IAX33" s="117"/>
      <c r="IAY33" s="117"/>
      <c r="IAZ33" s="117"/>
      <c r="IBA33" s="117"/>
      <c r="IBB33" s="117"/>
      <c r="IBC33" s="117"/>
      <c r="IBD33" s="117"/>
      <c r="IBE33" s="117"/>
      <c r="IBF33" s="117"/>
      <c r="IBG33" s="117"/>
      <c r="IBH33" s="117"/>
      <c r="IBI33" s="117"/>
      <c r="IBJ33" s="117"/>
      <c r="IBK33" s="117"/>
      <c r="IBL33" s="117"/>
      <c r="IBM33" s="117"/>
      <c r="IBN33" s="117"/>
      <c r="IBO33" s="117"/>
      <c r="IBP33" s="117"/>
      <c r="IBQ33" s="117"/>
      <c r="IBR33" s="117"/>
      <c r="IBS33" s="117"/>
      <c r="IBT33" s="117"/>
      <c r="IBU33" s="117"/>
      <c r="IBV33" s="117"/>
      <c r="IBW33" s="117"/>
      <c r="IBX33" s="117"/>
      <c r="IBY33" s="117"/>
      <c r="IBZ33" s="117"/>
      <c r="ICA33" s="117"/>
      <c r="ICB33" s="117"/>
      <c r="ICC33" s="117"/>
      <c r="ICD33" s="117"/>
      <c r="ICE33" s="117"/>
      <c r="ICF33" s="117"/>
      <c r="ICG33" s="117"/>
      <c r="ICH33" s="117"/>
      <c r="ICI33" s="117"/>
      <c r="ICJ33" s="117"/>
      <c r="ICK33" s="117"/>
      <c r="ICL33" s="117"/>
      <c r="ICM33" s="117"/>
      <c r="ICN33" s="117"/>
      <c r="ICO33" s="117"/>
      <c r="ICP33" s="117"/>
      <c r="ICQ33" s="117"/>
      <c r="ICR33" s="117"/>
      <c r="ICS33" s="117"/>
      <c r="ICT33" s="117"/>
      <c r="ICU33" s="117"/>
      <c r="ICV33" s="117"/>
      <c r="ICW33" s="117"/>
      <c r="ICX33" s="117"/>
      <c r="ICY33" s="117"/>
      <c r="ICZ33" s="117"/>
      <c r="IDA33" s="117"/>
      <c r="IDB33" s="117"/>
      <c r="IDC33" s="117"/>
      <c r="IDD33" s="117"/>
      <c r="IDE33" s="117"/>
      <c r="IDF33" s="117"/>
      <c r="IDG33" s="117"/>
      <c r="IDH33" s="117"/>
      <c r="IDI33" s="117"/>
      <c r="IDJ33" s="117"/>
      <c r="IDK33" s="117"/>
      <c r="IDL33" s="117"/>
      <c r="IDM33" s="117"/>
      <c r="IDN33" s="117"/>
      <c r="IDO33" s="117"/>
      <c r="IDP33" s="117"/>
      <c r="IDQ33" s="117"/>
      <c r="IDR33" s="117"/>
      <c r="IDS33" s="117"/>
      <c r="IDT33" s="117"/>
      <c r="IDU33" s="117"/>
      <c r="IDV33" s="117"/>
      <c r="IDW33" s="117"/>
      <c r="IDX33" s="117"/>
      <c r="IDY33" s="117"/>
      <c r="IDZ33" s="117"/>
      <c r="IEA33" s="117"/>
      <c r="IEB33" s="117"/>
      <c r="IEC33" s="117"/>
      <c r="IED33" s="117"/>
      <c r="IEE33" s="117"/>
      <c r="IEF33" s="117"/>
      <c r="IEG33" s="117"/>
      <c r="IEH33" s="117"/>
      <c r="IEI33" s="117"/>
      <c r="IEJ33" s="117"/>
      <c r="IEK33" s="117"/>
      <c r="IEL33" s="117"/>
      <c r="IEM33" s="117"/>
      <c r="IEN33" s="117"/>
      <c r="IEO33" s="117"/>
      <c r="IEP33" s="117"/>
      <c r="IEQ33" s="117"/>
      <c r="IER33" s="117"/>
      <c r="IES33" s="117"/>
      <c r="IET33" s="117"/>
      <c r="IEU33" s="117"/>
      <c r="IEV33" s="117"/>
      <c r="IEW33" s="117"/>
      <c r="IEX33" s="117"/>
      <c r="IEY33" s="117"/>
      <c r="IEZ33" s="117"/>
      <c r="IFA33" s="117"/>
      <c r="IFB33" s="117"/>
      <c r="IFC33" s="117"/>
      <c r="IFD33" s="117"/>
      <c r="IFE33" s="117"/>
      <c r="IFF33" s="117"/>
      <c r="IFG33" s="117"/>
      <c r="IFH33" s="117"/>
      <c r="IFI33" s="117"/>
      <c r="IFJ33" s="117"/>
      <c r="IFK33" s="117"/>
      <c r="IFL33" s="117"/>
      <c r="IFM33" s="117"/>
      <c r="IFN33" s="117"/>
      <c r="IFO33" s="117"/>
      <c r="IFP33" s="117"/>
      <c r="IFQ33" s="117"/>
      <c r="IFR33" s="117"/>
      <c r="IFS33" s="117"/>
      <c r="IFT33" s="117"/>
      <c r="IFU33" s="117"/>
      <c r="IFV33" s="117"/>
      <c r="IFW33" s="117"/>
      <c r="IFX33" s="117"/>
      <c r="IFY33" s="117"/>
      <c r="IFZ33" s="117"/>
      <c r="IGA33" s="117"/>
      <c r="IGB33" s="117"/>
      <c r="IGC33" s="117"/>
      <c r="IGD33" s="117"/>
      <c r="IGE33" s="117"/>
      <c r="IGF33" s="117"/>
      <c r="IGG33" s="117"/>
      <c r="IGH33" s="117"/>
      <c r="IGI33" s="117"/>
      <c r="IGJ33" s="117"/>
      <c r="IGK33" s="117"/>
      <c r="IGL33" s="117"/>
      <c r="IGM33" s="117"/>
      <c r="IGN33" s="117"/>
      <c r="IGO33" s="117"/>
      <c r="IGP33" s="117"/>
      <c r="IGQ33" s="117"/>
      <c r="IGR33" s="117"/>
      <c r="IGS33" s="117"/>
      <c r="IGT33" s="117"/>
      <c r="IGU33" s="117"/>
      <c r="IGV33" s="117"/>
      <c r="IGW33" s="117"/>
      <c r="IGX33" s="117"/>
      <c r="IGY33" s="117"/>
      <c r="IGZ33" s="117"/>
      <c r="IHA33" s="117"/>
      <c r="IHB33" s="117"/>
      <c r="IHC33" s="117"/>
      <c r="IHD33" s="117"/>
      <c r="IHE33" s="117"/>
      <c r="IHF33" s="117"/>
      <c r="IHG33" s="117"/>
      <c r="IHH33" s="117"/>
      <c r="IHI33" s="117"/>
      <c r="IHJ33" s="117"/>
      <c r="IHK33" s="117"/>
      <c r="IHL33" s="117"/>
      <c r="IHM33" s="117"/>
      <c r="IHN33" s="117"/>
      <c r="IHO33" s="117"/>
      <c r="IHP33" s="117"/>
      <c r="IHQ33" s="117"/>
      <c r="IHR33" s="117"/>
      <c r="IHS33" s="117"/>
      <c r="IHT33" s="117"/>
      <c r="IHU33" s="117"/>
      <c r="IHV33" s="117"/>
      <c r="IHW33" s="117"/>
      <c r="IHX33" s="117"/>
      <c r="IHY33" s="117"/>
      <c r="IHZ33" s="117"/>
      <c r="IIA33" s="117"/>
      <c r="IIB33" s="117"/>
      <c r="IIC33" s="117"/>
      <c r="IID33" s="117"/>
      <c r="IIE33" s="117"/>
      <c r="IIF33" s="117"/>
      <c r="IIG33" s="117"/>
      <c r="IIH33" s="117"/>
      <c r="III33" s="117"/>
      <c r="IIJ33" s="117"/>
      <c r="IIK33" s="117"/>
      <c r="IIL33" s="117"/>
      <c r="IIM33" s="117"/>
      <c r="IIN33" s="117"/>
      <c r="IIO33" s="117"/>
      <c r="IIP33" s="117"/>
      <c r="IIQ33" s="117"/>
      <c r="IIR33" s="117"/>
      <c r="IIS33" s="117"/>
      <c r="IIT33" s="117"/>
      <c r="IIU33" s="117"/>
      <c r="IIV33" s="117"/>
      <c r="IIW33" s="117"/>
      <c r="IIX33" s="117"/>
      <c r="IIY33" s="117"/>
      <c r="IIZ33" s="117"/>
      <c r="IJA33" s="117"/>
      <c r="IJB33" s="117"/>
      <c r="IJC33" s="117"/>
      <c r="IJD33" s="117"/>
      <c r="IJE33" s="117"/>
      <c r="IJF33" s="117"/>
      <c r="IJG33" s="117"/>
      <c r="IJH33" s="117"/>
      <c r="IJI33" s="117"/>
      <c r="IJJ33" s="117"/>
      <c r="IJK33" s="117"/>
      <c r="IJL33" s="117"/>
      <c r="IJM33" s="117"/>
      <c r="IJN33" s="117"/>
      <c r="IJO33" s="117"/>
      <c r="IJP33" s="117"/>
      <c r="IJQ33" s="117"/>
      <c r="IJR33" s="117"/>
      <c r="IJS33" s="117"/>
      <c r="IJT33" s="117"/>
      <c r="IJU33" s="117"/>
      <c r="IJV33" s="117"/>
      <c r="IJW33" s="117"/>
      <c r="IJX33" s="117"/>
      <c r="IJY33" s="117"/>
      <c r="IJZ33" s="117"/>
      <c r="IKA33" s="117"/>
      <c r="IKB33" s="117"/>
      <c r="IKC33" s="117"/>
      <c r="IKD33" s="117"/>
      <c r="IKE33" s="117"/>
      <c r="IKF33" s="117"/>
      <c r="IKG33" s="117"/>
      <c r="IKH33" s="117"/>
      <c r="IKI33" s="117"/>
      <c r="IKJ33" s="117"/>
      <c r="IKK33" s="117"/>
      <c r="IKL33" s="117"/>
      <c r="IKM33" s="117"/>
      <c r="IKN33" s="117"/>
      <c r="IKO33" s="117"/>
      <c r="IKP33" s="117"/>
      <c r="IKQ33" s="117"/>
      <c r="IKR33" s="117"/>
      <c r="IKS33" s="117"/>
      <c r="IKT33" s="117"/>
      <c r="IKU33" s="117"/>
      <c r="IKV33" s="117"/>
      <c r="IKW33" s="117"/>
      <c r="IKX33" s="117"/>
      <c r="IKY33" s="117"/>
      <c r="IKZ33" s="117"/>
      <c r="ILA33" s="117"/>
      <c r="ILB33" s="117"/>
      <c r="ILC33" s="117"/>
      <c r="ILD33" s="117"/>
      <c r="ILE33" s="117"/>
      <c r="ILF33" s="117"/>
      <c r="ILG33" s="117"/>
      <c r="ILH33" s="117"/>
      <c r="ILI33" s="117"/>
      <c r="ILJ33" s="117"/>
      <c r="ILK33" s="117"/>
      <c r="ILL33" s="117"/>
      <c r="ILM33" s="117"/>
      <c r="ILN33" s="117"/>
      <c r="ILO33" s="117"/>
      <c r="ILP33" s="117"/>
      <c r="ILQ33" s="117"/>
      <c r="ILR33" s="117"/>
      <c r="ILS33" s="117"/>
      <c r="ILT33" s="117"/>
      <c r="ILU33" s="117"/>
      <c r="ILV33" s="117"/>
      <c r="ILW33" s="117"/>
      <c r="ILX33" s="117"/>
      <c r="ILY33" s="117"/>
      <c r="ILZ33" s="117"/>
      <c r="IMA33" s="117"/>
      <c r="IMB33" s="117"/>
      <c r="IMC33" s="117"/>
      <c r="IMD33" s="117"/>
      <c r="IME33" s="117"/>
      <c r="IMF33" s="117"/>
      <c r="IMG33" s="117"/>
      <c r="IMH33" s="117"/>
      <c r="IMI33" s="117"/>
      <c r="IMJ33" s="117"/>
      <c r="IMK33" s="117"/>
      <c r="IML33" s="117"/>
      <c r="IMM33" s="117"/>
      <c r="IMN33" s="117"/>
      <c r="IMO33" s="117"/>
      <c r="IMP33" s="117"/>
      <c r="IMQ33" s="117"/>
      <c r="IMR33" s="117"/>
      <c r="IMS33" s="117"/>
      <c r="IMT33" s="117"/>
      <c r="IMU33" s="117"/>
      <c r="IMV33" s="117"/>
      <c r="IMW33" s="117"/>
      <c r="IMX33" s="117"/>
      <c r="IMY33" s="117"/>
      <c r="IMZ33" s="117"/>
      <c r="INA33" s="117"/>
      <c r="INB33" s="117"/>
      <c r="INC33" s="117"/>
      <c r="IND33" s="117"/>
      <c r="INE33" s="117"/>
      <c r="INF33" s="117"/>
      <c r="ING33" s="117"/>
      <c r="INH33" s="117"/>
      <c r="INI33" s="117"/>
      <c r="INJ33" s="117"/>
      <c r="INK33" s="117"/>
      <c r="INL33" s="117"/>
      <c r="INM33" s="117"/>
      <c r="INN33" s="117"/>
      <c r="INO33" s="117"/>
      <c r="INP33" s="117"/>
      <c r="INQ33" s="117"/>
      <c r="INR33" s="117"/>
      <c r="INS33" s="117"/>
      <c r="INT33" s="117"/>
      <c r="INU33" s="117"/>
      <c r="INV33" s="117"/>
      <c r="INW33" s="117"/>
      <c r="INX33" s="117"/>
      <c r="INY33" s="117"/>
      <c r="INZ33" s="117"/>
      <c r="IOA33" s="117"/>
      <c r="IOB33" s="117"/>
      <c r="IOC33" s="117"/>
      <c r="IOD33" s="117"/>
      <c r="IOE33" s="117"/>
      <c r="IOF33" s="117"/>
      <c r="IOG33" s="117"/>
      <c r="IOH33" s="117"/>
      <c r="IOI33" s="117"/>
      <c r="IOJ33" s="117"/>
      <c r="IOK33" s="117"/>
      <c r="IOL33" s="117"/>
      <c r="IOM33" s="117"/>
      <c r="ION33" s="117"/>
      <c r="IOO33" s="117"/>
      <c r="IOP33" s="117"/>
      <c r="IOQ33" s="117"/>
      <c r="IOR33" s="117"/>
      <c r="IOS33" s="117"/>
      <c r="IOT33" s="117"/>
      <c r="IOU33" s="117"/>
      <c r="IOV33" s="117"/>
      <c r="IOW33" s="117"/>
      <c r="IOX33" s="117"/>
      <c r="IOY33" s="117"/>
      <c r="IOZ33" s="117"/>
      <c r="IPA33" s="117"/>
      <c r="IPB33" s="117"/>
      <c r="IPC33" s="117"/>
      <c r="IPD33" s="117"/>
      <c r="IPE33" s="117"/>
      <c r="IPF33" s="117"/>
      <c r="IPG33" s="117"/>
      <c r="IPH33" s="117"/>
      <c r="IPI33" s="117"/>
      <c r="IPJ33" s="117"/>
      <c r="IPK33" s="117"/>
      <c r="IPL33" s="117"/>
      <c r="IPM33" s="117"/>
      <c r="IPN33" s="117"/>
      <c r="IPO33" s="117"/>
      <c r="IPP33" s="117"/>
      <c r="IPQ33" s="117"/>
      <c r="IPR33" s="117"/>
      <c r="IPS33" s="117"/>
      <c r="IPT33" s="117"/>
      <c r="IPU33" s="117"/>
      <c r="IPV33" s="117"/>
      <c r="IPW33" s="117"/>
      <c r="IPX33" s="117"/>
      <c r="IPY33" s="117"/>
      <c r="IPZ33" s="117"/>
      <c r="IQA33" s="117"/>
      <c r="IQB33" s="117"/>
      <c r="IQC33" s="117"/>
      <c r="IQD33" s="117"/>
      <c r="IQE33" s="117"/>
      <c r="IQF33" s="117"/>
      <c r="IQG33" s="117"/>
      <c r="IQH33" s="117"/>
      <c r="IQI33" s="117"/>
      <c r="IQJ33" s="117"/>
      <c r="IQK33" s="117"/>
      <c r="IQL33" s="117"/>
      <c r="IQM33" s="117"/>
      <c r="IQN33" s="117"/>
      <c r="IQO33" s="117"/>
      <c r="IQP33" s="117"/>
      <c r="IQQ33" s="117"/>
      <c r="IQR33" s="117"/>
      <c r="IQS33" s="117"/>
      <c r="IQT33" s="117"/>
      <c r="IQU33" s="117"/>
      <c r="IQV33" s="117"/>
      <c r="IQW33" s="117"/>
      <c r="IQX33" s="117"/>
      <c r="IQY33" s="117"/>
      <c r="IQZ33" s="117"/>
      <c r="IRA33" s="117"/>
      <c r="IRB33" s="117"/>
      <c r="IRC33" s="117"/>
      <c r="IRD33" s="117"/>
      <c r="IRE33" s="117"/>
      <c r="IRF33" s="117"/>
      <c r="IRG33" s="117"/>
      <c r="IRH33" s="117"/>
      <c r="IRI33" s="117"/>
      <c r="IRJ33" s="117"/>
      <c r="IRK33" s="117"/>
      <c r="IRL33" s="117"/>
      <c r="IRM33" s="117"/>
      <c r="IRN33" s="117"/>
      <c r="IRO33" s="117"/>
      <c r="IRP33" s="117"/>
      <c r="IRQ33" s="117"/>
      <c r="IRR33" s="117"/>
      <c r="IRS33" s="117"/>
      <c r="IRT33" s="117"/>
      <c r="IRU33" s="117"/>
      <c r="IRV33" s="117"/>
      <c r="IRW33" s="117"/>
      <c r="IRX33" s="117"/>
      <c r="IRY33" s="117"/>
      <c r="IRZ33" s="117"/>
      <c r="ISA33" s="117"/>
      <c r="ISB33" s="117"/>
      <c r="ISC33" s="117"/>
      <c r="ISD33" s="117"/>
      <c r="ISE33" s="117"/>
      <c r="ISF33" s="117"/>
      <c r="ISG33" s="117"/>
      <c r="ISH33" s="117"/>
      <c r="ISI33" s="117"/>
      <c r="ISJ33" s="117"/>
      <c r="ISK33" s="117"/>
      <c r="ISL33" s="117"/>
      <c r="ISM33" s="117"/>
      <c r="ISN33" s="117"/>
      <c r="ISO33" s="117"/>
      <c r="ISP33" s="117"/>
      <c r="ISQ33" s="117"/>
      <c r="ISR33" s="117"/>
      <c r="ISS33" s="117"/>
      <c r="IST33" s="117"/>
      <c r="ISU33" s="117"/>
      <c r="ISV33" s="117"/>
      <c r="ISW33" s="117"/>
      <c r="ISX33" s="117"/>
      <c r="ISY33" s="117"/>
      <c r="ISZ33" s="117"/>
      <c r="ITA33" s="117"/>
      <c r="ITB33" s="117"/>
      <c r="ITC33" s="117"/>
      <c r="ITD33" s="117"/>
      <c r="ITE33" s="117"/>
      <c r="ITF33" s="117"/>
      <c r="ITG33" s="117"/>
      <c r="ITH33" s="117"/>
      <c r="ITI33" s="117"/>
      <c r="ITJ33" s="117"/>
      <c r="ITK33" s="117"/>
      <c r="ITL33" s="117"/>
      <c r="ITM33" s="117"/>
      <c r="ITN33" s="117"/>
      <c r="ITO33" s="117"/>
      <c r="ITP33" s="117"/>
      <c r="ITQ33" s="117"/>
      <c r="ITR33" s="117"/>
      <c r="ITS33" s="117"/>
      <c r="ITT33" s="117"/>
      <c r="ITU33" s="117"/>
      <c r="ITV33" s="117"/>
      <c r="ITW33" s="117"/>
      <c r="ITX33" s="117"/>
      <c r="ITY33" s="117"/>
      <c r="ITZ33" s="117"/>
      <c r="IUA33" s="117"/>
      <c r="IUB33" s="117"/>
      <c r="IUC33" s="117"/>
      <c r="IUD33" s="117"/>
      <c r="IUE33" s="117"/>
      <c r="IUF33" s="117"/>
      <c r="IUG33" s="117"/>
      <c r="IUH33" s="117"/>
      <c r="IUI33" s="117"/>
      <c r="IUJ33" s="117"/>
      <c r="IUK33" s="117"/>
      <c r="IUL33" s="117"/>
      <c r="IUM33" s="117"/>
      <c r="IUN33" s="117"/>
      <c r="IUO33" s="117"/>
      <c r="IUP33" s="117"/>
      <c r="IUQ33" s="117"/>
      <c r="IUR33" s="117"/>
      <c r="IUS33" s="117"/>
      <c r="IUT33" s="117"/>
      <c r="IUU33" s="117"/>
      <c r="IUV33" s="117"/>
      <c r="IUW33" s="117"/>
      <c r="IUX33" s="117"/>
      <c r="IUY33" s="117"/>
      <c r="IUZ33" s="117"/>
      <c r="IVA33" s="117"/>
      <c r="IVB33" s="117"/>
      <c r="IVC33" s="117"/>
      <c r="IVD33" s="117"/>
      <c r="IVE33" s="117"/>
      <c r="IVF33" s="117"/>
      <c r="IVG33" s="117"/>
      <c r="IVH33" s="117"/>
      <c r="IVI33" s="117"/>
      <c r="IVJ33" s="117"/>
      <c r="IVK33" s="117"/>
      <c r="IVL33" s="117"/>
      <c r="IVM33" s="117"/>
      <c r="IVN33" s="117"/>
      <c r="IVO33" s="117"/>
      <c r="IVP33" s="117"/>
      <c r="IVQ33" s="117"/>
      <c r="IVR33" s="117"/>
      <c r="IVS33" s="117"/>
      <c r="IVT33" s="117"/>
      <c r="IVU33" s="117"/>
      <c r="IVV33" s="117"/>
      <c r="IVW33" s="117"/>
      <c r="IVX33" s="117"/>
      <c r="IVY33" s="117"/>
      <c r="IVZ33" s="117"/>
      <c r="IWA33" s="117"/>
      <c r="IWB33" s="117"/>
      <c r="IWC33" s="117"/>
      <c r="IWD33" s="117"/>
      <c r="IWE33" s="117"/>
      <c r="IWF33" s="117"/>
      <c r="IWG33" s="117"/>
      <c r="IWH33" s="117"/>
      <c r="IWI33" s="117"/>
      <c r="IWJ33" s="117"/>
      <c r="IWK33" s="117"/>
      <c r="IWL33" s="117"/>
      <c r="IWM33" s="117"/>
      <c r="IWN33" s="117"/>
      <c r="IWO33" s="117"/>
      <c r="IWP33" s="117"/>
      <c r="IWQ33" s="117"/>
      <c r="IWR33" s="117"/>
      <c r="IWS33" s="117"/>
      <c r="IWT33" s="117"/>
      <c r="IWU33" s="117"/>
      <c r="IWV33" s="117"/>
      <c r="IWW33" s="117"/>
      <c r="IWX33" s="117"/>
      <c r="IWY33" s="117"/>
      <c r="IWZ33" s="117"/>
      <c r="IXA33" s="117"/>
      <c r="IXB33" s="117"/>
      <c r="IXC33" s="117"/>
      <c r="IXD33" s="117"/>
      <c r="IXE33" s="117"/>
      <c r="IXF33" s="117"/>
      <c r="IXG33" s="117"/>
      <c r="IXH33" s="117"/>
      <c r="IXI33" s="117"/>
      <c r="IXJ33" s="117"/>
      <c r="IXK33" s="117"/>
      <c r="IXL33" s="117"/>
      <c r="IXM33" s="117"/>
      <c r="IXN33" s="117"/>
      <c r="IXO33" s="117"/>
      <c r="IXP33" s="117"/>
      <c r="IXQ33" s="117"/>
      <c r="IXR33" s="117"/>
      <c r="IXS33" s="117"/>
      <c r="IXT33" s="117"/>
      <c r="IXU33" s="117"/>
      <c r="IXV33" s="117"/>
      <c r="IXW33" s="117"/>
      <c r="IXX33" s="117"/>
      <c r="IXY33" s="117"/>
      <c r="IXZ33" s="117"/>
      <c r="IYA33" s="117"/>
      <c r="IYB33" s="117"/>
      <c r="IYC33" s="117"/>
      <c r="IYD33" s="117"/>
      <c r="IYE33" s="117"/>
      <c r="IYF33" s="117"/>
      <c r="IYG33" s="117"/>
      <c r="IYH33" s="117"/>
      <c r="IYI33" s="117"/>
      <c r="IYJ33" s="117"/>
      <c r="IYK33" s="117"/>
      <c r="IYL33" s="117"/>
      <c r="IYM33" s="117"/>
      <c r="IYN33" s="117"/>
      <c r="IYO33" s="117"/>
      <c r="IYP33" s="117"/>
      <c r="IYQ33" s="117"/>
      <c r="IYR33" s="117"/>
      <c r="IYS33" s="117"/>
      <c r="IYT33" s="117"/>
      <c r="IYU33" s="117"/>
      <c r="IYV33" s="117"/>
      <c r="IYW33" s="117"/>
      <c r="IYX33" s="117"/>
      <c r="IYY33" s="117"/>
      <c r="IYZ33" s="117"/>
      <c r="IZA33" s="117"/>
      <c r="IZB33" s="117"/>
      <c r="IZC33" s="117"/>
      <c r="IZD33" s="117"/>
      <c r="IZE33" s="117"/>
      <c r="IZF33" s="117"/>
      <c r="IZG33" s="117"/>
      <c r="IZH33" s="117"/>
      <c r="IZI33" s="117"/>
      <c r="IZJ33" s="117"/>
      <c r="IZK33" s="117"/>
      <c r="IZL33" s="117"/>
      <c r="IZM33" s="117"/>
      <c r="IZN33" s="117"/>
      <c r="IZO33" s="117"/>
      <c r="IZP33" s="117"/>
      <c r="IZQ33" s="117"/>
      <c r="IZR33" s="117"/>
      <c r="IZS33" s="117"/>
      <c r="IZT33" s="117"/>
      <c r="IZU33" s="117"/>
      <c r="IZV33" s="117"/>
      <c r="IZW33" s="117"/>
      <c r="IZX33" s="117"/>
      <c r="IZY33" s="117"/>
      <c r="IZZ33" s="117"/>
      <c r="JAA33" s="117"/>
      <c r="JAB33" s="117"/>
      <c r="JAC33" s="117"/>
      <c r="JAD33" s="117"/>
      <c r="JAE33" s="117"/>
      <c r="JAF33" s="117"/>
      <c r="JAG33" s="117"/>
      <c r="JAH33" s="117"/>
      <c r="JAI33" s="117"/>
      <c r="JAJ33" s="117"/>
      <c r="JAK33" s="117"/>
      <c r="JAL33" s="117"/>
      <c r="JAM33" s="117"/>
      <c r="JAN33" s="117"/>
      <c r="JAO33" s="117"/>
      <c r="JAP33" s="117"/>
      <c r="JAQ33" s="117"/>
      <c r="JAR33" s="117"/>
      <c r="JAS33" s="117"/>
      <c r="JAT33" s="117"/>
      <c r="JAU33" s="117"/>
      <c r="JAV33" s="117"/>
      <c r="JAW33" s="117"/>
      <c r="JAX33" s="117"/>
      <c r="JAY33" s="117"/>
      <c r="JAZ33" s="117"/>
      <c r="JBA33" s="117"/>
      <c r="JBB33" s="117"/>
      <c r="JBC33" s="117"/>
      <c r="JBD33" s="117"/>
      <c r="JBE33" s="117"/>
      <c r="JBF33" s="117"/>
      <c r="JBG33" s="117"/>
      <c r="JBH33" s="117"/>
      <c r="JBI33" s="117"/>
      <c r="JBJ33" s="117"/>
      <c r="JBK33" s="117"/>
      <c r="JBL33" s="117"/>
      <c r="JBM33" s="117"/>
      <c r="JBN33" s="117"/>
      <c r="JBO33" s="117"/>
      <c r="JBP33" s="117"/>
      <c r="JBQ33" s="117"/>
      <c r="JBR33" s="117"/>
      <c r="JBS33" s="117"/>
      <c r="JBT33" s="117"/>
      <c r="JBU33" s="117"/>
      <c r="JBV33" s="117"/>
      <c r="JBW33" s="117"/>
      <c r="JBX33" s="117"/>
      <c r="JBY33" s="117"/>
      <c r="JBZ33" s="117"/>
      <c r="JCA33" s="117"/>
      <c r="JCB33" s="117"/>
      <c r="JCC33" s="117"/>
      <c r="JCD33" s="117"/>
      <c r="JCE33" s="117"/>
      <c r="JCF33" s="117"/>
      <c r="JCG33" s="117"/>
      <c r="JCH33" s="117"/>
      <c r="JCI33" s="117"/>
      <c r="JCJ33" s="117"/>
      <c r="JCK33" s="117"/>
      <c r="JCL33" s="117"/>
      <c r="JCM33" s="117"/>
      <c r="JCN33" s="117"/>
      <c r="JCO33" s="117"/>
      <c r="JCP33" s="117"/>
      <c r="JCQ33" s="117"/>
      <c r="JCR33" s="117"/>
      <c r="JCS33" s="117"/>
      <c r="JCT33" s="117"/>
      <c r="JCU33" s="117"/>
      <c r="JCV33" s="117"/>
      <c r="JCW33" s="117"/>
      <c r="JCX33" s="117"/>
      <c r="JCY33" s="117"/>
      <c r="JCZ33" s="117"/>
      <c r="JDA33" s="117"/>
      <c r="JDB33" s="117"/>
      <c r="JDC33" s="117"/>
      <c r="JDD33" s="117"/>
      <c r="JDE33" s="117"/>
      <c r="JDF33" s="117"/>
      <c r="JDG33" s="117"/>
      <c r="JDH33" s="117"/>
      <c r="JDI33" s="117"/>
      <c r="JDJ33" s="117"/>
      <c r="JDK33" s="117"/>
      <c r="JDL33" s="117"/>
      <c r="JDM33" s="117"/>
      <c r="JDN33" s="117"/>
      <c r="JDO33" s="117"/>
      <c r="JDP33" s="117"/>
      <c r="JDQ33" s="117"/>
      <c r="JDR33" s="117"/>
      <c r="JDS33" s="117"/>
      <c r="JDT33" s="117"/>
      <c r="JDU33" s="117"/>
      <c r="JDV33" s="117"/>
      <c r="JDW33" s="117"/>
      <c r="JDX33" s="117"/>
      <c r="JDY33" s="117"/>
      <c r="JDZ33" s="117"/>
      <c r="JEA33" s="117"/>
      <c r="JEB33" s="117"/>
      <c r="JEC33" s="117"/>
      <c r="JED33" s="117"/>
      <c r="JEE33" s="117"/>
      <c r="JEF33" s="117"/>
      <c r="JEG33" s="117"/>
      <c r="JEH33" s="117"/>
      <c r="JEI33" s="117"/>
      <c r="JEJ33" s="117"/>
      <c r="JEK33" s="117"/>
      <c r="JEL33" s="117"/>
      <c r="JEM33" s="117"/>
      <c r="JEN33" s="117"/>
      <c r="JEO33" s="117"/>
      <c r="JEP33" s="117"/>
      <c r="JEQ33" s="117"/>
      <c r="JER33" s="117"/>
      <c r="JES33" s="117"/>
      <c r="JET33" s="117"/>
      <c r="JEU33" s="117"/>
      <c r="JEV33" s="117"/>
      <c r="JEW33" s="117"/>
      <c r="JEX33" s="117"/>
      <c r="JEY33" s="117"/>
      <c r="JEZ33" s="117"/>
      <c r="JFA33" s="117"/>
      <c r="JFB33" s="117"/>
      <c r="JFC33" s="117"/>
      <c r="JFD33" s="117"/>
      <c r="JFE33" s="117"/>
      <c r="JFF33" s="117"/>
      <c r="JFG33" s="117"/>
      <c r="JFH33" s="117"/>
      <c r="JFI33" s="117"/>
      <c r="JFJ33" s="117"/>
      <c r="JFK33" s="117"/>
      <c r="JFL33" s="117"/>
      <c r="JFM33" s="117"/>
      <c r="JFN33" s="117"/>
      <c r="JFO33" s="117"/>
      <c r="JFP33" s="117"/>
      <c r="JFQ33" s="117"/>
      <c r="JFR33" s="117"/>
      <c r="JFS33" s="117"/>
      <c r="JFT33" s="117"/>
      <c r="JFU33" s="117"/>
      <c r="JFV33" s="117"/>
      <c r="JFW33" s="117"/>
      <c r="JFX33" s="117"/>
      <c r="JFY33" s="117"/>
      <c r="JFZ33" s="117"/>
      <c r="JGA33" s="117"/>
      <c r="JGB33" s="117"/>
      <c r="JGC33" s="117"/>
      <c r="JGD33" s="117"/>
      <c r="JGE33" s="117"/>
      <c r="JGF33" s="117"/>
      <c r="JGG33" s="117"/>
      <c r="JGH33" s="117"/>
      <c r="JGI33" s="117"/>
      <c r="JGJ33" s="117"/>
      <c r="JGK33" s="117"/>
      <c r="JGL33" s="117"/>
      <c r="JGM33" s="117"/>
      <c r="JGN33" s="117"/>
      <c r="JGO33" s="117"/>
      <c r="JGP33" s="117"/>
      <c r="JGQ33" s="117"/>
      <c r="JGR33" s="117"/>
      <c r="JGS33" s="117"/>
      <c r="JGT33" s="117"/>
      <c r="JGU33" s="117"/>
      <c r="JGV33" s="117"/>
      <c r="JGW33" s="117"/>
      <c r="JGX33" s="117"/>
      <c r="JGY33" s="117"/>
      <c r="JGZ33" s="117"/>
      <c r="JHA33" s="117"/>
      <c r="JHB33" s="117"/>
      <c r="JHC33" s="117"/>
      <c r="JHD33" s="117"/>
      <c r="JHE33" s="117"/>
      <c r="JHF33" s="117"/>
      <c r="JHG33" s="117"/>
      <c r="JHH33" s="117"/>
      <c r="JHI33" s="117"/>
      <c r="JHJ33" s="117"/>
      <c r="JHK33" s="117"/>
      <c r="JHL33" s="117"/>
      <c r="JHM33" s="117"/>
      <c r="JHN33" s="117"/>
      <c r="JHO33" s="117"/>
      <c r="JHP33" s="117"/>
      <c r="JHQ33" s="117"/>
      <c r="JHR33" s="117"/>
      <c r="JHS33" s="117"/>
      <c r="JHT33" s="117"/>
      <c r="JHU33" s="117"/>
      <c r="JHV33" s="117"/>
      <c r="JHW33" s="117"/>
      <c r="JHX33" s="117"/>
      <c r="JHY33" s="117"/>
      <c r="JHZ33" s="117"/>
      <c r="JIA33" s="117"/>
      <c r="JIB33" s="117"/>
      <c r="JIC33" s="117"/>
      <c r="JID33" s="117"/>
      <c r="JIE33" s="117"/>
      <c r="JIF33" s="117"/>
      <c r="JIG33" s="117"/>
      <c r="JIH33" s="117"/>
      <c r="JII33" s="117"/>
      <c r="JIJ33" s="117"/>
      <c r="JIK33" s="117"/>
      <c r="JIL33" s="117"/>
      <c r="JIM33" s="117"/>
      <c r="JIN33" s="117"/>
      <c r="JIO33" s="117"/>
      <c r="JIP33" s="117"/>
      <c r="JIQ33" s="117"/>
      <c r="JIR33" s="117"/>
      <c r="JIS33" s="117"/>
      <c r="JIT33" s="117"/>
      <c r="JIU33" s="117"/>
      <c r="JIV33" s="117"/>
      <c r="JIW33" s="117"/>
      <c r="JIX33" s="117"/>
      <c r="JIY33" s="117"/>
      <c r="JIZ33" s="117"/>
      <c r="JJA33" s="117"/>
      <c r="JJB33" s="117"/>
      <c r="JJC33" s="117"/>
      <c r="JJD33" s="117"/>
      <c r="JJE33" s="117"/>
      <c r="JJF33" s="117"/>
      <c r="JJG33" s="117"/>
      <c r="JJH33" s="117"/>
      <c r="JJI33" s="117"/>
      <c r="JJJ33" s="117"/>
      <c r="JJK33" s="117"/>
      <c r="JJL33" s="117"/>
      <c r="JJM33" s="117"/>
      <c r="JJN33" s="117"/>
      <c r="JJO33" s="117"/>
      <c r="JJP33" s="117"/>
      <c r="JJQ33" s="117"/>
      <c r="JJR33" s="117"/>
      <c r="JJS33" s="117"/>
      <c r="JJT33" s="117"/>
      <c r="JJU33" s="117"/>
      <c r="JJV33" s="117"/>
      <c r="JJW33" s="117"/>
      <c r="JJX33" s="117"/>
      <c r="JJY33" s="117"/>
      <c r="JJZ33" s="117"/>
      <c r="JKA33" s="117"/>
      <c r="JKB33" s="117"/>
      <c r="JKC33" s="117"/>
      <c r="JKD33" s="117"/>
      <c r="JKE33" s="117"/>
      <c r="JKF33" s="117"/>
      <c r="JKG33" s="117"/>
      <c r="JKH33" s="117"/>
      <c r="JKI33" s="117"/>
      <c r="JKJ33" s="117"/>
      <c r="JKK33" s="117"/>
      <c r="JKL33" s="117"/>
      <c r="JKM33" s="117"/>
      <c r="JKN33" s="117"/>
      <c r="JKO33" s="117"/>
      <c r="JKP33" s="117"/>
      <c r="JKQ33" s="117"/>
      <c r="JKR33" s="117"/>
      <c r="JKS33" s="117"/>
      <c r="JKT33" s="117"/>
      <c r="JKU33" s="117"/>
      <c r="JKV33" s="117"/>
      <c r="JKW33" s="117"/>
      <c r="JKX33" s="117"/>
      <c r="JKY33" s="117"/>
      <c r="JKZ33" s="117"/>
      <c r="JLA33" s="117"/>
      <c r="JLB33" s="117"/>
      <c r="JLC33" s="117"/>
      <c r="JLD33" s="117"/>
      <c r="JLE33" s="117"/>
      <c r="JLF33" s="117"/>
      <c r="JLG33" s="117"/>
      <c r="JLH33" s="117"/>
      <c r="JLI33" s="117"/>
      <c r="JLJ33" s="117"/>
      <c r="JLK33" s="117"/>
      <c r="JLL33" s="117"/>
      <c r="JLM33" s="117"/>
      <c r="JLN33" s="117"/>
      <c r="JLO33" s="117"/>
      <c r="JLP33" s="117"/>
      <c r="JLQ33" s="117"/>
      <c r="JLR33" s="117"/>
      <c r="JLS33" s="117"/>
      <c r="JLT33" s="117"/>
      <c r="JLU33" s="117"/>
      <c r="JLV33" s="117"/>
      <c r="JLW33" s="117"/>
      <c r="JLX33" s="117"/>
      <c r="JLY33" s="117"/>
      <c r="JLZ33" s="117"/>
      <c r="JMA33" s="117"/>
      <c r="JMB33" s="117"/>
      <c r="JMC33" s="117"/>
      <c r="JMD33" s="117"/>
      <c r="JME33" s="117"/>
      <c r="JMF33" s="117"/>
      <c r="JMG33" s="117"/>
      <c r="JMH33" s="117"/>
      <c r="JMI33" s="117"/>
      <c r="JMJ33" s="117"/>
      <c r="JMK33" s="117"/>
      <c r="JML33" s="117"/>
      <c r="JMM33" s="117"/>
      <c r="JMN33" s="117"/>
      <c r="JMO33" s="117"/>
      <c r="JMP33" s="117"/>
      <c r="JMQ33" s="117"/>
      <c r="JMR33" s="117"/>
      <c r="JMS33" s="117"/>
      <c r="JMT33" s="117"/>
      <c r="JMU33" s="117"/>
      <c r="JMV33" s="117"/>
      <c r="JMW33" s="117"/>
      <c r="JMX33" s="117"/>
      <c r="JMY33" s="117"/>
      <c r="JMZ33" s="117"/>
      <c r="JNA33" s="117"/>
      <c r="JNB33" s="117"/>
      <c r="JNC33" s="117"/>
      <c r="JND33" s="117"/>
      <c r="JNE33" s="117"/>
      <c r="JNF33" s="117"/>
      <c r="JNG33" s="117"/>
      <c r="JNH33" s="117"/>
      <c r="JNI33" s="117"/>
      <c r="JNJ33" s="117"/>
      <c r="JNK33" s="117"/>
      <c r="JNL33" s="117"/>
      <c r="JNM33" s="117"/>
      <c r="JNN33" s="117"/>
      <c r="JNO33" s="117"/>
      <c r="JNP33" s="117"/>
      <c r="JNQ33" s="117"/>
      <c r="JNR33" s="117"/>
      <c r="JNS33" s="117"/>
      <c r="JNT33" s="117"/>
      <c r="JNU33" s="117"/>
      <c r="JNV33" s="117"/>
      <c r="JNW33" s="117"/>
      <c r="JNX33" s="117"/>
      <c r="JNY33" s="117"/>
      <c r="JNZ33" s="117"/>
      <c r="JOA33" s="117"/>
      <c r="JOB33" s="117"/>
      <c r="JOC33" s="117"/>
      <c r="JOD33" s="117"/>
      <c r="JOE33" s="117"/>
      <c r="JOF33" s="117"/>
      <c r="JOG33" s="117"/>
      <c r="JOH33" s="117"/>
      <c r="JOI33" s="117"/>
      <c r="JOJ33" s="117"/>
      <c r="JOK33" s="117"/>
      <c r="JOL33" s="117"/>
      <c r="JOM33" s="117"/>
      <c r="JON33" s="117"/>
      <c r="JOO33" s="117"/>
      <c r="JOP33" s="117"/>
      <c r="JOQ33" s="117"/>
      <c r="JOR33" s="117"/>
      <c r="JOS33" s="117"/>
      <c r="JOT33" s="117"/>
      <c r="JOU33" s="117"/>
      <c r="JOV33" s="117"/>
      <c r="JOW33" s="117"/>
      <c r="JOX33" s="117"/>
      <c r="JOY33" s="117"/>
      <c r="JOZ33" s="117"/>
      <c r="JPA33" s="117"/>
      <c r="JPB33" s="117"/>
      <c r="JPC33" s="117"/>
      <c r="JPD33" s="117"/>
      <c r="JPE33" s="117"/>
      <c r="JPF33" s="117"/>
      <c r="JPG33" s="117"/>
      <c r="JPH33" s="117"/>
      <c r="JPI33" s="117"/>
      <c r="JPJ33" s="117"/>
      <c r="JPK33" s="117"/>
      <c r="JPL33" s="117"/>
      <c r="JPM33" s="117"/>
      <c r="JPN33" s="117"/>
      <c r="JPO33" s="117"/>
      <c r="JPP33" s="117"/>
      <c r="JPQ33" s="117"/>
      <c r="JPR33" s="117"/>
      <c r="JPS33" s="117"/>
      <c r="JPT33" s="117"/>
      <c r="JPU33" s="117"/>
      <c r="JPV33" s="117"/>
      <c r="JPW33" s="117"/>
      <c r="JPX33" s="117"/>
      <c r="JPY33" s="117"/>
      <c r="JPZ33" s="117"/>
      <c r="JQA33" s="117"/>
      <c r="JQB33" s="117"/>
      <c r="JQC33" s="117"/>
      <c r="JQD33" s="117"/>
      <c r="JQE33" s="117"/>
      <c r="JQF33" s="117"/>
      <c r="JQG33" s="117"/>
      <c r="JQH33" s="117"/>
      <c r="JQI33" s="117"/>
      <c r="JQJ33" s="117"/>
      <c r="JQK33" s="117"/>
      <c r="JQL33" s="117"/>
      <c r="JQM33" s="117"/>
      <c r="JQN33" s="117"/>
      <c r="JQO33" s="117"/>
      <c r="JQP33" s="117"/>
      <c r="JQQ33" s="117"/>
      <c r="JQR33" s="117"/>
      <c r="JQS33" s="117"/>
      <c r="JQT33" s="117"/>
      <c r="JQU33" s="117"/>
      <c r="JQV33" s="117"/>
      <c r="JQW33" s="117"/>
      <c r="JQX33" s="117"/>
      <c r="JQY33" s="117"/>
      <c r="JQZ33" s="117"/>
      <c r="JRA33" s="117"/>
      <c r="JRB33" s="117"/>
      <c r="JRC33" s="117"/>
      <c r="JRD33" s="117"/>
      <c r="JRE33" s="117"/>
      <c r="JRF33" s="117"/>
      <c r="JRG33" s="117"/>
      <c r="JRH33" s="117"/>
      <c r="JRI33" s="117"/>
      <c r="JRJ33" s="117"/>
      <c r="JRK33" s="117"/>
      <c r="JRL33" s="117"/>
      <c r="JRM33" s="117"/>
      <c r="JRN33" s="117"/>
      <c r="JRO33" s="117"/>
      <c r="JRP33" s="117"/>
      <c r="JRQ33" s="117"/>
      <c r="JRR33" s="117"/>
      <c r="JRS33" s="117"/>
      <c r="JRT33" s="117"/>
      <c r="JRU33" s="117"/>
      <c r="JRV33" s="117"/>
      <c r="JRW33" s="117"/>
      <c r="JRX33" s="117"/>
      <c r="JRY33" s="117"/>
      <c r="JRZ33" s="117"/>
      <c r="JSA33" s="117"/>
      <c r="JSB33" s="117"/>
      <c r="JSC33" s="117"/>
      <c r="JSD33" s="117"/>
      <c r="JSE33" s="117"/>
      <c r="JSF33" s="117"/>
      <c r="JSG33" s="117"/>
      <c r="JSH33" s="117"/>
      <c r="JSI33" s="117"/>
      <c r="JSJ33" s="117"/>
      <c r="JSK33" s="117"/>
      <c r="JSL33" s="117"/>
      <c r="JSM33" s="117"/>
      <c r="JSN33" s="117"/>
      <c r="JSO33" s="117"/>
      <c r="JSP33" s="117"/>
      <c r="JSQ33" s="117"/>
      <c r="JSR33" s="117"/>
      <c r="JSS33" s="117"/>
      <c r="JST33" s="117"/>
      <c r="JSU33" s="117"/>
      <c r="JSV33" s="117"/>
      <c r="JSW33" s="117"/>
      <c r="JSX33" s="117"/>
      <c r="JSY33" s="117"/>
      <c r="JSZ33" s="117"/>
      <c r="JTA33" s="117"/>
      <c r="JTB33" s="117"/>
      <c r="JTC33" s="117"/>
      <c r="JTD33" s="117"/>
      <c r="JTE33" s="117"/>
      <c r="JTF33" s="117"/>
      <c r="JTG33" s="117"/>
      <c r="JTH33" s="117"/>
      <c r="JTI33" s="117"/>
      <c r="JTJ33" s="117"/>
      <c r="JTK33" s="117"/>
      <c r="JTL33" s="117"/>
      <c r="JTM33" s="117"/>
      <c r="JTN33" s="117"/>
      <c r="JTO33" s="117"/>
      <c r="JTP33" s="117"/>
      <c r="JTQ33" s="117"/>
      <c r="JTR33" s="117"/>
      <c r="JTS33" s="117"/>
      <c r="JTT33" s="117"/>
      <c r="JTU33" s="117"/>
      <c r="JTV33" s="117"/>
      <c r="JTW33" s="117"/>
      <c r="JTX33" s="117"/>
      <c r="JTY33" s="117"/>
      <c r="JTZ33" s="117"/>
      <c r="JUA33" s="117"/>
      <c r="JUB33" s="117"/>
      <c r="JUC33" s="117"/>
      <c r="JUD33" s="117"/>
      <c r="JUE33" s="117"/>
      <c r="JUF33" s="117"/>
      <c r="JUG33" s="117"/>
      <c r="JUH33" s="117"/>
      <c r="JUI33" s="117"/>
      <c r="JUJ33" s="117"/>
      <c r="JUK33" s="117"/>
      <c r="JUL33" s="117"/>
      <c r="JUM33" s="117"/>
      <c r="JUN33" s="117"/>
      <c r="JUO33" s="117"/>
      <c r="JUP33" s="117"/>
      <c r="JUQ33" s="117"/>
      <c r="JUR33" s="117"/>
      <c r="JUS33" s="117"/>
      <c r="JUT33" s="117"/>
      <c r="JUU33" s="117"/>
      <c r="JUV33" s="117"/>
      <c r="JUW33" s="117"/>
      <c r="JUX33" s="117"/>
      <c r="JUY33" s="117"/>
      <c r="JUZ33" s="117"/>
      <c r="JVA33" s="117"/>
      <c r="JVB33" s="117"/>
      <c r="JVC33" s="117"/>
      <c r="JVD33" s="117"/>
      <c r="JVE33" s="117"/>
      <c r="JVF33" s="117"/>
      <c r="JVG33" s="117"/>
      <c r="JVH33" s="117"/>
      <c r="JVI33" s="117"/>
      <c r="JVJ33" s="117"/>
      <c r="JVK33" s="117"/>
      <c r="JVL33" s="117"/>
      <c r="JVM33" s="117"/>
      <c r="JVN33" s="117"/>
      <c r="JVO33" s="117"/>
      <c r="JVP33" s="117"/>
      <c r="JVQ33" s="117"/>
      <c r="JVR33" s="117"/>
      <c r="JVS33" s="117"/>
      <c r="JVT33" s="117"/>
      <c r="JVU33" s="117"/>
      <c r="JVV33" s="117"/>
      <c r="JVW33" s="117"/>
      <c r="JVX33" s="117"/>
      <c r="JVY33" s="117"/>
      <c r="JVZ33" s="117"/>
      <c r="JWA33" s="117"/>
      <c r="JWB33" s="117"/>
      <c r="JWC33" s="117"/>
      <c r="JWD33" s="117"/>
      <c r="JWE33" s="117"/>
      <c r="JWF33" s="117"/>
      <c r="JWG33" s="117"/>
      <c r="JWH33" s="117"/>
      <c r="JWI33" s="117"/>
      <c r="JWJ33" s="117"/>
      <c r="JWK33" s="117"/>
      <c r="JWL33" s="117"/>
      <c r="JWM33" s="117"/>
      <c r="JWN33" s="117"/>
      <c r="JWO33" s="117"/>
      <c r="JWP33" s="117"/>
      <c r="JWQ33" s="117"/>
      <c r="JWR33" s="117"/>
      <c r="JWS33" s="117"/>
      <c r="JWT33" s="117"/>
      <c r="JWU33" s="117"/>
      <c r="JWV33" s="117"/>
      <c r="JWW33" s="117"/>
      <c r="JWX33" s="117"/>
      <c r="JWY33" s="117"/>
      <c r="JWZ33" s="117"/>
      <c r="JXA33" s="117"/>
      <c r="JXB33" s="117"/>
      <c r="JXC33" s="117"/>
      <c r="JXD33" s="117"/>
      <c r="JXE33" s="117"/>
      <c r="JXF33" s="117"/>
      <c r="JXG33" s="117"/>
      <c r="JXH33" s="117"/>
      <c r="JXI33" s="117"/>
      <c r="JXJ33" s="117"/>
      <c r="JXK33" s="117"/>
      <c r="JXL33" s="117"/>
      <c r="JXM33" s="117"/>
      <c r="JXN33" s="117"/>
      <c r="JXO33" s="117"/>
      <c r="JXP33" s="117"/>
      <c r="JXQ33" s="117"/>
      <c r="JXR33" s="117"/>
      <c r="JXS33" s="117"/>
      <c r="JXT33" s="117"/>
      <c r="JXU33" s="117"/>
      <c r="JXV33" s="117"/>
      <c r="JXW33" s="117"/>
      <c r="JXX33" s="117"/>
      <c r="JXY33" s="117"/>
      <c r="JXZ33" s="117"/>
      <c r="JYA33" s="117"/>
      <c r="JYB33" s="117"/>
      <c r="JYC33" s="117"/>
      <c r="JYD33" s="117"/>
      <c r="JYE33" s="117"/>
      <c r="JYF33" s="117"/>
      <c r="JYG33" s="117"/>
      <c r="JYH33" s="117"/>
      <c r="JYI33" s="117"/>
      <c r="JYJ33" s="117"/>
      <c r="JYK33" s="117"/>
      <c r="JYL33" s="117"/>
      <c r="JYM33" s="117"/>
      <c r="JYN33" s="117"/>
      <c r="JYO33" s="117"/>
      <c r="JYP33" s="117"/>
      <c r="JYQ33" s="117"/>
      <c r="JYR33" s="117"/>
      <c r="JYS33" s="117"/>
      <c r="JYT33" s="117"/>
      <c r="JYU33" s="117"/>
      <c r="JYV33" s="117"/>
      <c r="JYW33" s="117"/>
      <c r="JYX33" s="117"/>
      <c r="JYY33" s="117"/>
      <c r="JYZ33" s="117"/>
      <c r="JZA33" s="117"/>
      <c r="JZB33" s="117"/>
      <c r="JZC33" s="117"/>
      <c r="JZD33" s="117"/>
      <c r="JZE33" s="117"/>
      <c r="JZF33" s="117"/>
      <c r="JZG33" s="117"/>
      <c r="JZH33" s="117"/>
      <c r="JZI33" s="117"/>
      <c r="JZJ33" s="117"/>
      <c r="JZK33" s="117"/>
      <c r="JZL33" s="117"/>
      <c r="JZM33" s="117"/>
      <c r="JZN33" s="117"/>
      <c r="JZO33" s="117"/>
      <c r="JZP33" s="117"/>
      <c r="JZQ33" s="117"/>
      <c r="JZR33" s="117"/>
      <c r="JZS33" s="117"/>
      <c r="JZT33" s="117"/>
      <c r="JZU33" s="117"/>
      <c r="JZV33" s="117"/>
      <c r="JZW33" s="117"/>
      <c r="JZX33" s="117"/>
      <c r="JZY33" s="117"/>
      <c r="JZZ33" s="117"/>
      <c r="KAA33" s="117"/>
      <c r="KAB33" s="117"/>
      <c r="KAC33" s="117"/>
      <c r="KAD33" s="117"/>
      <c r="KAE33" s="117"/>
      <c r="KAF33" s="117"/>
      <c r="KAG33" s="117"/>
      <c r="KAH33" s="117"/>
      <c r="KAI33" s="117"/>
      <c r="KAJ33" s="117"/>
      <c r="KAK33" s="117"/>
      <c r="KAL33" s="117"/>
      <c r="KAM33" s="117"/>
      <c r="KAN33" s="117"/>
      <c r="KAO33" s="117"/>
      <c r="KAP33" s="117"/>
      <c r="KAQ33" s="117"/>
      <c r="KAR33" s="117"/>
      <c r="KAS33" s="117"/>
      <c r="KAT33" s="117"/>
      <c r="KAU33" s="117"/>
      <c r="KAV33" s="117"/>
      <c r="KAW33" s="117"/>
      <c r="KAX33" s="117"/>
      <c r="KAY33" s="117"/>
      <c r="KAZ33" s="117"/>
      <c r="KBA33" s="117"/>
      <c r="KBB33" s="117"/>
      <c r="KBC33" s="117"/>
      <c r="KBD33" s="117"/>
      <c r="KBE33" s="117"/>
      <c r="KBF33" s="117"/>
      <c r="KBG33" s="117"/>
      <c r="KBH33" s="117"/>
      <c r="KBI33" s="117"/>
      <c r="KBJ33" s="117"/>
      <c r="KBK33" s="117"/>
      <c r="KBL33" s="117"/>
      <c r="KBM33" s="117"/>
      <c r="KBN33" s="117"/>
      <c r="KBO33" s="117"/>
      <c r="KBP33" s="117"/>
      <c r="KBQ33" s="117"/>
      <c r="KBR33" s="117"/>
      <c r="KBS33" s="117"/>
      <c r="KBT33" s="117"/>
      <c r="KBU33" s="117"/>
      <c r="KBV33" s="117"/>
      <c r="KBW33" s="117"/>
      <c r="KBX33" s="117"/>
      <c r="KBY33" s="117"/>
      <c r="KBZ33" s="117"/>
      <c r="KCA33" s="117"/>
      <c r="KCB33" s="117"/>
      <c r="KCC33" s="117"/>
      <c r="KCD33" s="117"/>
      <c r="KCE33" s="117"/>
      <c r="KCF33" s="117"/>
      <c r="KCG33" s="117"/>
      <c r="KCH33" s="117"/>
      <c r="KCI33" s="117"/>
      <c r="KCJ33" s="117"/>
      <c r="KCK33" s="117"/>
      <c r="KCL33" s="117"/>
      <c r="KCM33" s="117"/>
      <c r="KCN33" s="117"/>
      <c r="KCO33" s="117"/>
      <c r="KCP33" s="117"/>
      <c r="KCQ33" s="117"/>
      <c r="KCR33" s="117"/>
      <c r="KCS33" s="117"/>
      <c r="KCT33" s="117"/>
      <c r="KCU33" s="117"/>
      <c r="KCV33" s="117"/>
      <c r="KCW33" s="117"/>
      <c r="KCX33" s="117"/>
      <c r="KCY33" s="117"/>
      <c r="KCZ33" s="117"/>
      <c r="KDA33" s="117"/>
      <c r="KDB33" s="117"/>
      <c r="KDC33" s="117"/>
      <c r="KDD33" s="117"/>
      <c r="KDE33" s="117"/>
      <c r="KDF33" s="117"/>
      <c r="KDG33" s="117"/>
      <c r="KDH33" s="117"/>
      <c r="KDI33" s="117"/>
      <c r="KDJ33" s="117"/>
      <c r="KDK33" s="117"/>
      <c r="KDL33" s="117"/>
      <c r="KDM33" s="117"/>
      <c r="KDN33" s="117"/>
      <c r="KDO33" s="117"/>
      <c r="KDP33" s="117"/>
      <c r="KDQ33" s="117"/>
      <c r="KDR33" s="117"/>
      <c r="KDS33" s="117"/>
      <c r="KDT33" s="117"/>
      <c r="KDU33" s="117"/>
      <c r="KDV33" s="117"/>
      <c r="KDW33" s="117"/>
      <c r="KDX33" s="117"/>
      <c r="KDY33" s="117"/>
      <c r="KDZ33" s="117"/>
      <c r="KEA33" s="117"/>
      <c r="KEB33" s="117"/>
      <c r="KEC33" s="117"/>
      <c r="KED33" s="117"/>
      <c r="KEE33" s="117"/>
      <c r="KEF33" s="117"/>
      <c r="KEG33" s="117"/>
      <c r="KEH33" s="117"/>
      <c r="KEI33" s="117"/>
      <c r="KEJ33" s="117"/>
      <c r="KEK33" s="117"/>
      <c r="KEL33" s="117"/>
      <c r="KEM33" s="117"/>
      <c r="KEN33" s="117"/>
      <c r="KEO33" s="117"/>
      <c r="KEP33" s="117"/>
      <c r="KEQ33" s="117"/>
      <c r="KER33" s="117"/>
      <c r="KES33" s="117"/>
      <c r="KET33" s="117"/>
      <c r="KEU33" s="117"/>
      <c r="KEV33" s="117"/>
      <c r="KEW33" s="117"/>
      <c r="KEX33" s="117"/>
      <c r="KEY33" s="117"/>
      <c r="KEZ33" s="117"/>
      <c r="KFA33" s="117"/>
      <c r="KFB33" s="117"/>
      <c r="KFC33" s="117"/>
      <c r="KFD33" s="117"/>
      <c r="KFE33" s="117"/>
      <c r="KFF33" s="117"/>
      <c r="KFG33" s="117"/>
      <c r="KFH33" s="117"/>
      <c r="KFI33" s="117"/>
      <c r="KFJ33" s="117"/>
      <c r="KFK33" s="117"/>
      <c r="KFL33" s="117"/>
      <c r="KFM33" s="117"/>
      <c r="KFN33" s="117"/>
      <c r="KFO33" s="117"/>
      <c r="KFP33" s="117"/>
      <c r="KFQ33" s="117"/>
      <c r="KFR33" s="117"/>
      <c r="KFS33" s="117"/>
      <c r="KFT33" s="117"/>
      <c r="KFU33" s="117"/>
      <c r="KFV33" s="117"/>
      <c r="KFW33" s="117"/>
      <c r="KFX33" s="117"/>
      <c r="KFY33" s="117"/>
      <c r="KFZ33" s="117"/>
      <c r="KGA33" s="117"/>
      <c r="KGB33" s="117"/>
      <c r="KGC33" s="117"/>
      <c r="KGD33" s="117"/>
      <c r="KGE33" s="117"/>
      <c r="KGF33" s="117"/>
      <c r="KGG33" s="117"/>
      <c r="KGH33" s="117"/>
      <c r="KGI33" s="117"/>
      <c r="KGJ33" s="117"/>
      <c r="KGK33" s="117"/>
      <c r="KGL33" s="117"/>
      <c r="KGM33" s="117"/>
      <c r="KGN33" s="117"/>
      <c r="KGO33" s="117"/>
      <c r="KGP33" s="117"/>
      <c r="KGQ33" s="117"/>
      <c r="KGR33" s="117"/>
      <c r="KGS33" s="117"/>
      <c r="KGT33" s="117"/>
      <c r="KGU33" s="117"/>
      <c r="KGV33" s="117"/>
      <c r="KGW33" s="117"/>
      <c r="KGX33" s="117"/>
      <c r="KGY33" s="117"/>
      <c r="KGZ33" s="117"/>
      <c r="KHA33" s="117"/>
      <c r="KHB33" s="117"/>
      <c r="KHC33" s="117"/>
      <c r="KHD33" s="117"/>
      <c r="KHE33" s="117"/>
      <c r="KHF33" s="117"/>
      <c r="KHG33" s="117"/>
      <c r="KHH33" s="117"/>
      <c r="KHI33" s="117"/>
      <c r="KHJ33" s="117"/>
      <c r="KHK33" s="117"/>
      <c r="KHL33" s="117"/>
      <c r="KHM33" s="117"/>
      <c r="KHN33" s="117"/>
      <c r="KHO33" s="117"/>
      <c r="KHP33" s="117"/>
      <c r="KHQ33" s="117"/>
      <c r="KHR33" s="117"/>
      <c r="KHS33" s="117"/>
      <c r="KHT33" s="117"/>
      <c r="KHU33" s="117"/>
      <c r="KHV33" s="117"/>
      <c r="KHW33" s="117"/>
      <c r="KHX33" s="117"/>
      <c r="KHY33" s="117"/>
      <c r="KHZ33" s="117"/>
      <c r="KIA33" s="117"/>
      <c r="KIB33" s="117"/>
      <c r="KIC33" s="117"/>
      <c r="KID33" s="117"/>
      <c r="KIE33" s="117"/>
      <c r="KIF33" s="117"/>
      <c r="KIG33" s="117"/>
      <c r="KIH33" s="117"/>
      <c r="KII33" s="117"/>
      <c r="KIJ33" s="117"/>
      <c r="KIK33" s="117"/>
      <c r="KIL33" s="117"/>
      <c r="KIM33" s="117"/>
      <c r="KIN33" s="117"/>
      <c r="KIO33" s="117"/>
      <c r="KIP33" s="117"/>
      <c r="KIQ33" s="117"/>
      <c r="KIR33" s="117"/>
      <c r="KIS33" s="117"/>
      <c r="KIT33" s="117"/>
      <c r="KIU33" s="117"/>
      <c r="KIV33" s="117"/>
      <c r="KIW33" s="117"/>
      <c r="KIX33" s="117"/>
      <c r="KIY33" s="117"/>
      <c r="KIZ33" s="117"/>
      <c r="KJA33" s="117"/>
      <c r="KJB33" s="117"/>
      <c r="KJC33" s="117"/>
      <c r="KJD33" s="117"/>
      <c r="KJE33" s="117"/>
      <c r="KJF33" s="117"/>
      <c r="KJG33" s="117"/>
      <c r="KJH33" s="117"/>
      <c r="KJI33" s="117"/>
      <c r="KJJ33" s="117"/>
      <c r="KJK33" s="117"/>
      <c r="KJL33" s="117"/>
      <c r="KJM33" s="117"/>
      <c r="KJN33" s="117"/>
      <c r="KJO33" s="117"/>
      <c r="KJP33" s="117"/>
      <c r="KJQ33" s="117"/>
      <c r="KJR33" s="117"/>
      <c r="KJS33" s="117"/>
      <c r="KJT33" s="117"/>
      <c r="KJU33" s="117"/>
      <c r="KJV33" s="117"/>
      <c r="KJW33" s="117"/>
      <c r="KJX33" s="117"/>
      <c r="KJY33" s="117"/>
      <c r="KJZ33" s="117"/>
      <c r="KKA33" s="117"/>
      <c r="KKB33" s="117"/>
      <c r="KKC33" s="117"/>
      <c r="KKD33" s="117"/>
      <c r="KKE33" s="117"/>
      <c r="KKF33" s="117"/>
      <c r="KKG33" s="117"/>
      <c r="KKH33" s="117"/>
      <c r="KKI33" s="117"/>
      <c r="KKJ33" s="117"/>
      <c r="KKK33" s="117"/>
      <c r="KKL33" s="117"/>
      <c r="KKM33" s="117"/>
      <c r="KKN33" s="117"/>
      <c r="KKO33" s="117"/>
      <c r="KKP33" s="117"/>
      <c r="KKQ33" s="117"/>
      <c r="KKR33" s="117"/>
      <c r="KKS33" s="117"/>
      <c r="KKT33" s="117"/>
      <c r="KKU33" s="117"/>
      <c r="KKV33" s="117"/>
      <c r="KKW33" s="117"/>
      <c r="KKX33" s="117"/>
      <c r="KKY33" s="117"/>
      <c r="KKZ33" s="117"/>
      <c r="KLA33" s="117"/>
      <c r="KLB33" s="117"/>
      <c r="KLC33" s="117"/>
      <c r="KLD33" s="117"/>
      <c r="KLE33" s="117"/>
      <c r="KLF33" s="117"/>
      <c r="KLG33" s="117"/>
      <c r="KLH33" s="117"/>
      <c r="KLI33" s="117"/>
      <c r="KLJ33" s="117"/>
      <c r="KLK33" s="117"/>
      <c r="KLL33" s="117"/>
      <c r="KLM33" s="117"/>
      <c r="KLN33" s="117"/>
      <c r="KLO33" s="117"/>
      <c r="KLP33" s="117"/>
      <c r="KLQ33" s="117"/>
      <c r="KLR33" s="117"/>
      <c r="KLS33" s="117"/>
      <c r="KLT33" s="117"/>
      <c r="KLU33" s="117"/>
      <c r="KLV33" s="117"/>
      <c r="KLW33" s="117"/>
      <c r="KLX33" s="117"/>
      <c r="KLY33" s="117"/>
      <c r="KLZ33" s="117"/>
      <c r="KMA33" s="117"/>
      <c r="KMB33" s="117"/>
      <c r="KMC33" s="117"/>
      <c r="KMD33" s="117"/>
      <c r="KME33" s="117"/>
      <c r="KMF33" s="117"/>
      <c r="KMG33" s="117"/>
      <c r="KMH33" s="117"/>
      <c r="KMI33" s="117"/>
      <c r="KMJ33" s="117"/>
      <c r="KMK33" s="117"/>
      <c r="KML33" s="117"/>
      <c r="KMM33" s="117"/>
      <c r="KMN33" s="117"/>
      <c r="KMO33" s="117"/>
      <c r="KMP33" s="117"/>
      <c r="KMQ33" s="117"/>
      <c r="KMR33" s="117"/>
      <c r="KMS33" s="117"/>
      <c r="KMT33" s="117"/>
      <c r="KMU33" s="117"/>
      <c r="KMV33" s="117"/>
      <c r="KMW33" s="117"/>
      <c r="KMX33" s="117"/>
      <c r="KMY33" s="117"/>
      <c r="KMZ33" s="117"/>
      <c r="KNA33" s="117"/>
      <c r="KNB33" s="117"/>
      <c r="KNC33" s="117"/>
      <c r="KND33" s="117"/>
      <c r="KNE33" s="117"/>
      <c r="KNF33" s="117"/>
      <c r="KNG33" s="117"/>
      <c r="KNH33" s="117"/>
      <c r="KNI33" s="117"/>
      <c r="KNJ33" s="117"/>
      <c r="KNK33" s="117"/>
      <c r="KNL33" s="117"/>
      <c r="KNM33" s="117"/>
      <c r="KNN33" s="117"/>
      <c r="KNO33" s="117"/>
      <c r="KNP33" s="117"/>
      <c r="KNQ33" s="117"/>
      <c r="KNR33" s="117"/>
      <c r="KNS33" s="117"/>
      <c r="KNT33" s="117"/>
      <c r="KNU33" s="117"/>
      <c r="KNV33" s="117"/>
      <c r="KNW33" s="117"/>
      <c r="KNX33" s="117"/>
      <c r="KNY33" s="117"/>
      <c r="KNZ33" s="117"/>
      <c r="KOA33" s="117"/>
      <c r="KOB33" s="117"/>
      <c r="KOC33" s="117"/>
      <c r="KOD33" s="117"/>
      <c r="KOE33" s="117"/>
      <c r="KOF33" s="117"/>
      <c r="KOG33" s="117"/>
      <c r="KOH33" s="117"/>
      <c r="KOI33" s="117"/>
      <c r="KOJ33" s="117"/>
      <c r="KOK33" s="117"/>
      <c r="KOL33" s="117"/>
      <c r="KOM33" s="117"/>
      <c r="KON33" s="117"/>
      <c r="KOO33" s="117"/>
      <c r="KOP33" s="117"/>
      <c r="KOQ33" s="117"/>
      <c r="KOR33" s="117"/>
      <c r="KOS33" s="117"/>
      <c r="KOT33" s="117"/>
      <c r="KOU33" s="117"/>
      <c r="KOV33" s="117"/>
      <c r="KOW33" s="117"/>
      <c r="KOX33" s="117"/>
      <c r="KOY33" s="117"/>
      <c r="KOZ33" s="117"/>
      <c r="KPA33" s="117"/>
      <c r="KPB33" s="117"/>
      <c r="KPC33" s="117"/>
      <c r="KPD33" s="117"/>
      <c r="KPE33" s="117"/>
      <c r="KPF33" s="117"/>
      <c r="KPG33" s="117"/>
      <c r="KPH33" s="117"/>
      <c r="KPI33" s="117"/>
      <c r="KPJ33" s="117"/>
      <c r="KPK33" s="117"/>
      <c r="KPL33" s="117"/>
      <c r="KPM33" s="117"/>
      <c r="KPN33" s="117"/>
      <c r="KPO33" s="117"/>
      <c r="KPP33" s="117"/>
      <c r="KPQ33" s="117"/>
      <c r="KPR33" s="117"/>
      <c r="KPS33" s="117"/>
      <c r="KPT33" s="117"/>
      <c r="KPU33" s="117"/>
      <c r="KPV33" s="117"/>
      <c r="KPW33" s="117"/>
      <c r="KPX33" s="117"/>
      <c r="KPY33" s="117"/>
      <c r="KPZ33" s="117"/>
      <c r="KQA33" s="117"/>
      <c r="KQB33" s="117"/>
      <c r="KQC33" s="117"/>
      <c r="KQD33" s="117"/>
      <c r="KQE33" s="117"/>
      <c r="KQF33" s="117"/>
      <c r="KQG33" s="117"/>
      <c r="KQH33" s="117"/>
      <c r="KQI33" s="117"/>
      <c r="KQJ33" s="117"/>
      <c r="KQK33" s="117"/>
      <c r="KQL33" s="117"/>
      <c r="KQM33" s="117"/>
      <c r="KQN33" s="117"/>
      <c r="KQO33" s="117"/>
      <c r="KQP33" s="117"/>
      <c r="KQQ33" s="117"/>
      <c r="KQR33" s="117"/>
      <c r="KQS33" s="117"/>
      <c r="KQT33" s="117"/>
      <c r="KQU33" s="117"/>
      <c r="KQV33" s="117"/>
      <c r="KQW33" s="117"/>
      <c r="KQX33" s="117"/>
      <c r="KQY33" s="117"/>
      <c r="KQZ33" s="117"/>
      <c r="KRA33" s="117"/>
      <c r="KRB33" s="117"/>
      <c r="KRC33" s="117"/>
      <c r="KRD33" s="117"/>
      <c r="KRE33" s="117"/>
      <c r="KRF33" s="117"/>
      <c r="KRG33" s="117"/>
      <c r="KRH33" s="117"/>
      <c r="KRI33" s="117"/>
      <c r="KRJ33" s="117"/>
      <c r="KRK33" s="117"/>
      <c r="KRL33" s="117"/>
      <c r="KRM33" s="117"/>
      <c r="KRN33" s="117"/>
      <c r="KRO33" s="117"/>
      <c r="KRP33" s="117"/>
      <c r="KRQ33" s="117"/>
      <c r="KRR33" s="117"/>
      <c r="KRS33" s="117"/>
      <c r="KRT33" s="117"/>
      <c r="KRU33" s="117"/>
      <c r="KRV33" s="117"/>
      <c r="KRW33" s="117"/>
      <c r="KRX33" s="117"/>
      <c r="KRY33" s="117"/>
      <c r="KRZ33" s="117"/>
      <c r="KSA33" s="117"/>
      <c r="KSB33" s="117"/>
      <c r="KSC33" s="117"/>
      <c r="KSD33" s="117"/>
      <c r="KSE33" s="117"/>
      <c r="KSF33" s="117"/>
      <c r="KSG33" s="117"/>
      <c r="KSH33" s="117"/>
      <c r="KSI33" s="117"/>
      <c r="KSJ33" s="117"/>
      <c r="KSK33" s="117"/>
      <c r="KSL33" s="117"/>
      <c r="KSM33" s="117"/>
      <c r="KSN33" s="117"/>
      <c r="KSO33" s="117"/>
      <c r="KSP33" s="117"/>
      <c r="KSQ33" s="117"/>
      <c r="KSR33" s="117"/>
      <c r="KSS33" s="117"/>
      <c r="KST33" s="117"/>
      <c r="KSU33" s="117"/>
      <c r="KSV33" s="117"/>
      <c r="KSW33" s="117"/>
      <c r="KSX33" s="117"/>
      <c r="KSY33" s="117"/>
      <c r="KSZ33" s="117"/>
      <c r="KTA33" s="117"/>
      <c r="KTB33" s="117"/>
      <c r="KTC33" s="117"/>
      <c r="KTD33" s="117"/>
      <c r="KTE33" s="117"/>
      <c r="KTF33" s="117"/>
      <c r="KTG33" s="117"/>
      <c r="KTH33" s="117"/>
      <c r="KTI33" s="117"/>
      <c r="KTJ33" s="117"/>
      <c r="KTK33" s="117"/>
      <c r="KTL33" s="117"/>
      <c r="KTM33" s="117"/>
      <c r="KTN33" s="117"/>
      <c r="KTO33" s="117"/>
      <c r="KTP33" s="117"/>
      <c r="KTQ33" s="117"/>
      <c r="KTR33" s="117"/>
      <c r="KTS33" s="117"/>
      <c r="KTT33" s="117"/>
      <c r="KTU33" s="117"/>
      <c r="KTV33" s="117"/>
      <c r="KTW33" s="117"/>
      <c r="KTX33" s="117"/>
      <c r="KTY33" s="117"/>
      <c r="KTZ33" s="117"/>
      <c r="KUA33" s="117"/>
      <c r="KUB33" s="117"/>
      <c r="KUC33" s="117"/>
      <c r="KUD33" s="117"/>
      <c r="KUE33" s="117"/>
      <c r="KUF33" s="117"/>
      <c r="KUG33" s="117"/>
      <c r="KUH33" s="117"/>
      <c r="KUI33" s="117"/>
      <c r="KUJ33" s="117"/>
      <c r="KUK33" s="117"/>
      <c r="KUL33" s="117"/>
      <c r="KUM33" s="117"/>
      <c r="KUN33" s="117"/>
      <c r="KUO33" s="117"/>
      <c r="KUP33" s="117"/>
      <c r="KUQ33" s="117"/>
      <c r="KUR33" s="117"/>
      <c r="KUS33" s="117"/>
      <c r="KUT33" s="117"/>
      <c r="KUU33" s="117"/>
      <c r="KUV33" s="117"/>
      <c r="KUW33" s="117"/>
      <c r="KUX33" s="117"/>
      <c r="KUY33" s="117"/>
      <c r="KUZ33" s="117"/>
      <c r="KVA33" s="117"/>
      <c r="KVB33" s="117"/>
      <c r="KVC33" s="117"/>
      <c r="KVD33" s="117"/>
      <c r="KVE33" s="117"/>
      <c r="KVF33" s="117"/>
      <c r="KVG33" s="117"/>
      <c r="KVH33" s="117"/>
      <c r="KVI33" s="117"/>
      <c r="KVJ33" s="117"/>
      <c r="KVK33" s="117"/>
      <c r="KVL33" s="117"/>
      <c r="KVM33" s="117"/>
      <c r="KVN33" s="117"/>
      <c r="KVO33" s="117"/>
      <c r="KVP33" s="117"/>
      <c r="KVQ33" s="117"/>
      <c r="KVR33" s="117"/>
      <c r="KVS33" s="117"/>
      <c r="KVT33" s="117"/>
      <c r="KVU33" s="117"/>
      <c r="KVV33" s="117"/>
      <c r="KVW33" s="117"/>
      <c r="KVX33" s="117"/>
      <c r="KVY33" s="117"/>
      <c r="KVZ33" s="117"/>
      <c r="KWA33" s="117"/>
      <c r="KWB33" s="117"/>
      <c r="KWC33" s="117"/>
      <c r="KWD33" s="117"/>
      <c r="KWE33" s="117"/>
      <c r="KWF33" s="117"/>
      <c r="KWG33" s="117"/>
      <c r="KWH33" s="117"/>
      <c r="KWI33" s="117"/>
      <c r="KWJ33" s="117"/>
      <c r="KWK33" s="117"/>
      <c r="KWL33" s="117"/>
      <c r="KWM33" s="117"/>
      <c r="KWN33" s="117"/>
      <c r="KWO33" s="117"/>
      <c r="KWP33" s="117"/>
      <c r="KWQ33" s="117"/>
      <c r="KWR33" s="117"/>
      <c r="KWS33" s="117"/>
      <c r="KWT33" s="117"/>
      <c r="KWU33" s="117"/>
      <c r="KWV33" s="117"/>
      <c r="KWW33" s="117"/>
      <c r="KWX33" s="117"/>
      <c r="KWY33" s="117"/>
      <c r="KWZ33" s="117"/>
      <c r="KXA33" s="117"/>
      <c r="KXB33" s="117"/>
      <c r="KXC33" s="117"/>
      <c r="KXD33" s="117"/>
      <c r="KXE33" s="117"/>
      <c r="KXF33" s="117"/>
      <c r="KXG33" s="117"/>
      <c r="KXH33" s="117"/>
      <c r="KXI33" s="117"/>
      <c r="KXJ33" s="117"/>
      <c r="KXK33" s="117"/>
      <c r="KXL33" s="117"/>
      <c r="KXM33" s="117"/>
      <c r="KXN33" s="117"/>
      <c r="KXO33" s="117"/>
      <c r="KXP33" s="117"/>
      <c r="KXQ33" s="117"/>
      <c r="KXR33" s="117"/>
      <c r="KXS33" s="117"/>
      <c r="KXT33" s="117"/>
      <c r="KXU33" s="117"/>
      <c r="KXV33" s="117"/>
      <c r="KXW33" s="117"/>
      <c r="KXX33" s="117"/>
      <c r="KXY33" s="117"/>
      <c r="KXZ33" s="117"/>
      <c r="KYA33" s="117"/>
      <c r="KYB33" s="117"/>
      <c r="KYC33" s="117"/>
      <c r="KYD33" s="117"/>
      <c r="KYE33" s="117"/>
      <c r="KYF33" s="117"/>
      <c r="KYG33" s="117"/>
      <c r="KYH33" s="117"/>
      <c r="KYI33" s="117"/>
      <c r="KYJ33" s="117"/>
      <c r="KYK33" s="117"/>
      <c r="KYL33" s="117"/>
      <c r="KYM33" s="117"/>
      <c r="KYN33" s="117"/>
      <c r="KYO33" s="117"/>
      <c r="KYP33" s="117"/>
      <c r="KYQ33" s="117"/>
      <c r="KYR33" s="117"/>
      <c r="KYS33" s="117"/>
      <c r="KYT33" s="117"/>
      <c r="KYU33" s="117"/>
      <c r="KYV33" s="117"/>
      <c r="KYW33" s="117"/>
      <c r="KYX33" s="117"/>
      <c r="KYY33" s="117"/>
      <c r="KYZ33" s="117"/>
      <c r="KZA33" s="117"/>
      <c r="KZB33" s="117"/>
      <c r="KZC33" s="117"/>
      <c r="KZD33" s="117"/>
      <c r="KZE33" s="117"/>
      <c r="KZF33" s="117"/>
      <c r="KZG33" s="117"/>
      <c r="KZH33" s="117"/>
      <c r="KZI33" s="117"/>
      <c r="KZJ33" s="117"/>
      <c r="KZK33" s="117"/>
      <c r="KZL33" s="117"/>
      <c r="KZM33" s="117"/>
      <c r="KZN33" s="117"/>
      <c r="KZO33" s="117"/>
      <c r="KZP33" s="117"/>
      <c r="KZQ33" s="117"/>
      <c r="KZR33" s="117"/>
      <c r="KZS33" s="117"/>
      <c r="KZT33" s="117"/>
      <c r="KZU33" s="117"/>
      <c r="KZV33" s="117"/>
      <c r="KZW33" s="117"/>
      <c r="KZX33" s="117"/>
      <c r="KZY33" s="117"/>
      <c r="KZZ33" s="117"/>
      <c r="LAA33" s="117"/>
      <c r="LAB33" s="117"/>
      <c r="LAC33" s="117"/>
      <c r="LAD33" s="117"/>
      <c r="LAE33" s="117"/>
      <c r="LAF33" s="117"/>
      <c r="LAG33" s="117"/>
      <c r="LAH33" s="117"/>
      <c r="LAI33" s="117"/>
      <c r="LAJ33" s="117"/>
      <c r="LAK33" s="117"/>
      <c r="LAL33" s="117"/>
      <c r="LAM33" s="117"/>
      <c r="LAN33" s="117"/>
      <c r="LAO33" s="117"/>
      <c r="LAP33" s="117"/>
      <c r="LAQ33" s="117"/>
      <c r="LAR33" s="117"/>
      <c r="LAS33" s="117"/>
      <c r="LAT33" s="117"/>
      <c r="LAU33" s="117"/>
      <c r="LAV33" s="117"/>
      <c r="LAW33" s="117"/>
      <c r="LAX33" s="117"/>
      <c r="LAY33" s="117"/>
      <c r="LAZ33" s="117"/>
      <c r="LBA33" s="117"/>
      <c r="LBB33" s="117"/>
      <c r="LBC33" s="117"/>
      <c r="LBD33" s="117"/>
      <c r="LBE33" s="117"/>
      <c r="LBF33" s="117"/>
      <c r="LBG33" s="117"/>
      <c r="LBH33" s="117"/>
      <c r="LBI33" s="117"/>
      <c r="LBJ33" s="117"/>
      <c r="LBK33" s="117"/>
      <c r="LBL33" s="117"/>
      <c r="LBM33" s="117"/>
      <c r="LBN33" s="117"/>
      <c r="LBO33" s="117"/>
      <c r="LBP33" s="117"/>
      <c r="LBQ33" s="117"/>
      <c r="LBR33" s="117"/>
      <c r="LBS33" s="117"/>
      <c r="LBT33" s="117"/>
      <c r="LBU33" s="117"/>
      <c r="LBV33" s="117"/>
      <c r="LBW33" s="117"/>
      <c r="LBX33" s="117"/>
      <c r="LBY33" s="117"/>
      <c r="LBZ33" s="117"/>
      <c r="LCA33" s="117"/>
      <c r="LCB33" s="117"/>
      <c r="LCC33" s="117"/>
      <c r="LCD33" s="117"/>
      <c r="LCE33" s="117"/>
      <c r="LCF33" s="117"/>
      <c r="LCG33" s="117"/>
      <c r="LCH33" s="117"/>
      <c r="LCI33" s="117"/>
      <c r="LCJ33" s="117"/>
      <c r="LCK33" s="117"/>
      <c r="LCL33" s="117"/>
      <c r="LCM33" s="117"/>
      <c r="LCN33" s="117"/>
      <c r="LCO33" s="117"/>
      <c r="LCP33" s="117"/>
      <c r="LCQ33" s="117"/>
      <c r="LCR33" s="117"/>
      <c r="LCS33" s="117"/>
      <c r="LCT33" s="117"/>
      <c r="LCU33" s="117"/>
      <c r="LCV33" s="117"/>
      <c r="LCW33" s="117"/>
      <c r="LCX33" s="117"/>
      <c r="LCY33" s="117"/>
      <c r="LCZ33" s="117"/>
      <c r="LDA33" s="117"/>
      <c r="LDB33" s="117"/>
      <c r="LDC33" s="117"/>
      <c r="LDD33" s="117"/>
      <c r="LDE33" s="117"/>
      <c r="LDF33" s="117"/>
      <c r="LDG33" s="117"/>
      <c r="LDH33" s="117"/>
      <c r="LDI33" s="117"/>
      <c r="LDJ33" s="117"/>
      <c r="LDK33" s="117"/>
      <c r="LDL33" s="117"/>
      <c r="LDM33" s="117"/>
      <c r="LDN33" s="117"/>
      <c r="LDO33" s="117"/>
      <c r="LDP33" s="117"/>
      <c r="LDQ33" s="117"/>
      <c r="LDR33" s="117"/>
      <c r="LDS33" s="117"/>
      <c r="LDT33" s="117"/>
      <c r="LDU33" s="117"/>
      <c r="LDV33" s="117"/>
      <c r="LDW33" s="117"/>
      <c r="LDX33" s="117"/>
      <c r="LDY33" s="117"/>
      <c r="LDZ33" s="117"/>
      <c r="LEA33" s="117"/>
      <c r="LEB33" s="117"/>
      <c r="LEC33" s="117"/>
      <c r="LED33" s="117"/>
      <c r="LEE33" s="117"/>
      <c r="LEF33" s="117"/>
      <c r="LEG33" s="117"/>
      <c r="LEH33" s="117"/>
      <c r="LEI33" s="117"/>
      <c r="LEJ33" s="117"/>
      <c r="LEK33" s="117"/>
      <c r="LEL33" s="117"/>
      <c r="LEM33" s="117"/>
      <c r="LEN33" s="117"/>
      <c r="LEO33" s="117"/>
      <c r="LEP33" s="117"/>
      <c r="LEQ33" s="117"/>
      <c r="LER33" s="117"/>
      <c r="LES33" s="117"/>
      <c r="LET33" s="117"/>
      <c r="LEU33" s="117"/>
      <c r="LEV33" s="117"/>
      <c r="LEW33" s="117"/>
      <c r="LEX33" s="117"/>
      <c r="LEY33" s="117"/>
      <c r="LEZ33" s="117"/>
      <c r="LFA33" s="117"/>
      <c r="LFB33" s="117"/>
      <c r="LFC33" s="117"/>
      <c r="LFD33" s="117"/>
      <c r="LFE33" s="117"/>
      <c r="LFF33" s="117"/>
      <c r="LFG33" s="117"/>
      <c r="LFH33" s="117"/>
      <c r="LFI33" s="117"/>
      <c r="LFJ33" s="117"/>
      <c r="LFK33" s="117"/>
      <c r="LFL33" s="117"/>
      <c r="LFM33" s="117"/>
      <c r="LFN33" s="117"/>
      <c r="LFO33" s="117"/>
      <c r="LFP33" s="117"/>
      <c r="LFQ33" s="117"/>
      <c r="LFR33" s="117"/>
      <c r="LFS33" s="117"/>
      <c r="LFT33" s="117"/>
      <c r="LFU33" s="117"/>
      <c r="LFV33" s="117"/>
      <c r="LFW33" s="117"/>
      <c r="LFX33" s="117"/>
      <c r="LFY33" s="117"/>
      <c r="LFZ33" s="117"/>
      <c r="LGA33" s="117"/>
      <c r="LGB33" s="117"/>
      <c r="LGC33" s="117"/>
      <c r="LGD33" s="117"/>
      <c r="LGE33" s="117"/>
      <c r="LGF33" s="117"/>
      <c r="LGG33" s="117"/>
      <c r="LGH33" s="117"/>
      <c r="LGI33" s="117"/>
      <c r="LGJ33" s="117"/>
      <c r="LGK33" s="117"/>
      <c r="LGL33" s="117"/>
      <c r="LGM33" s="117"/>
      <c r="LGN33" s="117"/>
      <c r="LGO33" s="117"/>
      <c r="LGP33" s="117"/>
      <c r="LGQ33" s="117"/>
      <c r="LGR33" s="117"/>
      <c r="LGS33" s="117"/>
      <c r="LGT33" s="117"/>
      <c r="LGU33" s="117"/>
      <c r="LGV33" s="117"/>
      <c r="LGW33" s="117"/>
      <c r="LGX33" s="117"/>
      <c r="LGY33" s="117"/>
      <c r="LGZ33" s="117"/>
      <c r="LHA33" s="117"/>
      <c r="LHB33" s="117"/>
      <c r="LHC33" s="117"/>
      <c r="LHD33" s="117"/>
      <c r="LHE33" s="117"/>
      <c r="LHF33" s="117"/>
      <c r="LHG33" s="117"/>
      <c r="LHH33" s="117"/>
      <c r="LHI33" s="117"/>
      <c r="LHJ33" s="117"/>
      <c r="LHK33" s="117"/>
      <c r="LHL33" s="117"/>
      <c r="LHM33" s="117"/>
      <c r="LHN33" s="117"/>
      <c r="LHO33" s="117"/>
      <c r="LHP33" s="117"/>
      <c r="LHQ33" s="117"/>
      <c r="LHR33" s="117"/>
      <c r="LHS33" s="117"/>
      <c r="LHT33" s="117"/>
      <c r="LHU33" s="117"/>
      <c r="LHV33" s="117"/>
      <c r="LHW33" s="117"/>
      <c r="LHX33" s="117"/>
      <c r="LHY33" s="117"/>
      <c r="LHZ33" s="117"/>
      <c r="LIA33" s="117"/>
      <c r="LIB33" s="117"/>
      <c r="LIC33" s="117"/>
      <c r="LID33" s="117"/>
      <c r="LIE33" s="117"/>
      <c r="LIF33" s="117"/>
      <c r="LIG33" s="117"/>
      <c r="LIH33" s="117"/>
      <c r="LII33" s="117"/>
      <c r="LIJ33" s="117"/>
      <c r="LIK33" s="117"/>
      <c r="LIL33" s="117"/>
      <c r="LIM33" s="117"/>
      <c r="LIN33" s="117"/>
      <c r="LIO33" s="117"/>
      <c r="LIP33" s="117"/>
      <c r="LIQ33" s="117"/>
      <c r="LIR33" s="117"/>
      <c r="LIS33" s="117"/>
      <c r="LIT33" s="117"/>
      <c r="LIU33" s="117"/>
      <c r="LIV33" s="117"/>
      <c r="LIW33" s="117"/>
      <c r="LIX33" s="117"/>
      <c r="LIY33" s="117"/>
      <c r="LIZ33" s="117"/>
      <c r="LJA33" s="117"/>
      <c r="LJB33" s="117"/>
      <c r="LJC33" s="117"/>
      <c r="LJD33" s="117"/>
      <c r="LJE33" s="117"/>
      <c r="LJF33" s="117"/>
      <c r="LJG33" s="117"/>
      <c r="LJH33" s="117"/>
      <c r="LJI33" s="117"/>
      <c r="LJJ33" s="117"/>
      <c r="LJK33" s="117"/>
      <c r="LJL33" s="117"/>
      <c r="LJM33" s="117"/>
      <c r="LJN33" s="117"/>
      <c r="LJO33" s="117"/>
      <c r="LJP33" s="117"/>
      <c r="LJQ33" s="117"/>
      <c r="LJR33" s="117"/>
      <c r="LJS33" s="117"/>
      <c r="LJT33" s="117"/>
      <c r="LJU33" s="117"/>
      <c r="LJV33" s="117"/>
      <c r="LJW33" s="117"/>
      <c r="LJX33" s="117"/>
      <c r="LJY33" s="117"/>
      <c r="LJZ33" s="117"/>
      <c r="LKA33" s="117"/>
      <c r="LKB33" s="117"/>
      <c r="LKC33" s="117"/>
      <c r="LKD33" s="117"/>
      <c r="LKE33" s="117"/>
      <c r="LKF33" s="117"/>
      <c r="LKG33" s="117"/>
      <c r="LKH33" s="117"/>
      <c r="LKI33" s="117"/>
      <c r="LKJ33" s="117"/>
      <c r="LKK33" s="117"/>
      <c r="LKL33" s="117"/>
      <c r="LKM33" s="117"/>
      <c r="LKN33" s="117"/>
      <c r="LKO33" s="117"/>
      <c r="LKP33" s="117"/>
      <c r="LKQ33" s="117"/>
      <c r="LKR33" s="117"/>
      <c r="LKS33" s="117"/>
      <c r="LKT33" s="117"/>
      <c r="LKU33" s="117"/>
      <c r="LKV33" s="117"/>
      <c r="LKW33" s="117"/>
      <c r="LKX33" s="117"/>
      <c r="LKY33" s="117"/>
      <c r="LKZ33" s="117"/>
      <c r="LLA33" s="117"/>
      <c r="LLB33" s="117"/>
      <c r="LLC33" s="117"/>
      <c r="LLD33" s="117"/>
      <c r="LLE33" s="117"/>
      <c r="LLF33" s="117"/>
      <c r="LLG33" s="117"/>
      <c r="LLH33" s="117"/>
      <c r="LLI33" s="117"/>
      <c r="LLJ33" s="117"/>
      <c r="LLK33" s="117"/>
      <c r="LLL33" s="117"/>
      <c r="LLM33" s="117"/>
      <c r="LLN33" s="117"/>
      <c r="LLO33" s="117"/>
      <c r="LLP33" s="117"/>
      <c r="LLQ33" s="117"/>
      <c r="LLR33" s="117"/>
      <c r="LLS33" s="117"/>
      <c r="LLT33" s="117"/>
      <c r="LLU33" s="117"/>
      <c r="LLV33" s="117"/>
      <c r="LLW33" s="117"/>
      <c r="LLX33" s="117"/>
      <c r="LLY33" s="117"/>
      <c r="LLZ33" s="117"/>
      <c r="LMA33" s="117"/>
      <c r="LMB33" s="117"/>
      <c r="LMC33" s="117"/>
      <c r="LMD33" s="117"/>
      <c r="LME33" s="117"/>
      <c r="LMF33" s="117"/>
      <c r="LMG33" s="117"/>
      <c r="LMH33" s="117"/>
      <c r="LMI33" s="117"/>
      <c r="LMJ33" s="117"/>
      <c r="LMK33" s="117"/>
      <c r="LML33" s="117"/>
      <c r="LMM33" s="117"/>
      <c r="LMN33" s="117"/>
      <c r="LMO33" s="117"/>
      <c r="LMP33" s="117"/>
      <c r="LMQ33" s="117"/>
      <c r="LMR33" s="117"/>
      <c r="LMS33" s="117"/>
      <c r="LMT33" s="117"/>
      <c r="LMU33" s="117"/>
      <c r="LMV33" s="117"/>
      <c r="LMW33" s="117"/>
      <c r="LMX33" s="117"/>
      <c r="LMY33" s="117"/>
      <c r="LMZ33" s="117"/>
      <c r="LNA33" s="117"/>
      <c r="LNB33" s="117"/>
      <c r="LNC33" s="117"/>
      <c r="LND33" s="117"/>
      <c r="LNE33" s="117"/>
      <c r="LNF33" s="117"/>
      <c r="LNG33" s="117"/>
      <c r="LNH33" s="117"/>
      <c r="LNI33" s="117"/>
      <c r="LNJ33" s="117"/>
      <c r="LNK33" s="117"/>
      <c r="LNL33" s="117"/>
      <c r="LNM33" s="117"/>
      <c r="LNN33" s="117"/>
      <c r="LNO33" s="117"/>
      <c r="LNP33" s="117"/>
      <c r="LNQ33" s="117"/>
      <c r="LNR33" s="117"/>
      <c r="LNS33" s="117"/>
      <c r="LNT33" s="117"/>
      <c r="LNU33" s="117"/>
      <c r="LNV33" s="117"/>
      <c r="LNW33" s="117"/>
      <c r="LNX33" s="117"/>
      <c r="LNY33" s="117"/>
      <c r="LNZ33" s="117"/>
      <c r="LOA33" s="117"/>
      <c r="LOB33" s="117"/>
      <c r="LOC33" s="117"/>
      <c r="LOD33" s="117"/>
      <c r="LOE33" s="117"/>
      <c r="LOF33" s="117"/>
      <c r="LOG33" s="117"/>
      <c r="LOH33" s="117"/>
      <c r="LOI33" s="117"/>
      <c r="LOJ33" s="117"/>
      <c r="LOK33" s="117"/>
      <c r="LOL33" s="117"/>
      <c r="LOM33" s="117"/>
      <c r="LON33" s="117"/>
      <c r="LOO33" s="117"/>
      <c r="LOP33" s="117"/>
      <c r="LOQ33" s="117"/>
      <c r="LOR33" s="117"/>
      <c r="LOS33" s="117"/>
      <c r="LOT33" s="117"/>
      <c r="LOU33" s="117"/>
      <c r="LOV33" s="117"/>
      <c r="LOW33" s="117"/>
      <c r="LOX33" s="117"/>
      <c r="LOY33" s="117"/>
      <c r="LOZ33" s="117"/>
      <c r="LPA33" s="117"/>
      <c r="LPB33" s="117"/>
      <c r="LPC33" s="117"/>
      <c r="LPD33" s="117"/>
      <c r="LPE33" s="117"/>
      <c r="LPF33" s="117"/>
      <c r="LPG33" s="117"/>
      <c r="LPH33" s="117"/>
      <c r="LPI33" s="117"/>
      <c r="LPJ33" s="117"/>
      <c r="LPK33" s="117"/>
      <c r="LPL33" s="117"/>
      <c r="LPM33" s="117"/>
      <c r="LPN33" s="117"/>
      <c r="LPO33" s="117"/>
      <c r="LPP33" s="117"/>
      <c r="LPQ33" s="117"/>
      <c r="LPR33" s="117"/>
      <c r="LPS33" s="117"/>
      <c r="LPT33" s="117"/>
      <c r="LPU33" s="117"/>
      <c r="LPV33" s="117"/>
      <c r="LPW33" s="117"/>
      <c r="LPX33" s="117"/>
      <c r="LPY33" s="117"/>
      <c r="LPZ33" s="117"/>
      <c r="LQA33" s="117"/>
      <c r="LQB33" s="117"/>
      <c r="LQC33" s="117"/>
      <c r="LQD33" s="117"/>
      <c r="LQE33" s="117"/>
      <c r="LQF33" s="117"/>
      <c r="LQG33" s="117"/>
      <c r="LQH33" s="117"/>
      <c r="LQI33" s="117"/>
      <c r="LQJ33" s="117"/>
      <c r="LQK33" s="117"/>
      <c r="LQL33" s="117"/>
      <c r="LQM33" s="117"/>
      <c r="LQN33" s="117"/>
      <c r="LQO33" s="117"/>
      <c r="LQP33" s="117"/>
      <c r="LQQ33" s="117"/>
      <c r="LQR33" s="117"/>
      <c r="LQS33" s="117"/>
      <c r="LQT33" s="117"/>
      <c r="LQU33" s="117"/>
      <c r="LQV33" s="117"/>
      <c r="LQW33" s="117"/>
      <c r="LQX33" s="117"/>
      <c r="LQY33" s="117"/>
      <c r="LQZ33" s="117"/>
      <c r="LRA33" s="117"/>
      <c r="LRB33" s="117"/>
      <c r="LRC33" s="117"/>
      <c r="LRD33" s="117"/>
      <c r="LRE33" s="117"/>
      <c r="LRF33" s="117"/>
      <c r="LRG33" s="117"/>
      <c r="LRH33" s="117"/>
      <c r="LRI33" s="117"/>
      <c r="LRJ33" s="117"/>
      <c r="LRK33" s="117"/>
      <c r="LRL33" s="117"/>
      <c r="LRM33" s="117"/>
      <c r="LRN33" s="117"/>
      <c r="LRO33" s="117"/>
      <c r="LRP33" s="117"/>
      <c r="LRQ33" s="117"/>
      <c r="LRR33" s="117"/>
      <c r="LRS33" s="117"/>
      <c r="LRT33" s="117"/>
      <c r="LRU33" s="117"/>
      <c r="LRV33" s="117"/>
      <c r="LRW33" s="117"/>
      <c r="LRX33" s="117"/>
      <c r="LRY33" s="117"/>
      <c r="LRZ33" s="117"/>
      <c r="LSA33" s="117"/>
      <c r="LSB33" s="117"/>
      <c r="LSC33" s="117"/>
      <c r="LSD33" s="117"/>
      <c r="LSE33" s="117"/>
      <c r="LSF33" s="117"/>
      <c r="LSG33" s="117"/>
      <c r="LSH33" s="117"/>
      <c r="LSI33" s="117"/>
      <c r="LSJ33" s="117"/>
      <c r="LSK33" s="117"/>
      <c r="LSL33" s="117"/>
      <c r="LSM33" s="117"/>
      <c r="LSN33" s="117"/>
      <c r="LSO33" s="117"/>
      <c r="LSP33" s="117"/>
      <c r="LSQ33" s="117"/>
      <c r="LSR33" s="117"/>
      <c r="LSS33" s="117"/>
      <c r="LST33" s="117"/>
      <c r="LSU33" s="117"/>
      <c r="LSV33" s="117"/>
      <c r="LSW33" s="117"/>
      <c r="LSX33" s="117"/>
      <c r="LSY33" s="117"/>
      <c r="LSZ33" s="117"/>
      <c r="LTA33" s="117"/>
      <c r="LTB33" s="117"/>
      <c r="LTC33" s="117"/>
      <c r="LTD33" s="117"/>
      <c r="LTE33" s="117"/>
      <c r="LTF33" s="117"/>
      <c r="LTG33" s="117"/>
      <c r="LTH33" s="117"/>
      <c r="LTI33" s="117"/>
      <c r="LTJ33" s="117"/>
      <c r="LTK33" s="117"/>
      <c r="LTL33" s="117"/>
      <c r="LTM33" s="117"/>
      <c r="LTN33" s="117"/>
      <c r="LTO33" s="117"/>
      <c r="LTP33" s="117"/>
      <c r="LTQ33" s="117"/>
      <c r="LTR33" s="117"/>
      <c r="LTS33" s="117"/>
      <c r="LTT33" s="117"/>
      <c r="LTU33" s="117"/>
      <c r="LTV33" s="117"/>
      <c r="LTW33" s="117"/>
      <c r="LTX33" s="117"/>
      <c r="LTY33" s="117"/>
      <c r="LTZ33" s="117"/>
      <c r="LUA33" s="117"/>
      <c r="LUB33" s="117"/>
      <c r="LUC33" s="117"/>
      <c r="LUD33" s="117"/>
      <c r="LUE33" s="117"/>
      <c r="LUF33" s="117"/>
      <c r="LUG33" s="117"/>
      <c r="LUH33" s="117"/>
      <c r="LUI33" s="117"/>
      <c r="LUJ33" s="117"/>
      <c r="LUK33" s="117"/>
      <c r="LUL33" s="117"/>
      <c r="LUM33" s="117"/>
      <c r="LUN33" s="117"/>
      <c r="LUO33" s="117"/>
      <c r="LUP33" s="117"/>
      <c r="LUQ33" s="117"/>
      <c r="LUR33" s="117"/>
      <c r="LUS33" s="117"/>
      <c r="LUT33" s="117"/>
      <c r="LUU33" s="117"/>
      <c r="LUV33" s="117"/>
      <c r="LUW33" s="117"/>
      <c r="LUX33" s="117"/>
      <c r="LUY33" s="117"/>
      <c r="LUZ33" s="117"/>
      <c r="LVA33" s="117"/>
      <c r="LVB33" s="117"/>
      <c r="LVC33" s="117"/>
      <c r="LVD33" s="117"/>
      <c r="LVE33" s="117"/>
      <c r="LVF33" s="117"/>
      <c r="LVG33" s="117"/>
      <c r="LVH33" s="117"/>
      <c r="LVI33" s="117"/>
      <c r="LVJ33" s="117"/>
      <c r="LVK33" s="117"/>
      <c r="LVL33" s="117"/>
      <c r="LVM33" s="117"/>
      <c r="LVN33" s="117"/>
      <c r="LVO33" s="117"/>
      <c r="LVP33" s="117"/>
      <c r="LVQ33" s="117"/>
      <c r="LVR33" s="117"/>
      <c r="LVS33" s="117"/>
      <c r="LVT33" s="117"/>
      <c r="LVU33" s="117"/>
      <c r="LVV33" s="117"/>
      <c r="LVW33" s="117"/>
      <c r="LVX33" s="117"/>
      <c r="LVY33" s="117"/>
      <c r="LVZ33" s="117"/>
      <c r="LWA33" s="117"/>
      <c r="LWB33" s="117"/>
      <c r="LWC33" s="117"/>
      <c r="LWD33" s="117"/>
      <c r="LWE33" s="117"/>
      <c r="LWF33" s="117"/>
      <c r="LWG33" s="117"/>
      <c r="LWH33" s="117"/>
      <c r="LWI33" s="117"/>
      <c r="LWJ33" s="117"/>
      <c r="LWK33" s="117"/>
      <c r="LWL33" s="117"/>
      <c r="LWM33" s="117"/>
      <c r="LWN33" s="117"/>
      <c r="LWO33" s="117"/>
      <c r="LWP33" s="117"/>
      <c r="LWQ33" s="117"/>
      <c r="LWR33" s="117"/>
      <c r="LWS33" s="117"/>
      <c r="LWT33" s="117"/>
      <c r="LWU33" s="117"/>
      <c r="LWV33" s="117"/>
      <c r="LWW33" s="117"/>
      <c r="LWX33" s="117"/>
      <c r="LWY33" s="117"/>
      <c r="LWZ33" s="117"/>
      <c r="LXA33" s="117"/>
      <c r="LXB33" s="117"/>
      <c r="LXC33" s="117"/>
      <c r="LXD33" s="117"/>
      <c r="LXE33" s="117"/>
      <c r="LXF33" s="117"/>
      <c r="LXG33" s="117"/>
      <c r="LXH33" s="117"/>
      <c r="LXI33" s="117"/>
      <c r="LXJ33" s="117"/>
      <c r="LXK33" s="117"/>
      <c r="LXL33" s="117"/>
      <c r="LXM33" s="117"/>
      <c r="LXN33" s="117"/>
      <c r="LXO33" s="117"/>
      <c r="LXP33" s="117"/>
      <c r="LXQ33" s="117"/>
      <c r="LXR33" s="117"/>
      <c r="LXS33" s="117"/>
      <c r="LXT33" s="117"/>
      <c r="LXU33" s="117"/>
      <c r="LXV33" s="117"/>
      <c r="LXW33" s="117"/>
      <c r="LXX33" s="117"/>
      <c r="LXY33" s="117"/>
      <c r="LXZ33" s="117"/>
      <c r="LYA33" s="117"/>
      <c r="LYB33" s="117"/>
      <c r="LYC33" s="117"/>
      <c r="LYD33" s="117"/>
      <c r="LYE33" s="117"/>
      <c r="LYF33" s="117"/>
      <c r="LYG33" s="117"/>
      <c r="LYH33" s="117"/>
      <c r="LYI33" s="117"/>
      <c r="LYJ33" s="117"/>
      <c r="LYK33" s="117"/>
      <c r="LYL33" s="117"/>
      <c r="LYM33" s="117"/>
      <c r="LYN33" s="117"/>
      <c r="LYO33" s="117"/>
      <c r="LYP33" s="117"/>
      <c r="LYQ33" s="117"/>
      <c r="LYR33" s="117"/>
      <c r="LYS33" s="117"/>
      <c r="LYT33" s="117"/>
      <c r="LYU33" s="117"/>
      <c r="LYV33" s="117"/>
      <c r="LYW33" s="117"/>
      <c r="LYX33" s="117"/>
      <c r="LYY33" s="117"/>
      <c r="LYZ33" s="117"/>
      <c r="LZA33" s="117"/>
      <c r="LZB33" s="117"/>
      <c r="LZC33" s="117"/>
      <c r="LZD33" s="117"/>
      <c r="LZE33" s="117"/>
      <c r="LZF33" s="117"/>
      <c r="LZG33" s="117"/>
      <c r="LZH33" s="117"/>
      <c r="LZI33" s="117"/>
      <c r="LZJ33" s="117"/>
      <c r="LZK33" s="117"/>
      <c r="LZL33" s="117"/>
      <c r="LZM33" s="117"/>
      <c r="LZN33" s="117"/>
      <c r="LZO33" s="117"/>
      <c r="LZP33" s="117"/>
      <c r="LZQ33" s="117"/>
      <c r="LZR33" s="117"/>
      <c r="LZS33" s="117"/>
      <c r="LZT33" s="117"/>
      <c r="LZU33" s="117"/>
      <c r="LZV33" s="117"/>
      <c r="LZW33" s="117"/>
      <c r="LZX33" s="117"/>
      <c r="LZY33" s="117"/>
      <c r="LZZ33" s="117"/>
      <c r="MAA33" s="117"/>
      <c r="MAB33" s="117"/>
      <c r="MAC33" s="117"/>
      <c r="MAD33" s="117"/>
      <c r="MAE33" s="117"/>
      <c r="MAF33" s="117"/>
      <c r="MAG33" s="117"/>
      <c r="MAH33" s="117"/>
      <c r="MAI33" s="117"/>
      <c r="MAJ33" s="117"/>
      <c r="MAK33" s="117"/>
      <c r="MAL33" s="117"/>
      <c r="MAM33" s="117"/>
      <c r="MAN33" s="117"/>
      <c r="MAO33" s="117"/>
      <c r="MAP33" s="117"/>
      <c r="MAQ33" s="117"/>
      <c r="MAR33" s="117"/>
      <c r="MAS33" s="117"/>
      <c r="MAT33" s="117"/>
      <c r="MAU33" s="117"/>
      <c r="MAV33" s="117"/>
      <c r="MAW33" s="117"/>
      <c r="MAX33" s="117"/>
      <c r="MAY33" s="117"/>
      <c r="MAZ33" s="117"/>
      <c r="MBA33" s="117"/>
      <c r="MBB33" s="117"/>
      <c r="MBC33" s="117"/>
      <c r="MBD33" s="117"/>
      <c r="MBE33" s="117"/>
      <c r="MBF33" s="117"/>
      <c r="MBG33" s="117"/>
      <c r="MBH33" s="117"/>
      <c r="MBI33" s="117"/>
      <c r="MBJ33" s="117"/>
      <c r="MBK33" s="117"/>
      <c r="MBL33" s="117"/>
      <c r="MBM33" s="117"/>
      <c r="MBN33" s="117"/>
      <c r="MBO33" s="117"/>
      <c r="MBP33" s="117"/>
      <c r="MBQ33" s="117"/>
      <c r="MBR33" s="117"/>
      <c r="MBS33" s="117"/>
      <c r="MBT33" s="117"/>
      <c r="MBU33" s="117"/>
      <c r="MBV33" s="117"/>
      <c r="MBW33" s="117"/>
      <c r="MBX33" s="117"/>
      <c r="MBY33" s="117"/>
      <c r="MBZ33" s="117"/>
      <c r="MCA33" s="117"/>
      <c r="MCB33" s="117"/>
      <c r="MCC33" s="117"/>
      <c r="MCD33" s="117"/>
      <c r="MCE33" s="117"/>
      <c r="MCF33" s="117"/>
      <c r="MCG33" s="117"/>
      <c r="MCH33" s="117"/>
      <c r="MCI33" s="117"/>
      <c r="MCJ33" s="117"/>
      <c r="MCK33" s="117"/>
      <c r="MCL33" s="117"/>
      <c r="MCM33" s="117"/>
      <c r="MCN33" s="117"/>
      <c r="MCO33" s="117"/>
      <c r="MCP33" s="117"/>
      <c r="MCQ33" s="117"/>
      <c r="MCR33" s="117"/>
      <c r="MCS33" s="117"/>
      <c r="MCT33" s="117"/>
      <c r="MCU33" s="117"/>
      <c r="MCV33" s="117"/>
      <c r="MCW33" s="117"/>
      <c r="MCX33" s="117"/>
      <c r="MCY33" s="117"/>
      <c r="MCZ33" s="117"/>
      <c r="MDA33" s="117"/>
      <c r="MDB33" s="117"/>
      <c r="MDC33" s="117"/>
      <c r="MDD33" s="117"/>
      <c r="MDE33" s="117"/>
      <c r="MDF33" s="117"/>
      <c r="MDG33" s="117"/>
      <c r="MDH33" s="117"/>
      <c r="MDI33" s="117"/>
      <c r="MDJ33" s="117"/>
      <c r="MDK33" s="117"/>
      <c r="MDL33" s="117"/>
      <c r="MDM33" s="117"/>
      <c r="MDN33" s="117"/>
      <c r="MDO33" s="117"/>
      <c r="MDP33" s="117"/>
      <c r="MDQ33" s="117"/>
      <c r="MDR33" s="117"/>
      <c r="MDS33" s="117"/>
      <c r="MDT33" s="117"/>
      <c r="MDU33" s="117"/>
      <c r="MDV33" s="117"/>
      <c r="MDW33" s="117"/>
      <c r="MDX33" s="117"/>
      <c r="MDY33" s="117"/>
      <c r="MDZ33" s="117"/>
      <c r="MEA33" s="117"/>
      <c r="MEB33" s="117"/>
      <c r="MEC33" s="117"/>
      <c r="MED33" s="117"/>
      <c r="MEE33" s="117"/>
      <c r="MEF33" s="117"/>
      <c r="MEG33" s="117"/>
      <c r="MEH33" s="117"/>
      <c r="MEI33" s="117"/>
      <c r="MEJ33" s="117"/>
      <c r="MEK33" s="117"/>
      <c r="MEL33" s="117"/>
      <c r="MEM33" s="117"/>
      <c r="MEN33" s="117"/>
      <c r="MEO33" s="117"/>
      <c r="MEP33" s="117"/>
      <c r="MEQ33" s="117"/>
      <c r="MER33" s="117"/>
      <c r="MES33" s="117"/>
      <c r="MET33" s="117"/>
      <c r="MEU33" s="117"/>
      <c r="MEV33" s="117"/>
      <c r="MEW33" s="117"/>
      <c r="MEX33" s="117"/>
      <c r="MEY33" s="117"/>
      <c r="MEZ33" s="117"/>
      <c r="MFA33" s="117"/>
      <c r="MFB33" s="117"/>
      <c r="MFC33" s="117"/>
      <c r="MFD33" s="117"/>
      <c r="MFE33" s="117"/>
      <c r="MFF33" s="117"/>
      <c r="MFG33" s="117"/>
      <c r="MFH33" s="117"/>
      <c r="MFI33" s="117"/>
      <c r="MFJ33" s="117"/>
      <c r="MFK33" s="117"/>
      <c r="MFL33" s="117"/>
      <c r="MFM33" s="117"/>
      <c r="MFN33" s="117"/>
      <c r="MFO33" s="117"/>
      <c r="MFP33" s="117"/>
      <c r="MFQ33" s="117"/>
      <c r="MFR33" s="117"/>
      <c r="MFS33" s="117"/>
      <c r="MFT33" s="117"/>
      <c r="MFU33" s="117"/>
      <c r="MFV33" s="117"/>
      <c r="MFW33" s="117"/>
      <c r="MFX33" s="117"/>
      <c r="MFY33" s="117"/>
      <c r="MFZ33" s="117"/>
      <c r="MGA33" s="117"/>
      <c r="MGB33" s="117"/>
      <c r="MGC33" s="117"/>
      <c r="MGD33" s="117"/>
      <c r="MGE33" s="117"/>
      <c r="MGF33" s="117"/>
      <c r="MGG33" s="117"/>
      <c r="MGH33" s="117"/>
      <c r="MGI33" s="117"/>
      <c r="MGJ33" s="117"/>
      <c r="MGK33" s="117"/>
      <c r="MGL33" s="117"/>
      <c r="MGM33" s="117"/>
      <c r="MGN33" s="117"/>
      <c r="MGO33" s="117"/>
      <c r="MGP33" s="117"/>
      <c r="MGQ33" s="117"/>
      <c r="MGR33" s="117"/>
      <c r="MGS33" s="117"/>
      <c r="MGT33" s="117"/>
      <c r="MGU33" s="117"/>
      <c r="MGV33" s="117"/>
      <c r="MGW33" s="117"/>
      <c r="MGX33" s="117"/>
      <c r="MGY33" s="117"/>
      <c r="MGZ33" s="117"/>
      <c r="MHA33" s="117"/>
      <c r="MHB33" s="117"/>
      <c r="MHC33" s="117"/>
      <c r="MHD33" s="117"/>
      <c r="MHE33" s="117"/>
      <c r="MHF33" s="117"/>
      <c r="MHG33" s="117"/>
      <c r="MHH33" s="117"/>
      <c r="MHI33" s="117"/>
      <c r="MHJ33" s="117"/>
      <c r="MHK33" s="117"/>
      <c r="MHL33" s="117"/>
      <c r="MHM33" s="117"/>
      <c r="MHN33" s="117"/>
      <c r="MHO33" s="117"/>
      <c r="MHP33" s="117"/>
      <c r="MHQ33" s="117"/>
      <c r="MHR33" s="117"/>
      <c r="MHS33" s="117"/>
      <c r="MHT33" s="117"/>
      <c r="MHU33" s="117"/>
      <c r="MHV33" s="117"/>
      <c r="MHW33" s="117"/>
      <c r="MHX33" s="117"/>
      <c r="MHY33" s="117"/>
      <c r="MHZ33" s="117"/>
      <c r="MIA33" s="117"/>
      <c r="MIB33" s="117"/>
      <c r="MIC33" s="117"/>
      <c r="MID33" s="117"/>
      <c r="MIE33" s="117"/>
      <c r="MIF33" s="117"/>
      <c r="MIG33" s="117"/>
      <c r="MIH33" s="117"/>
      <c r="MII33" s="117"/>
      <c r="MIJ33" s="117"/>
      <c r="MIK33" s="117"/>
      <c r="MIL33" s="117"/>
      <c r="MIM33" s="117"/>
      <c r="MIN33" s="117"/>
      <c r="MIO33" s="117"/>
      <c r="MIP33" s="117"/>
      <c r="MIQ33" s="117"/>
      <c r="MIR33" s="117"/>
      <c r="MIS33" s="117"/>
      <c r="MIT33" s="117"/>
      <c r="MIU33" s="117"/>
      <c r="MIV33" s="117"/>
      <c r="MIW33" s="117"/>
      <c r="MIX33" s="117"/>
      <c r="MIY33" s="117"/>
      <c r="MIZ33" s="117"/>
      <c r="MJA33" s="117"/>
      <c r="MJB33" s="117"/>
      <c r="MJC33" s="117"/>
      <c r="MJD33" s="117"/>
      <c r="MJE33" s="117"/>
      <c r="MJF33" s="117"/>
      <c r="MJG33" s="117"/>
      <c r="MJH33" s="117"/>
      <c r="MJI33" s="117"/>
      <c r="MJJ33" s="117"/>
      <c r="MJK33" s="117"/>
      <c r="MJL33" s="117"/>
      <c r="MJM33" s="117"/>
      <c r="MJN33" s="117"/>
      <c r="MJO33" s="117"/>
      <c r="MJP33" s="117"/>
      <c r="MJQ33" s="117"/>
      <c r="MJR33" s="117"/>
      <c r="MJS33" s="117"/>
      <c r="MJT33" s="117"/>
      <c r="MJU33" s="117"/>
      <c r="MJV33" s="117"/>
      <c r="MJW33" s="117"/>
      <c r="MJX33" s="117"/>
      <c r="MJY33" s="117"/>
      <c r="MJZ33" s="117"/>
      <c r="MKA33" s="117"/>
      <c r="MKB33" s="117"/>
      <c r="MKC33" s="117"/>
      <c r="MKD33" s="117"/>
      <c r="MKE33" s="117"/>
      <c r="MKF33" s="117"/>
      <c r="MKG33" s="117"/>
      <c r="MKH33" s="117"/>
      <c r="MKI33" s="117"/>
      <c r="MKJ33" s="117"/>
      <c r="MKK33" s="117"/>
      <c r="MKL33" s="117"/>
      <c r="MKM33" s="117"/>
      <c r="MKN33" s="117"/>
      <c r="MKO33" s="117"/>
      <c r="MKP33" s="117"/>
      <c r="MKQ33" s="117"/>
      <c r="MKR33" s="117"/>
      <c r="MKS33" s="117"/>
      <c r="MKT33" s="117"/>
      <c r="MKU33" s="117"/>
      <c r="MKV33" s="117"/>
      <c r="MKW33" s="117"/>
      <c r="MKX33" s="117"/>
      <c r="MKY33" s="117"/>
      <c r="MKZ33" s="117"/>
      <c r="MLA33" s="117"/>
      <c r="MLB33" s="117"/>
      <c r="MLC33" s="117"/>
      <c r="MLD33" s="117"/>
      <c r="MLE33" s="117"/>
      <c r="MLF33" s="117"/>
      <c r="MLG33" s="117"/>
      <c r="MLH33" s="117"/>
      <c r="MLI33" s="117"/>
      <c r="MLJ33" s="117"/>
      <c r="MLK33" s="117"/>
      <c r="MLL33" s="117"/>
      <c r="MLM33" s="117"/>
      <c r="MLN33" s="117"/>
      <c r="MLO33" s="117"/>
      <c r="MLP33" s="117"/>
      <c r="MLQ33" s="117"/>
      <c r="MLR33" s="117"/>
      <c r="MLS33" s="117"/>
      <c r="MLT33" s="117"/>
      <c r="MLU33" s="117"/>
      <c r="MLV33" s="117"/>
      <c r="MLW33" s="117"/>
      <c r="MLX33" s="117"/>
      <c r="MLY33" s="117"/>
      <c r="MLZ33" s="117"/>
      <c r="MMA33" s="117"/>
      <c r="MMB33" s="117"/>
      <c r="MMC33" s="117"/>
      <c r="MMD33" s="117"/>
      <c r="MME33" s="117"/>
      <c r="MMF33" s="117"/>
      <c r="MMG33" s="117"/>
      <c r="MMH33" s="117"/>
      <c r="MMI33" s="117"/>
      <c r="MMJ33" s="117"/>
      <c r="MMK33" s="117"/>
      <c r="MML33" s="117"/>
      <c r="MMM33" s="117"/>
      <c r="MMN33" s="117"/>
      <c r="MMO33" s="117"/>
      <c r="MMP33" s="117"/>
      <c r="MMQ33" s="117"/>
      <c r="MMR33" s="117"/>
      <c r="MMS33" s="117"/>
      <c r="MMT33" s="117"/>
      <c r="MMU33" s="117"/>
      <c r="MMV33" s="117"/>
      <c r="MMW33" s="117"/>
      <c r="MMX33" s="117"/>
      <c r="MMY33" s="117"/>
      <c r="MMZ33" s="117"/>
      <c r="MNA33" s="117"/>
      <c r="MNB33" s="117"/>
      <c r="MNC33" s="117"/>
      <c r="MND33" s="117"/>
      <c r="MNE33" s="117"/>
      <c r="MNF33" s="117"/>
      <c r="MNG33" s="117"/>
      <c r="MNH33" s="117"/>
      <c r="MNI33" s="117"/>
      <c r="MNJ33" s="117"/>
      <c r="MNK33" s="117"/>
      <c r="MNL33" s="117"/>
      <c r="MNM33" s="117"/>
      <c r="MNN33" s="117"/>
      <c r="MNO33" s="117"/>
      <c r="MNP33" s="117"/>
      <c r="MNQ33" s="117"/>
      <c r="MNR33" s="117"/>
      <c r="MNS33" s="117"/>
      <c r="MNT33" s="117"/>
      <c r="MNU33" s="117"/>
      <c r="MNV33" s="117"/>
      <c r="MNW33" s="117"/>
      <c r="MNX33" s="117"/>
      <c r="MNY33" s="117"/>
      <c r="MNZ33" s="117"/>
      <c r="MOA33" s="117"/>
      <c r="MOB33" s="117"/>
      <c r="MOC33" s="117"/>
      <c r="MOD33" s="117"/>
      <c r="MOE33" s="117"/>
      <c r="MOF33" s="117"/>
      <c r="MOG33" s="117"/>
      <c r="MOH33" s="117"/>
      <c r="MOI33" s="117"/>
      <c r="MOJ33" s="117"/>
      <c r="MOK33" s="117"/>
      <c r="MOL33" s="117"/>
      <c r="MOM33" s="117"/>
      <c r="MON33" s="117"/>
      <c r="MOO33" s="117"/>
      <c r="MOP33" s="117"/>
      <c r="MOQ33" s="117"/>
      <c r="MOR33" s="117"/>
      <c r="MOS33" s="117"/>
      <c r="MOT33" s="117"/>
      <c r="MOU33" s="117"/>
      <c r="MOV33" s="117"/>
      <c r="MOW33" s="117"/>
      <c r="MOX33" s="117"/>
      <c r="MOY33" s="117"/>
      <c r="MOZ33" s="117"/>
      <c r="MPA33" s="117"/>
      <c r="MPB33" s="117"/>
      <c r="MPC33" s="117"/>
      <c r="MPD33" s="117"/>
      <c r="MPE33" s="117"/>
      <c r="MPF33" s="117"/>
      <c r="MPG33" s="117"/>
      <c r="MPH33" s="117"/>
      <c r="MPI33" s="117"/>
      <c r="MPJ33" s="117"/>
      <c r="MPK33" s="117"/>
      <c r="MPL33" s="117"/>
      <c r="MPM33" s="117"/>
      <c r="MPN33" s="117"/>
      <c r="MPO33" s="117"/>
      <c r="MPP33" s="117"/>
      <c r="MPQ33" s="117"/>
      <c r="MPR33" s="117"/>
      <c r="MPS33" s="117"/>
      <c r="MPT33" s="117"/>
      <c r="MPU33" s="117"/>
      <c r="MPV33" s="117"/>
      <c r="MPW33" s="117"/>
      <c r="MPX33" s="117"/>
      <c r="MPY33" s="117"/>
      <c r="MPZ33" s="117"/>
      <c r="MQA33" s="117"/>
      <c r="MQB33" s="117"/>
      <c r="MQC33" s="117"/>
      <c r="MQD33" s="117"/>
      <c r="MQE33" s="117"/>
      <c r="MQF33" s="117"/>
      <c r="MQG33" s="117"/>
      <c r="MQH33" s="117"/>
      <c r="MQI33" s="117"/>
      <c r="MQJ33" s="117"/>
      <c r="MQK33" s="117"/>
      <c r="MQL33" s="117"/>
      <c r="MQM33" s="117"/>
      <c r="MQN33" s="117"/>
      <c r="MQO33" s="117"/>
      <c r="MQP33" s="117"/>
      <c r="MQQ33" s="117"/>
      <c r="MQR33" s="117"/>
      <c r="MQS33" s="117"/>
      <c r="MQT33" s="117"/>
      <c r="MQU33" s="117"/>
      <c r="MQV33" s="117"/>
      <c r="MQW33" s="117"/>
      <c r="MQX33" s="117"/>
      <c r="MQY33" s="117"/>
      <c r="MQZ33" s="117"/>
      <c r="MRA33" s="117"/>
      <c r="MRB33" s="117"/>
      <c r="MRC33" s="117"/>
      <c r="MRD33" s="117"/>
      <c r="MRE33" s="117"/>
      <c r="MRF33" s="117"/>
      <c r="MRG33" s="117"/>
      <c r="MRH33" s="117"/>
      <c r="MRI33" s="117"/>
      <c r="MRJ33" s="117"/>
      <c r="MRK33" s="117"/>
      <c r="MRL33" s="117"/>
      <c r="MRM33" s="117"/>
      <c r="MRN33" s="117"/>
      <c r="MRO33" s="117"/>
      <c r="MRP33" s="117"/>
      <c r="MRQ33" s="117"/>
      <c r="MRR33" s="117"/>
      <c r="MRS33" s="117"/>
      <c r="MRT33" s="117"/>
      <c r="MRU33" s="117"/>
      <c r="MRV33" s="117"/>
      <c r="MRW33" s="117"/>
      <c r="MRX33" s="117"/>
      <c r="MRY33" s="117"/>
      <c r="MRZ33" s="117"/>
      <c r="MSA33" s="117"/>
      <c r="MSB33" s="117"/>
      <c r="MSC33" s="117"/>
      <c r="MSD33" s="117"/>
      <c r="MSE33" s="117"/>
      <c r="MSF33" s="117"/>
      <c r="MSG33" s="117"/>
      <c r="MSH33" s="117"/>
      <c r="MSI33" s="117"/>
      <c r="MSJ33" s="117"/>
      <c r="MSK33" s="117"/>
      <c r="MSL33" s="117"/>
      <c r="MSM33" s="117"/>
      <c r="MSN33" s="117"/>
      <c r="MSO33" s="117"/>
      <c r="MSP33" s="117"/>
      <c r="MSQ33" s="117"/>
      <c r="MSR33" s="117"/>
      <c r="MSS33" s="117"/>
      <c r="MST33" s="117"/>
      <c r="MSU33" s="117"/>
      <c r="MSV33" s="117"/>
      <c r="MSW33" s="117"/>
      <c r="MSX33" s="117"/>
      <c r="MSY33" s="117"/>
      <c r="MSZ33" s="117"/>
      <c r="MTA33" s="117"/>
      <c r="MTB33" s="117"/>
      <c r="MTC33" s="117"/>
      <c r="MTD33" s="117"/>
      <c r="MTE33" s="117"/>
      <c r="MTF33" s="117"/>
      <c r="MTG33" s="117"/>
      <c r="MTH33" s="117"/>
      <c r="MTI33" s="117"/>
      <c r="MTJ33" s="117"/>
      <c r="MTK33" s="117"/>
      <c r="MTL33" s="117"/>
      <c r="MTM33" s="117"/>
      <c r="MTN33" s="117"/>
      <c r="MTO33" s="117"/>
      <c r="MTP33" s="117"/>
      <c r="MTQ33" s="117"/>
      <c r="MTR33" s="117"/>
      <c r="MTS33" s="117"/>
      <c r="MTT33" s="117"/>
      <c r="MTU33" s="117"/>
      <c r="MTV33" s="117"/>
      <c r="MTW33" s="117"/>
      <c r="MTX33" s="117"/>
      <c r="MTY33" s="117"/>
      <c r="MTZ33" s="117"/>
      <c r="MUA33" s="117"/>
      <c r="MUB33" s="117"/>
      <c r="MUC33" s="117"/>
      <c r="MUD33" s="117"/>
      <c r="MUE33" s="117"/>
      <c r="MUF33" s="117"/>
      <c r="MUG33" s="117"/>
      <c r="MUH33" s="117"/>
      <c r="MUI33" s="117"/>
      <c r="MUJ33" s="117"/>
      <c r="MUK33" s="117"/>
      <c r="MUL33" s="117"/>
      <c r="MUM33" s="117"/>
      <c r="MUN33" s="117"/>
      <c r="MUO33" s="117"/>
      <c r="MUP33" s="117"/>
      <c r="MUQ33" s="117"/>
      <c r="MUR33" s="117"/>
      <c r="MUS33" s="117"/>
      <c r="MUT33" s="117"/>
      <c r="MUU33" s="117"/>
      <c r="MUV33" s="117"/>
      <c r="MUW33" s="117"/>
      <c r="MUX33" s="117"/>
      <c r="MUY33" s="117"/>
      <c r="MUZ33" s="117"/>
      <c r="MVA33" s="117"/>
      <c r="MVB33" s="117"/>
      <c r="MVC33" s="117"/>
      <c r="MVD33" s="117"/>
      <c r="MVE33" s="117"/>
      <c r="MVF33" s="117"/>
      <c r="MVG33" s="117"/>
      <c r="MVH33" s="117"/>
      <c r="MVI33" s="117"/>
      <c r="MVJ33" s="117"/>
      <c r="MVK33" s="117"/>
      <c r="MVL33" s="117"/>
      <c r="MVM33" s="117"/>
      <c r="MVN33" s="117"/>
      <c r="MVO33" s="117"/>
      <c r="MVP33" s="117"/>
      <c r="MVQ33" s="117"/>
      <c r="MVR33" s="117"/>
      <c r="MVS33" s="117"/>
      <c r="MVT33" s="117"/>
      <c r="MVU33" s="117"/>
      <c r="MVV33" s="117"/>
      <c r="MVW33" s="117"/>
      <c r="MVX33" s="117"/>
      <c r="MVY33" s="117"/>
      <c r="MVZ33" s="117"/>
      <c r="MWA33" s="117"/>
      <c r="MWB33" s="117"/>
      <c r="MWC33" s="117"/>
      <c r="MWD33" s="117"/>
      <c r="MWE33" s="117"/>
      <c r="MWF33" s="117"/>
      <c r="MWG33" s="117"/>
      <c r="MWH33" s="117"/>
      <c r="MWI33" s="117"/>
      <c r="MWJ33" s="117"/>
      <c r="MWK33" s="117"/>
      <c r="MWL33" s="117"/>
      <c r="MWM33" s="117"/>
      <c r="MWN33" s="117"/>
      <c r="MWO33" s="117"/>
      <c r="MWP33" s="117"/>
      <c r="MWQ33" s="117"/>
      <c r="MWR33" s="117"/>
      <c r="MWS33" s="117"/>
      <c r="MWT33" s="117"/>
      <c r="MWU33" s="117"/>
      <c r="MWV33" s="117"/>
      <c r="MWW33" s="117"/>
      <c r="MWX33" s="117"/>
      <c r="MWY33" s="117"/>
      <c r="MWZ33" s="117"/>
      <c r="MXA33" s="117"/>
      <c r="MXB33" s="117"/>
      <c r="MXC33" s="117"/>
      <c r="MXD33" s="117"/>
      <c r="MXE33" s="117"/>
      <c r="MXF33" s="117"/>
      <c r="MXG33" s="117"/>
      <c r="MXH33" s="117"/>
      <c r="MXI33" s="117"/>
      <c r="MXJ33" s="117"/>
      <c r="MXK33" s="117"/>
      <c r="MXL33" s="117"/>
      <c r="MXM33" s="117"/>
      <c r="MXN33" s="117"/>
      <c r="MXO33" s="117"/>
      <c r="MXP33" s="117"/>
      <c r="MXQ33" s="117"/>
      <c r="MXR33" s="117"/>
      <c r="MXS33" s="117"/>
      <c r="MXT33" s="117"/>
      <c r="MXU33" s="117"/>
      <c r="MXV33" s="117"/>
      <c r="MXW33" s="117"/>
      <c r="MXX33" s="117"/>
      <c r="MXY33" s="117"/>
      <c r="MXZ33" s="117"/>
      <c r="MYA33" s="117"/>
      <c r="MYB33" s="117"/>
      <c r="MYC33" s="117"/>
      <c r="MYD33" s="117"/>
      <c r="MYE33" s="117"/>
      <c r="MYF33" s="117"/>
      <c r="MYG33" s="117"/>
      <c r="MYH33" s="117"/>
      <c r="MYI33" s="117"/>
      <c r="MYJ33" s="117"/>
      <c r="MYK33" s="117"/>
      <c r="MYL33" s="117"/>
      <c r="MYM33" s="117"/>
      <c r="MYN33" s="117"/>
      <c r="MYO33" s="117"/>
      <c r="MYP33" s="117"/>
      <c r="MYQ33" s="117"/>
      <c r="MYR33" s="117"/>
      <c r="MYS33" s="117"/>
      <c r="MYT33" s="117"/>
      <c r="MYU33" s="117"/>
      <c r="MYV33" s="117"/>
      <c r="MYW33" s="117"/>
      <c r="MYX33" s="117"/>
      <c r="MYY33" s="117"/>
      <c r="MYZ33" s="117"/>
      <c r="MZA33" s="117"/>
      <c r="MZB33" s="117"/>
      <c r="MZC33" s="117"/>
      <c r="MZD33" s="117"/>
      <c r="MZE33" s="117"/>
      <c r="MZF33" s="117"/>
      <c r="MZG33" s="117"/>
      <c r="MZH33" s="117"/>
      <c r="MZI33" s="117"/>
      <c r="MZJ33" s="117"/>
      <c r="MZK33" s="117"/>
      <c r="MZL33" s="117"/>
      <c r="MZM33" s="117"/>
      <c r="MZN33" s="117"/>
      <c r="MZO33" s="117"/>
      <c r="MZP33" s="117"/>
      <c r="MZQ33" s="117"/>
      <c r="MZR33" s="117"/>
      <c r="MZS33" s="117"/>
      <c r="MZT33" s="117"/>
      <c r="MZU33" s="117"/>
      <c r="MZV33" s="117"/>
      <c r="MZW33" s="117"/>
      <c r="MZX33" s="117"/>
      <c r="MZY33" s="117"/>
      <c r="MZZ33" s="117"/>
      <c r="NAA33" s="117"/>
      <c r="NAB33" s="117"/>
      <c r="NAC33" s="117"/>
      <c r="NAD33" s="117"/>
      <c r="NAE33" s="117"/>
      <c r="NAF33" s="117"/>
      <c r="NAG33" s="117"/>
      <c r="NAH33" s="117"/>
      <c r="NAI33" s="117"/>
      <c r="NAJ33" s="117"/>
      <c r="NAK33" s="117"/>
      <c r="NAL33" s="117"/>
      <c r="NAM33" s="117"/>
      <c r="NAN33" s="117"/>
      <c r="NAO33" s="117"/>
      <c r="NAP33" s="117"/>
      <c r="NAQ33" s="117"/>
      <c r="NAR33" s="117"/>
      <c r="NAS33" s="117"/>
      <c r="NAT33" s="117"/>
      <c r="NAU33" s="117"/>
      <c r="NAV33" s="117"/>
      <c r="NAW33" s="117"/>
      <c r="NAX33" s="117"/>
      <c r="NAY33" s="117"/>
      <c r="NAZ33" s="117"/>
      <c r="NBA33" s="117"/>
      <c r="NBB33" s="117"/>
      <c r="NBC33" s="117"/>
      <c r="NBD33" s="117"/>
      <c r="NBE33" s="117"/>
      <c r="NBF33" s="117"/>
      <c r="NBG33" s="117"/>
      <c r="NBH33" s="117"/>
      <c r="NBI33" s="117"/>
      <c r="NBJ33" s="117"/>
      <c r="NBK33" s="117"/>
      <c r="NBL33" s="117"/>
      <c r="NBM33" s="117"/>
      <c r="NBN33" s="117"/>
      <c r="NBO33" s="117"/>
      <c r="NBP33" s="117"/>
      <c r="NBQ33" s="117"/>
      <c r="NBR33" s="117"/>
      <c r="NBS33" s="117"/>
      <c r="NBT33" s="117"/>
      <c r="NBU33" s="117"/>
      <c r="NBV33" s="117"/>
      <c r="NBW33" s="117"/>
      <c r="NBX33" s="117"/>
      <c r="NBY33" s="117"/>
      <c r="NBZ33" s="117"/>
      <c r="NCA33" s="117"/>
      <c r="NCB33" s="117"/>
      <c r="NCC33" s="117"/>
      <c r="NCD33" s="117"/>
      <c r="NCE33" s="117"/>
      <c r="NCF33" s="117"/>
      <c r="NCG33" s="117"/>
      <c r="NCH33" s="117"/>
      <c r="NCI33" s="117"/>
      <c r="NCJ33" s="117"/>
      <c r="NCK33" s="117"/>
      <c r="NCL33" s="117"/>
      <c r="NCM33" s="117"/>
      <c r="NCN33" s="117"/>
      <c r="NCO33" s="117"/>
      <c r="NCP33" s="117"/>
      <c r="NCQ33" s="117"/>
      <c r="NCR33" s="117"/>
      <c r="NCS33" s="117"/>
      <c r="NCT33" s="117"/>
      <c r="NCU33" s="117"/>
      <c r="NCV33" s="117"/>
      <c r="NCW33" s="117"/>
      <c r="NCX33" s="117"/>
      <c r="NCY33" s="117"/>
      <c r="NCZ33" s="117"/>
      <c r="NDA33" s="117"/>
      <c r="NDB33" s="117"/>
      <c r="NDC33" s="117"/>
      <c r="NDD33" s="117"/>
      <c r="NDE33" s="117"/>
      <c r="NDF33" s="117"/>
      <c r="NDG33" s="117"/>
      <c r="NDH33" s="117"/>
      <c r="NDI33" s="117"/>
      <c r="NDJ33" s="117"/>
      <c r="NDK33" s="117"/>
      <c r="NDL33" s="117"/>
      <c r="NDM33" s="117"/>
      <c r="NDN33" s="117"/>
      <c r="NDO33" s="117"/>
      <c r="NDP33" s="117"/>
      <c r="NDQ33" s="117"/>
      <c r="NDR33" s="117"/>
      <c r="NDS33" s="117"/>
      <c r="NDT33" s="117"/>
      <c r="NDU33" s="117"/>
      <c r="NDV33" s="117"/>
      <c r="NDW33" s="117"/>
      <c r="NDX33" s="117"/>
      <c r="NDY33" s="117"/>
      <c r="NDZ33" s="117"/>
      <c r="NEA33" s="117"/>
      <c r="NEB33" s="117"/>
      <c r="NEC33" s="117"/>
      <c r="NED33" s="117"/>
      <c r="NEE33" s="117"/>
      <c r="NEF33" s="117"/>
      <c r="NEG33" s="117"/>
      <c r="NEH33" s="117"/>
      <c r="NEI33" s="117"/>
      <c r="NEJ33" s="117"/>
      <c r="NEK33" s="117"/>
      <c r="NEL33" s="117"/>
      <c r="NEM33" s="117"/>
      <c r="NEN33" s="117"/>
      <c r="NEO33" s="117"/>
      <c r="NEP33" s="117"/>
      <c r="NEQ33" s="117"/>
      <c r="NER33" s="117"/>
      <c r="NES33" s="117"/>
      <c r="NET33" s="117"/>
      <c r="NEU33" s="117"/>
      <c r="NEV33" s="117"/>
      <c r="NEW33" s="117"/>
      <c r="NEX33" s="117"/>
      <c r="NEY33" s="117"/>
      <c r="NEZ33" s="117"/>
      <c r="NFA33" s="117"/>
      <c r="NFB33" s="117"/>
      <c r="NFC33" s="117"/>
      <c r="NFD33" s="117"/>
      <c r="NFE33" s="117"/>
      <c r="NFF33" s="117"/>
      <c r="NFG33" s="117"/>
      <c r="NFH33" s="117"/>
      <c r="NFI33" s="117"/>
      <c r="NFJ33" s="117"/>
      <c r="NFK33" s="117"/>
      <c r="NFL33" s="117"/>
      <c r="NFM33" s="117"/>
      <c r="NFN33" s="117"/>
      <c r="NFO33" s="117"/>
      <c r="NFP33" s="117"/>
      <c r="NFQ33" s="117"/>
      <c r="NFR33" s="117"/>
      <c r="NFS33" s="117"/>
      <c r="NFT33" s="117"/>
      <c r="NFU33" s="117"/>
      <c r="NFV33" s="117"/>
      <c r="NFW33" s="117"/>
      <c r="NFX33" s="117"/>
      <c r="NFY33" s="117"/>
      <c r="NFZ33" s="117"/>
      <c r="NGA33" s="117"/>
      <c r="NGB33" s="117"/>
      <c r="NGC33" s="117"/>
      <c r="NGD33" s="117"/>
      <c r="NGE33" s="117"/>
      <c r="NGF33" s="117"/>
      <c r="NGG33" s="117"/>
      <c r="NGH33" s="117"/>
      <c r="NGI33" s="117"/>
      <c r="NGJ33" s="117"/>
      <c r="NGK33" s="117"/>
      <c r="NGL33" s="117"/>
      <c r="NGM33" s="117"/>
      <c r="NGN33" s="117"/>
      <c r="NGO33" s="117"/>
      <c r="NGP33" s="117"/>
      <c r="NGQ33" s="117"/>
      <c r="NGR33" s="117"/>
      <c r="NGS33" s="117"/>
      <c r="NGT33" s="117"/>
      <c r="NGU33" s="117"/>
      <c r="NGV33" s="117"/>
      <c r="NGW33" s="117"/>
      <c r="NGX33" s="117"/>
      <c r="NGY33" s="117"/>
      <c r="NGZ33" s="117"/>
      <c r="NHA33" s="117"/>
      <c r="NHB33" s="117"/>
      <c r="NHC33" s="117"/>
      <c r="NHD33" s="117"/>
      <c r="NHE33" s="117"/>
      <c r="NHF33" s="117"/>
      <c r="NHG33" s="117"/>
      <c r="NHH33" s="117"/>
      <c r="NHI33" s="117"/>
      <c r="NHJ33" s="117"/>
      <c r="NHK33" s="117"/>
      <c r="NHL33" s="117"/>
      <c r="NHM33" s="117"/>
      <c r="NHN33" s="117"/>
      <c r="NHO33" s="117"/>
      <c r="NHP33" s="117"/>
      <c r="NHQ33" s="117"/>
      <c r="NHR33" s="117"/>
      <c r="NHS33" s="117"/>
      <c r="NHT33" s="117"/>
      <c r="NHU33" s="117"/>
      <c r="NHV33" s="117"/>
      <c r="NHW33" s="117"/>
      <c r="NHX33" s="117"/>
      <c r="NHY33" s="117"/>
      <c r="NHZ33" s="117"/>
      <c r="NIA33" s="117"/>
      <c r="NIB33" s="117"/>
      <c r="NIC33" s="117"/>
      <c r="NID33" s="117"/>
      <c r="NIE33" s="117"/>
      <c r="NIF33" s="117"/>
      <c r="NIG33" s="117"/>
      <c r="NIH33" s="117"/>
      <c r="NII33" s="117"/>
      <c r="NIJ33" s="117"/>
      <c r="NIK33" s="117"/>
      <c r="NIL33" s="117"/>
      <c r="NIM33" s="117"/>
      <c r="NIN33" s="117"/>
      <c r="NIO33" s="117"/>
      <c r="NIP33" s="117"/>
      <c r="NIQ33" s="117"/>
      <c r="NIR33" s="117"/>
      <c r="NIS33" s="117"/>
      <c r="NIT33" s="117"/>
      <c r="NIU33" s="117"/>
      <c r="NIV33" s="117"/>
      <c r="NIW33" s="117"/>
      <c r="NIX33" s="117"/>
      <c r="NIY33" s="117"/>
      <c r="NIZ33" s="117"/>
      <c r="NJA33" s="117"/>
      <c r="NJB33" s="117"/>
      <c r="NJC33" s="117"/>
      <c r="NJD33" s="117"/>
      <c r="NJE33" s="117"/>
      <c r="NJF33" s="117"/>
      <c r="NJG33" s="117"/>
      <c r="NJH33" s="117"/>
      <c r="NJI33" s="117"/>
      <c r="NJJ33" s="117"/>
      <c r="NJK33" s="117"/>
      <c r="NJL33" s="117"/>
      <c r="NJM33" s="117"/>
      <c r="NJN33" s="117"/>
      <c r="NJO33" s="117"/>
      <c r="NJP33" s="117"/>
      <c r="NJQ33" s="117"/>
      <c r="NJR33" s="117"/>
      <c r="NJS33" s="117"/>
      <c r="NJT33" s="117"/>
      <c r="NJU33" s="117"/>
      <c r="NJV33" s="117"/>
      <c r="NJW33" s="117"/>
      <c r="NJX33" s="117"/>
      <c r="NJY33" s="117"/>
      <c r="NJZ33" s="117"/>
      <c r="NKA33" s="117"/>
      <c r="NKB33" s="117"/>
      <c r="NKC33" s="117"/>
      <c r="NKD33" s="117"/>
      <c r="NKE33" s="117"/>
      <c r="NKF33" s="117"/>
      <c r="NKG33" s="117"/>
      <c r="NKH33" s="117"/>
      <c r="NKI33" s="117"/>
      <c r="NKJ33" s="117"/>
      <c r="NKK33" s="117"/>
      <c r="NKL33" s="117"/>
      <c r="NKM33" s="117"/>
      <c r="NKN33" s="117"/>
      <c r="NKO33" s="117"/>
      <c r="NKP33" s="117"/>
      <c r="NKQ33" s="117"/>
      <c r="NKR33" s="117"/>
      <c r="NKS33" s="117"/>
      <c r="NKT33" s="117"/>
      <c r="NKU33" s="117"/>
      <c r="NKV33" s="117"/>
      <c r="NKW33" s="117"/>
      <c r="NKX33" s="117"/>
      <c r="NKY33" s="117"/>
      <c r="NKZ33" s="117"/>
      <c r="NLA33" s="117"/>
      <c r="NLB33" s="117"/>
      <c r="NLC33" s="117"/>
      <c r="NLD33" s="117"/>
      <c r="NLE33" s="117"/>
      <c r="NLF33" s="117"/>
      <c r="NLG33" s="117"/>
      <c r="NLH33" s="117"/>
      <c r="NLI33" s="117"/>
      <c r="NLJ33" s="117"/>
      <c r="NLK33" s="117"/>
      <c r="NLL33" s="117"/>
      <c r="NLM33" s="117"/>
      <c r="NLN33" s="117"/>
      <c r="NLO33" s="117"/>
      <c r="NLP33" s="117"/>
      <c r="NLQ33" s="117"/>
      <c r="NLR33" s="117"/>
      <c r="NLS33" s="117"/>
      <c r="NLT33" s="117"/>
      <c r="NLU33" s="117"/>
      <c r="NLV33" s="117"/>
      <c r="NLW33" s="117"/>
      <c r="NLX33" s="117"/>
      <c r="NLY33" s="117"/>
      <c r="NLZ33" s="117"/>
      <c r="NMA33" s="117"/>
      <c r="NMB33" s="117"/>
      <c r="NMC33" s="117"/>
      <c r="NMD33" s="117"/>
      <c r="NME33" s="117"/>
      <c r="NMF33" s="117"/>
      <c r="NMG33" s="117"/>
      <c r="NMH33" s="117"/>
      <c r="NMI33" s="117"/>
      <c r="NMJ33" s="117"/>
      <c r="NMK33" s="117"/>
      <c r="NML33" s="117"/>
      <c r="NMM33" s="117"/>
      <c r="NMN33" s="117"/>
      <c r="NMO33" s="117"/>
      <c r="NMP33" s="117"/>
      <c r="NMQ33" s="117"/>
      <c r="NMR33" s="117"/>
      <c r="NMS33" s="117"/>
      <c r="NMT33" s="117"/>
      <c r="NMU33" s="117"/>
      <c r="NMV33" s="117"/>
      <c r="NMW33" s="117"/>
      <c r="NMX33" s="117"/>
      <c r="NMY33" s="117"/>
      <c r="NMZ33" s="117"/>
      <c r="NNA33" s="117"/>
      <c r="NNB33" s="117"/>
      <c r="NNC33" s="117"/>
      <c r="NND33" s="117"/>
      <c r="NNE33" s="117"/>
      <c r="NNF33" s="117"/>
      <c r="NNG33" s="117"/>
      <c r="NNH33" s="117"/>
      <c r="NNI33" s="117"/>
      <c r="NNJ33" s="117"/>
      <c r="NNK33" s="117"/>
      <c r="NNL33" s="117"/>
      <c r="NNM33" s="117"/>
      <c r="NNN33" s="117"/>
      <c r="NNO33" s="117"/>
      <c r="NNP33" s="117"/>
      <c r="NNQ33" s="117"/>
      <c r="NNR33" s="117"/>
      <c r="NNS33" s="117"/>
      <c r="NNT33" s="117"/>
      <c r="NNU33" s="117"/>
      <c r="NNV33" s="117"/>
      <c r="NNW33" s="117"/>
      <c r="NNX33" s="117"/>
      <c r="NNY33" s="117"/>
      <c r="NNZ33" s="117"/>
      <c r="NOA33" s="117"/>
      <c r="NOB33" s="117"/>
      <c r="NOC33" s="117"/>
      <c r="NOD33" s="117"/>
      <c r="NOE33" s="117"/>
      <c r="NOF33" s="117"/>
      <c r="NOG33" s="117"/>
      <c r="NOH33" s="117"/>
      <c r="NOI33" s="117"/>
      <c r="NOJ33" s="117"/>
      <c r="NOK33" s="117"/>
      <c r="NOL33" s="117"/>
      <c r="NOM33" s="117"/>
      <c r="NON33" s="117"/>
      <c r="NOO33" s="117"/>
      <c r="NOP33" s="117"/>
      <c r="NOQ33" s="117"/>
      <c r="NOR33" s="117"/>
      <c r="NOS33" s="117"/>
      <c r="NOT33" s="117"/>
      <c r="NOU33" s="117"/>
      <c r="NOV33" s="117"/>
      <c r="NOW33" s="117"/>
      <c r="NOX33" s="117"/>
      <c r="NOY33" s="117"/>
      <c r="NOZ33" s="117"/>
      <c r="NPA33" s="117"/>
      <c r="NPB33" s="117"/>
      <c r="NPC33" s="117"/>
      <c r="NPD33" s="117"/>
      <c r="NPE33" s="117"/>
      <c r="NPF33" s="117"/>
      <c r="NPG33" s="117"/>
      <c r="NPH33" s="117"/>
      <c r="NPI33" s="117"/>
      <c r="NPJ33" s="117"/>
      <c r="NPK33" s="117"/>
      <c r="NPL33" s="117"/>
      <c r="NPM33" s="117"/>
      <c r="NPN33" s="117"/>
      <c r="NPO33" s="117"/>
      <c r="NPP33" s="117"/>
      <c r="NPQ33" s="117"/>
      <c r="NPR33" s="117"/>
      <c r="NPS33" s="117"/>
      <c r="NPT33" s="117"/>
      <c r="NPU33" s="117"/>
      <c r="NPV33" s="117"/>
      <c r="NPW33" s="117"/>
      <c r="NPX33" s="117"/>
      <c r="NPY33" s="117"/>
      <c r="NPZ33" s="117"/>
      <c r="NQA33" s="117"/>
      <c r="NQB33" s="117"/>
      <c r="NQC33" s="117"/>
      <c r="NQD33" s="117"/>
      <c r="NQE33" s="117"/>
      <c r="NQF33" s="117"/>
      <c r="NQG33" s="117"/>
      <c r="NQH33" s="117"/>
      <c r="NQI33" s="117"/>
      <c r="NQJ33" s="117"/>
      <c r="NQK33" s="117"/>
      <c r="NQL33" s="117"/>
      <c r="NQM33" s="117"/>
      <c r="NQN33" s="117"/>
      <c r="NQO33" s="117"/>
      <c r="NQP33" s="117"/>
      <c r="NQQ33" s="117"/>
      <c r="NQR33" s="117"/>
      <c r="NQS33" s="117"/>
      <c r="NQT33" s="117"/>
      <c r="NQU33" s="117"/>
      <c r="NQV33" s="117"/>
      <c r="NQW33" s="117"/>
      <c r="NQX33" s="117"/>
      <c r="NQY33" s="117"/>
      <c r="NQZ33" s="117"/>
      <c r="NRA33" s="117"/>
      <c r="NRB33" s="117"/>
      <c r="NRC33" s="117"/>
      <c r="NRD33" s="117"/>
      <c r="NRE33" s="117"/>
      <c r="NRF33" s="117"/>
      <c r="NRG33" s="117"/>
      <c r="NRH33" s="117"/>
      <c r="NRI33" s="117"/>
      <c r="NRJ33" s="117"/>
      <c r="NRK33" s="117"/>
      <c r="NRL33" s="117"/>
      <c r="NRM33" s="117"/>
      <c r="NRN33" s="117"/>
      <c r="NRO33" s="117"/>
      <c r="NRP33" s="117"/>
      <c r="NRQ33" s="117"/>
      <c r="NRR33" s="117"/>
      <c r="NRS33" s="117"/>
      <c r="NRT33" s="117"/>
      <c r="NRU33" s="117"/>
      <c r="NRV33" s="117"/>
      <c r="NRW33" s="117"/>
      <c r="NRX33" s="117"/>
      <c r="NRY33" s="117"/>
      <c r="NRZ33" s="117"/>
      <c r="NSA33" s="117"/>
      <c r="NSB33" s="117"/>
      <c r="NSC33" s="117"/>
      <c r="NSD33" s="117"/>
      <c r="NSE33" s="117"/>
      <c r="NSF33" s="117"/>
      <c r="NSG33" s="117"/>
      <c r="NSH33" s="117"/>
      <c r="NSI33" s="117"/>
      <c r="NSJ33" s="117"/>
      <c r="NSK33" s="117"/>
      <c r="NSL33" s="117"/>
      <c r="NSM33" s="117"/>
      <c r="NSN33" s="117"/>
      <c r="NSO33" s="117"/>
      <c r="NSP33" s="117"/>
      <c r="NSQ33" s="117"/>
      <c r="NSR33" s="117"/>
      <c r="NSS33" s="117"/>
      <c r="NST33" s="117"/>
      <c r="NSU33" s="117"/>
      <c r="NSV33" s="117"/>
      <c r="NSW33" s="117"/>
      <c r="NSX33" s="117"/>
      <c r="NSY33" s="117"/>
      <c r="NSZ33" s="117"/>
      <c r="NTA33" s="117"/>
      <c r="NTB33" s="117"/>
      <c r="NTC33" s="117"/>
      <c r="NTD33" s="117"/>
      <c r="NTE33" s="117"/>
      <c r="NTF33" s="117"/>
      <c r="NTG33" s="117"/>
      <c r="NTH33" s="117"/>
      <c r="NTI33" s="117"/>
      <c r="NTJ33" s="117"/>
      <c r="NTK33" s="117"/>
      <c r="NTL33" s="117"/>
      <c r="NTM33" s="117"/>
      <c r="NTN33" s="117"/>
      <c r="NTO33" s="117"/>
      <c r="NTP33" s="117"/>
      <c r="NTQ33" s="117"/>
      <c r="NTR33" s="117"/>
      <c r="NTS33" s="117"/>
      <c r="NTT33" s="117"/>
      <c r="NTU33" s="117"/>
      <c r="NTV33" s="117"/>
      <c r="NTW33" s="117"/>
      <c r="NTX33" s="117"/>
      <c r="NTY33" s="117"/>
      <c r="NTZ33" s="117"/>
      <c r="NUA33" s="117"/>
      <c r="NUB33" s="117"/>
      <c r="NUC33" s="117"/>
      <c r="NUD33" s="117"/>
      <c r="NUE33" s="117"/>
      <c r="NUF33" s="117"/>
      <c r="NUG33" s="117"/>
      <c r="NUH33" s="117"/>
      <c r="NUI33" s="117"/>
      <c r="NUJ33" s="117"/>
      <c r="NUK33" s="117"/>
      <c r="NUL33" s="117"/>
      <c r="NUM33" s="117"/>
      <c r="NUN33" s="117"/>
      <c r="NUO33" s="117"/>
      <c r="NUP33" s="117"/>
      <c r="NUQ33" s="117"/>
      <c r="NUR33" s="117"/>
      <c r="NUS33" s="117"/>
      <c r="NUT33" s="117"/>
      <c r="NUU33" s="117"/>
      <c r="NUV33" s="117"/>
      <c r="NUW33" s="117"/>
      <c r="NUX33" s="117"/>
      <c r="NUY33" s="117"/>
      <c r="NUZ33" s="117"/>
      <c r="NVA33" s="117"/>
      <c r="NVB33" s="117"/>
      <c r="NVC33" s="117"/>
      <c r="NVD33" s="117"/>
      <c r="NVE33" s="117"/>
      <c r="NVF33" s="117"/>
      <c r="NVG33" s="117"/>
      <c r="NVH33" s="117"/>
      <c r="NVI33" s="117"/>
      <c r="NVJ33" s="117"/>
      <c r="NVK33" s="117"/>
      <c r="NVL33" s="117"/>
      <c r="NVM33" s="117"/>
      <c r="NVN33" s="117"/>
      <c r="NVO33" s="117"/>
      <c r="NVP33" s="117"/>
      <c r="NVQ33" s="117"/>
      <c r="NVR33" s="117"/>
      <c r="NVS33" s="117"/>
      <c r="NVT33" s="117"/>
      <c r="NVU33" s="117"/>
      <c r="NVV33" s="117"/>
      <c r="NVW33" s="117"/>
      <c r="NVX33" s="117"/>
      <c r="NVY33" s="117"/>
      <c r="NVZ33" s="117"/>
      <c r="NWA33" s="117"/>
      <c r="NWB33" s="117"/>
      <c r="NWC33" s="117"/>
      <c r="NWD33" s="117"/>
      <c r="NWE33" s="117"/>
      <c r="NWF33" s="117"/>
      <c r="NWG33" s="117"/>
      <c r="NWH33" s="117"/>
      <c r="NWI33" s="117"/>
      <c r="NWJ33" s="117"/>
      <c r="NWK33" s="117"/>
      <c r="NWL33" s="117"/>
      <c r="NWM33" s="117"/>
      <c r="NWN33" s="117"/>
      <c r="NWO33" s="117"/>
      <c r="NWP33" s="117"/>
      <c r="NWQ33" s="117"/>
      <c r="NWR33" s="117"/>
      <c r="NWS33" s="117"/>
      <c r="NWT33" s="117"/>
      <c r="NWU33" s="117"/>
      <c r="NWV33" s="117"/>
      <c r="NWW33" s="117"/>
      <c r="NWX33" s="117"/>
      <c r="NWY33" s="117"/>
      <c r="NWZ33" s="117"/>
      <c r="NXA33" s="117"/>
      <c r="NXB33" s="117"/>
      <c r="NXC33" s="117"/>
      <c r="NXD33" s="117"/>
      <c r="NXE33" s="117"/>
      <c r="NXF33" s="117"/>
      <c r="NXG33" s="117"/>
      <c r="NXH33" s="117"/>
      <c r="NXI33" s="117"/>
      <c r="NXJ33" s="117"/>
      <c r="NXK33" s="117"/>
      <c r="NXL33" s="117"/>
      <c r="NXM33" s="117"/>
      <c r="NXN33" s="117"/>
      <c r="NXO33" s="117"/>
      <c r="NXP33" s="117"/>
      <c r="NXQ33" s="117"/>
      <c r="NXR33" s="117"/>
      <c r="NXS33" s="117"/>
      <c r="NXT33" s="117"/>
      <c r="NXU33" s="117"/>
      <c r="NXV33" s="117"/>
      <c r="NXW33" s="117"/>
      <c r="NXX33" s="117"/>
      <c r="NXY33" s="117"/>
      <c r="NXZ33" s="117"/>
      <c r="NYA33" s="117"/>
      <c r="NYB33" s="117"/>
      <c r="NYC33" s="117"/>
      <c r="NYD33" s="117"/>
      <c r="NYE33" s="117"/>
      <c r="NYF33" s="117"/>
      <c r="NYG33" s="117"/>
      <c r="NYH33" s="117"/>
      <c r="NYI33" s="117"/>
      <c r="NYJ33" s="117"/>
      <c r="NYK33" s="117"/>
      <c r="NYL33" s="117"/>
      <c r="NYM33" s="117"/>
      <c r="NYN33" s="117"/>
      <c r="NYO33" s="117"/>
      <c r="NYP33" s="117"/>
      <c r="NYQ33" s="117"/>
      <c r="NYR33" s="117"/>
      <c r="NYS33" s="117"/>
      <c r="NYT33" s="117"/>
      <c r="NYU33" s="117"/>
      <c r="NYV33" s="117"/>
      <c r="NYW33" s="117"/>
      <c r="NYX33" s="117"/>
      <c r="NYY33" s="117"/>
      <c r="NYZ33" s="117"/>
      <c r="NZA33" s="117"/>
      <c r="NZB33" s="117"/>
      <c r="NZC33" s="117"/>
      <c r="NZD33" s="117"/>
      <c r="NZE33" s="117"/>
      <c r="NZF33" s="117"/>
      <c r="NZG33" s="117"/>
      <c r="NZH33" s="117"/>
      <c r="NZI33" s="117"/>
      <c r="NZJ33" s="117"/>
      <c r="NZK33" s="117"/>
      <c r="NZL33" s="117"/>
      <c r="NZM33" s="117"/>
      <c r="NZN33" s="117"/>
      <c r="NZO33" s="117"/>
      <c r="NZP33" s="117"/>
      <c r="NZQ33" s="117"/>
      <c r="NZR33" s="117"/>
      <c r="NZS33" s="117"/>
      <c r="NZT33" s="117"/>
      <c r="NZU33" s="117"/>
      <c r="NZV33" s="117"/>
      <c r="NZW33" s="117"/>
      <c r="NZX33" s="117"/>
      <c r="NZY33" s="117"/>
      <c r="NZZ33" s="117"/>
      <c r="OAA33" s="117"/>
      <c r="OAB33" s="117"/>
      <c r="OAC33" s="117"/>
      <c r="OAD33" s="117"/>
      <c r="OAE33" s="117"/>
      <c r="OAF33" s="117"/>
      <c r="OAG33" s="117"/>
      <c r="OAH33" s="117"/>
      <c r="OAI33" s="117"/>
      <c r="OAJ33" s="117"/>
      <c r="OAK33" s="117"/>
      <c r="OAL33" s="117"/>
      <c r="OAM33" s="117"/>
      <c r="OAN33" s="117"/>
      <c r="OAO33" s="117"/>
      <c r="OAP33" s="117"/>
      <c r="OAQ33" s="117"/>
      <c r="OAR33" s="117"/>
      <c r="OAS33" s="117"/>
      <c r="OAT33" s="117"/>
      <c r="OAU33" s="117"/>
      <c r="OAV33" s="117"/>
      <c r="OAW33" s="117"/>
      <c r="OAX33" s="117"/>
      <c r="OAY33" s="117"/>
      <c r="OAZ33" s="117"/>
      <c r="OBA33" s="117"/>
      <c r="OBB33" s="117"/>
      <c r="OBC33" s="117"/>
      <c r="OBD33" s="117"/>
      <c r="OBE33" s="117"/>
      <c r="OBF33" s="117"/>
      <c r="OBG33" s="117"/>
      <c r="OBH33" s="117"/>
      <c r="OBI33" s="117"/>
      <c r="OBJ33" s="117"/>
      <c r="OBK33" s="117"/>
      <c r="OBL33" s="117"/>
      <c r="OBM33" s="117"/>
      <c r="OBN33" s="117"/>
      <c r="OBO33" s="117"/>
      <c r="OBP33" s="117"/>
      <c r="OBQ33" s="117"/>
      <c r="OBR33" s="117"/>
      <c r="OBS33" s="117"/>
      <c r="OBT33" s="117"/>
      <c r="OBU33" s="117"/>
      <c r="OBV33" s="117"/>
      <c r="OBW33" s="117"/>
      <c r="OBX33" s="117"/>
      <c r="OBY33" s="117"/>
      <c r="OBZ33" s="117"/>
      <c r="OCA33" s="117"/>
      <c r="OCB33" s="117"/>
      <c r="OCC33" s="117"/>
      <c r="OCD33" s="117"/>
      <c r="OCE33" s="117"/>
      <c r="OCF33" s="117"/>
      <c r="OCG33" s="117"/>
      <c r="OCH33" s="117"/>
      <c r="OCI33" s="117"/>
      <c r="OCJ33" s="117"/>
      <c r="OCK33" s="117"/>
      <c r="OCL33" s="117"/>
      <c r="OCM33" s="117"/>
      <c r="OCN33" s="117"/>
      <c r="OCO33" s="117"/>
      <c r="OCP33" s="117"/>
      <c r="OCQ33" s="117"/>
      <c r="OCR33" s="117"/>
      <c r="OCS33" s="117"/>
      <c r="OCT33" s="117"/>
      <c r="OCU33" s="117"/>
      <c r="OCV33" s="117"/>
      <c r="OCW33" s="117"/>
      <c r="OCX33" s="117"/>
      <c r="OCY33" s="117"/>
      <c r="OCZ33" s="117"/>
      <c r="ODA33" s="117"/>
      <c r="ODB33" s="117"/>
      <c r="ODC33" s="117"/>
      <c r="ODD33" s="117"/>
      <c r="ODE33" s="117"/>
      <c r="ODF33" s="117"/>
      <c r="ODG33" s="117"/>
      <c r="ODH33" s="117"/>
      <c r="ODI33" s="117"/>
      <c r="ODJ33" s="117"/>
      <c r="ODK33" s="117"/>
      <c r="ODL33" s="117"/>
      <c r="ODM33" s="117"/>
      <c r="ODN33" s="117"/>
      <c r="ODO33" s="117"/>
      <c r="ODP33" s="117"/>
      <c r="ODQ33" s="117"/>
      <c r="ODR33" s="117"/>
      <c r="ODS33" s="117"/>
      <c r="ODT33" s="117"/>
      <c r="ODU33" s="117"/>
      <c r="ODV33" s="117"/>
      <c r="ODW33" s="117"/>
      <c r="ODX33" s="117"/>
      <c r="ODY33" s="117"/>
      <c r="ODZ33" s="117"/>
      <c r="OEA33" s="117"/>
      <c r="OEB33" s="117"/>
      <c r="OEC33" s="117"/>
      <c r="OED33" s="117"/>
      <c r="OEE33" s="117"/>
      <c r="OEF33" s="117"/>
      <c r="OEG33" s="117"/>
      <c r="OEH33" s="117"/>
      <c r="OEI33" s="117"/>
      <c r="OEJ33" s="117"/>
      <c r="OEK33" s="117"/>
      <c r="OEL33" s="117"/>
      <c r="OEM33" s="117"/>
      <c r="OEN33" s="117"/>
      <c r="OEO33" s="117"/>
      <c r="OEP33" s="117"/>
      <c r="OEQ33" s="117"/>
      <c r="OER33" s="117"/>
      <c r="OES33" s="117"/>
      <c r="OET33" s="117"/>
      <c r="OEU33" s="117"/>
      <c r="OEV33" s="117"/>
      <c r="OEW33" s="117"/>
      <c r="OEX33" s="117"/>
      <c r="OEY33" s="117"/>
      <c r="OEZ33" s="117"/>
      <c r="OFA33" s="117"/>
      <c r="OFB33" s="117"/>
      <c r="OFC33" s="117"/>
      <c r="OFD33" s="117"/>
      <c r="OFE33" s="117"/>
      <c r="OFF33" s="117"/>
      <c r="OFG33" s="117"/>
      <c r="OFH33" s="117"/>
      <c r="OFI33" s="117"/>
      <c r="OFJ33" s="117"/>
      <c r="OFK33" s="117"/>
      <c r="OFL33" s="117"/>
      <c r="OFM33" s="117"/>
      <c r="OFN33" s="117"/>
      <c r="OFO33" s="117"/>
      <c r="OFP33" s="117"/>
      <c r="OFQ33" s="117"/>
      <c r="OFR33" s="117"/>
      <c r="OFS33" s="117"/>
      <c r="OFT33" s="117"/>
      <c r="OFU33" s="117"/>
      <c r="OFV33" s="117"/>
      <c r="OFW33" s="117"/>
      <c r="OFX33" s="117"/>
      <c r="OFY33" s="117"/>
      <c r="OFZ33" s="117"/>
      <c r="OGA33" s="117"/>
      <c r="OGB33" s="117"/>
      <c r="OGC33" s="117"/>
      <c r="OGD33" s="117"/>
      <c r="OGE33" s="117"/>
      <c r="OGF33" s="117"/>
      <c r="OGG33" s="117"/>
      <c r="OGH33" s="117"/>
      <c r="OGI33" s="117"/>
      <c r="OGJ33" s="117"/>
      <c r="OGK33" s="117"/>
      <c r="OGL33" s="117"/>
      <c r="OGM33" s="117"/>
      <c r="OGN33" s="117"/>
      <c r="OGO33" s="117"/>
      <c r="OGP33" s="117"/>
      <c r="OGQ33" s="117"/>
      <c r="OGR33" s="117"/>
      <c r="OGS33" s="117"/>
      <c r="OGT33" s="117"/>
      <c r="OGU33" s="117"/>
      <c r="OGV33" s="117"/>
      <c r="OGW33" s="117"/>
      <c r="OGX33" s="117"/>
      <c r="OGY33" s="117"/>
      <c r="OGZ33" s="117"/>
      <c r="OHA33" s="117"/>
      <c r="OHB33" s="117"/>
      <c r="OHC33" s="117"/>
      <c r="OHD33" s="117"/>
      <c r="OHE33" s="117"/>
      <c r="OHF33" s="117"/>
      <c r="OHG33" s="117"/>
      <c r="OHH33" s="117"/>
      <c r="OHI33" s="117"/>
      <c r="OHJ33" s="117"/>
      <c r="OHK33" s="117"/>
      <c r="OHL33" s="117"/>
      <c r="OHM33" s="117"/>
      <c r="OHN33" s="117"/>
      <c r="OHO33" s="117"/>
      <c r="OHP33" s="117"/>
      <c r="OHQ33" s="117"/>
      <c r="OHR33" s="117"/>
      <c r="OHS33" s="117"/>
      <c r="OHT33" s="117"/>
      <c r="OHU33" s="117"/>
      <c r="OHV33" s="117"/>
      <c r="OHW33" s="117"/>
      <c r="OHX33" s="117"/>
      <c r="OHY33" s="117"/>
      <c r="OHZ33" s="117"/>
      <c r="OIA33" s="117"/>
      <c r="OIB33" s="117"/>
      <c r="OIC33" s="117"/>
      <c r="OID33" s="117"/>
      <c r="OIE33" s="117"/>
      <c r="OIF33" s="117"/>
      <c r="OIG33" s="117"/>
      <c r="OIH33" s="117"/>
      <c r="OII33" s="117"/>
      <c r="OIJ33" s="117"/>
      <c r="OIK33" s="117"/>
      <c r="OIL33" s="117"/>
      <c r="OIM33" s="117"/>
      <c r="OIN33" s="117"/>
      <c r="OIO33" s="117"/>
      <c r="OIP33" s="117"/>
      <c r="OIQ33" s="117"/>
      <c r="OIR33" s="117"/>
      <c r="OIS33" s="117"/>
      <c r="OIT33" s="117"/>
      <c r="OIU33" s="117"/>
      <c r="OIV33" s="117"/>
      <c r="OIW33" s="117"/>
      <c r="OIX33" s="117"/>
      <c r="OIY33" s="117"/>
      <c r="OIZ33" s="117"/>
      <c r="OJA33" s="117"/>
      <c r="OJB33" s="117"/>
      <c r="OJC33" s="117"/>
      <c r="OJD33" s="117"/>
      <c r="OJE33" s="117"/>
      <c r="OJF33" s="117"/>
      <c r="OJG33" s="117"/>
      <c r="OJH33" s="117"/>
      <c r="OJI33" s="117"/>
      <c r="OJJ33" s="117"/>
      <c r="OJK33" s="117"/>
      <c r="OJL33" s="117"/>
      <c r="OJM33" s="117"/>
      <c r="OJN33" s="117"/>
      <c r="OJO33" s="117"/>
      <c r="OJP33" s="117"/>
      <c r="OJQ33" s="117"/>
      <c r="OJR33" s="117"/>
      <c r="OJS33" s="117"/>
      <c r="OJT33" s="117"/>
      <c r="OJU33" s="117"/>
      <c r="OJV33" s="117"/>
      <c r="OJW33" s="117"/>
      <c r="OJX33" s="117"/>
      <c r="OJY33" s="117"/>
      <c r="OJZ33" s="117"/>
      <c r="OKA33" s="117"/>
      <c r="OKB33" s="117"/>
      <c r="OKC33" s="117"/>
      <c r="OKD33" s="117"/>
      <c r="OKE33" s="117"/>
      <c r="OKF33" s="117"/>
      <c r="OKG33" s="117"/>
      <c r="OKH33" s="117"/>
      <c r="OKI33" s="117"/>
      <c r="OKJ33" s="117"/>
      <c r="OKK33" s="117"/>
      <c r="OKL33" s="117"/>
      <c r="OKM33" s="117"/>
      <c r="OKN33" s="117"/>
      <c r="OKO33" s="117"/>
      <c r="OKP33" s="117"/>
      <c r="OKQ33" s="117"/>
      <c r="OKR33" s="117"/>
      <c r="OKS33" s="117"/>
      <c r="OKT33" s="117"/>
      <c r="OKU33" s="117"/>
      <c r="OKV33" s="117"/>
      <c r="OKW33" s="117"/>
      <c r="OKX33" s="117"/>
      <c r="OKY33" s="117"/>
      <c r="OKZ33" s="117"/>
      <c r="OLA33" s="117"/>
      <c r="OLB33" s="117"/>
      <c r="OLC33" s="117"/>
      <c r="OLD33" s="117"/>
      <c r="OLE33" s="117"/>
      <c r="OLF33" s="117"/>
      <c r="OLG33" s="117"/>
      <c r="OLH33" s="117"/>
      <c r="OLI33" s="117"/>
      <c r="OLJ33" s="117"/>
      <c r="OLK33" s="117"/>
      <c r="OLL33" s="117"/>
      <c r="OLM33" s="117"/>
      <c r="OLN33" s="117"/>
      <c r="OLO33" s="117"/>
      <c r="OLP33" s="117"/>
      <c r="OLQ33" s="117"/>
      <c r="OLR33" s="117"/>
      <c r="OLS33" s="117"/>
      <c r="OLT33" s="117"/>
      <c r="OLU33" s="117"/>
      <c r="OLV33" s="117"/>
      <c r="OLW33" s="117"/>
      <c r="OLX33" s="117"/>
      <c r="OLY33" s="117"/>
      <c r="OLZ33" s="117"/>
      <c r="OMA33" s="117"/>
      <c r="OMB33" s="117"/>
      <c r="OMC33" s="117"/>
      <c r="OMD33" s="117"/>
      <c r="OME33" s="117"/>
      <c r="OMF33" s="117"/>
      <c r="OMG33" s="117"/>
      <c r="OMH33" s="117"/>
      <c r="OMI33" s="117"/>
      <c r="OMJ33" s="117"/>
      <c r="OMK33" s="117"/>
      <c r="OML33" s="117"/>
      <c r="OMM33" s="117"/>
      <c r="OMN33" s="117"/>
      <c r="OMO33" s="117"/>
      <c r="OMP33" s="117"/>
      <c r="OMQ33" s="117"/>
      <c r="OMR33" s="117"/>
      <c r="OMS33" s="117"/>
      <c r="OMT33" s="117"/>
      <c r="OMU33" s="117"/>
      <c r="OMV33" s="117"/>
      <c r="OMW33" s="117"/>
      <c r="OMX33" s="117"/>
      <c r="OMY33" s="117"/>
      <c r="OMZ33" s="117"/>
      <c r="ONA33" s="117"/>
      <c r="ONB33" s="117"/>
      <c r="ONC33" s="117"/>
      <c r="OND33" s="117"/>
      <c r="ONE33" s="117"/>
      <c r="ONF33" s="117"/>
      <c r="ONG33" s="117"/>
      <c r="ONH33" s="117"/>
      <c r="ONI33" s="117"/>
      <c r="ONJ33" s="117"/>
      <c r="ONK33" s="117"/>
      <c r="ONL33" s="117"/>
      <c r="ONM33" s="117"/>
      <c r="ONN33" s="117"/>
      <c r="ONO33" s="117"/>
      <c r="ONP33" s="117"/>
      <c r="ONQ33" s="117"/>
      <c r="ONR33" s="117"/>
      <c r="ONS33" s="117"/>
      <c r="ONT33" s="117"/>
      <c r="ONU33" s="117"/>
      <c r="ONV33" s="117"/>
      <c r="ONW33" s="117"/>
      <c r="ONX33" s="117"/>
      <c r="ONY33" s="117"/>
      <c r="ONZ33" s="117"/>
      <c r="OOA33" s="117"/>
      <c r="OOB33" s="117"/>
      <c r="OOC33" s="117"/>
      <c r="OOD33" s="117"/>
      <c r="OOE33" s="117"/>
      <c r="OOF33" s="117"/>
      <c r="OOG33" s="117"/>
      <c r="OOH33" s="117"/>
      <c r="OOI33" s="117"/>
      <c r="OOJ33" s="117"/>
      <c r="OOK33" s="117"/>
      <c r="OOL33" s="117"/>
      <c r="OOM33" s="117"/>
      <c r="OON33" s="117"/>
      <c r="OOO33" s="117"/>
      <c r="OOP33" s="117"/>
      <c r="OOQ33" s="117"/>
      <c r="OOR33" s="117"/>
      <c r="OOS33" s="117"/>
      <c r="OOT33" s="117"/>
      <c r="OOU33" s="117"/>
      <c r="OOV33" s="117"/>
      <c r="OOW33" s="117"/>
      <c r="OOX33" s="117"/>
      <c r="OOY33" s="117"/>
      <c r="OOZ33" s="117"/>
      <c r="OPA33" s="117"/>
      <c r="OPB33" s="117"/>
      <c r="OPC33" s="117"/>
      <c r="OPD33" s="117"/>
      <c r="OPE33" s="117"/>
      <c r="OPF33" s="117"/>
      <c r="OPG33" s="117"/>
      <c r="OPH33" s="117"/>
      <c r="OPI33" s="117"/>
      <c r="OPJ33" s="117"/>
      <c r="OPK33" s="117"/>
      <c r="OPL33" s="117"/>
      <c r="OPM33" s="117"/>
      <c r="OPN33" s="117"/>
      <c r="OPO33" s="117"/>
      <c r="OPP33" s="117"/>
      <c r="OPQ33" s="117"/>
      <c r="OPR33" s="117"/>
      <c r="OPS33" s="117"/>
      <c r="OPT33" s="117"/>
      <c r="OPU33" s="117"/>
      <c r="OPV33" s="117"/>
      <c r="OPW33" s="117"/>
      <c r="OPX33" s="117"/>
      <c r="OPY33" s="117"/>
      <c r="OPZ33" s="117"/>
      <c r="OQA33" s="117"/>
      <c r="OQB33" s="117"/>
      <c r="OQC33" s="117"/>
      <c r="OQD33" s="117"/>
      <c r="OQE33" s="117"/>
      <c r="OQF33" s="117"/>
      <c r="OQG33" s="117"/>
      <c r="OQH33" s="117"/>
      <c r="OQI33" s="117"/>
      <c r="OQJ33" s="117"/>
      <c r="OQK33" s="117"/>
      <c r="OQL33" s="117"/>
      <c r="OQM33" s="117"/>
      <c r="OQN33" s="117"/>
      <c r="OQO33" s="117"/>
      <c r="OQP33" s="117"/>
      <c r="OQQ33" s="117"/>
      <c r="OQR33" s="117"/>
      <c r="OQS33" s="117"/>
      <c r="OQT33" s="117"/>
      <c r="OQU33" s="117"/>
      <c r="OQV33" s="117"/>
      <c r="OQW33" s="117"/>
      <c r="OQX33" s="117"/>
      <c r="OQY33" s="117"/>
      <c r="OQZ33" s="117"/>
      <c r="ORA33" s="117"/>
      <c r="ORB33" s="117"/>
      <c r="ORC33" s="117"/>
      <c r="ORD33" s="117"/>
      <c r="ORE33" s="117"/>
      <c r="ORF33" s="117"/>
      <c r="ORG33" s="117"/>
      <c r="ORH33" s="117"/>
      <c r="ORI33" s="117"/>
      <c r="ORJ33" s="117"/>
      <c r="ORK33" s="117"/>
      <c r="ORL33" s="117"/>
      <c r="ORM33" s="117"/>
      <c r="ORN33" s="117"/>
      <c r="ORO33" s="117"/>
      <c r="ORP33" s="117"/>
      <c r="ORQ33" s="117"/>
      <c r="ORR33" s="117"/>
      <c r="ORS33" s="117"/>
      <c r="ORT33" s="117"/>
      <c r="ORU33" s="117"/>
      <c r="ORV33" s="117"/>
      <c r="ORW33" s="117"/>
      <c r="ORX33" s="117"/>
      <c r="ORY33" s="117"/>
      <c r="ORZ33" s="117"/>
      <c r="OSA33" s="117"/>
      <c r="OSB33" s="117"/>
      <c r="OSC33" s="117"/>
      <c r="OSD33" s="117"/>
      <c r="OSE33" s="117"/>
      <c r="OSF33" s="117"/>
      <c r="OSG33" s="117"/>
      <c r="OSH33" s="117"/>
      <c r="OSI33" s="117"/>
      <c r="OSJ33" s="117"/>
      <c r="OSK33" s="117"/>
      <c r="OSL33" s="117"/>
      <c r="OSM33" s="117"/>
      <c r="OSN33" s="117"/>
      <c r="OSO33" s="117"/>
      <c r="OSP33" s="117"/>
      <c r="OSQ33" s="117"/>
      <c r="OSR33" s="117"/>
      <c r="OSS33" s="117"/>
      <c r="OST33" s="117"/>
      <c r="OSU33" s="117"/>
      <c r="OSV33" s="117"/>
      <c r="OSW33" s="117"/>
      <c r="OSX33" s="117"/>
      <c r="OSY33" s="117"/>
      <c r="OSZ33" s="117"/>
      <c r="OTA33" s="117"/>
      <c r="OTB33" s="117"/>
      <c r="OTC33" s="117"/>
      <c r="OTD33" s="117"/>
      <c r="OTE33" s="117"/>
      <c r="OTF33" s="117"/>
      <c r="OTG33" s="117"/>
      <c r="OTH33" s="117"/>
      <c r="OTI33" s="117"/>
      <c r="OTJ33" s="117"/>
      <c r="OTK33" s="117"/>
      <c r="OTL33" s="117"/>
      <c r="OTM33" s="117"/>
      <c r="OTN33" s="117"/>
      <c r="OTO33" s="117"/>
      <c r="OTP33" s="117"/>
      <c r="OTQ33" s="117"/>
      <c r="OTR33" s="117"/>
      <c r="OTS33" s="117"/>
      <c r="OTT33" s="117"/>
      <c r="OTU33" s="117"/>
      <c r="OTV33" s="117"/>
      <c r="OTW33" s="117"/>
      <c r="OTX33" s="117"/>
      <c r="OTY33" s="117"/>
      <c r="OTZ33" s="117"/>
      <c r="OUA33" s="117"/>
      <c r="OUB33" s="117"/>
      <c r="OUC33" s="117"/>
      <c r="OUD33" s="117"/>
      <c r="OUE33" s="117"/>
      <c r="OUF33" s="117"/>
      <c r="OUG33" s="117"/>
      <c r="OUH33" s="117"/>
      <c r="OUI33" s="117"/>
      <c r="OUJ33" s="117"/>
      <c r="OUK33" s="117"/>
      <c r="OUL33" s="117"/>
      <c r="OUM33" s="117"/>
      <c r="OUN33" s="117"/>
      <c r="OUO33" s="117"/>
      <c r="OUP33" s="117"/>
      <c r="OUQ33" s="117"/>
      <c r="OUR33" s="117"/>
      <c r="OUS33" s="117"/>
      <c r="OUT33" s="117"/>
      <c r="OUU33" s="117"/>
      <c r="OUV33" s="117"/>
      <c r="OUW33" s="117"/>
      <c r="OUX33" s="117"/>
      <c r="OUY33" s="117"/>
      <c r="OUZ33" s="117"/>
      <c r="OVA33" s="117"/>
      <c r="OVB33" s="117"/>
      <c r="OVC33" s="117"/>
      <c r="OVD33" s="117"/>
      <c r="OVE33" s="117"/>
      <c r="OVF33" s="117"/>
      <c r="OVG33" s="117"/>
      <c r="OVH33" s="117"/>
      <c r="OVI33" s="117"/>
      <c r="OVJ33" s="117"/>
      <c r="OVK33" s="117"/>
      <c r="OVL33" s="117"/>
      <c r="OVM33" s="117"/>
      <c r="OVN33" s="117"/>
      <c r="OVO33" s="117"/>
      <c r="OVP33" s="117"/>
      <c r="OVQ33" s="117"/>
      <c r="OVR33" s="117"/>
      <c r="OVS33" s="117"/>
      <c r="OVT33" s="117"/>
      <c r="OVU33" s="117"/>
      <c r="OVV33" s="117"/>
      <c r="OVW33" s="117"/>
      <c r="OVX33" s="117"/>
      <c r="OVY33" s="117"/>
      <c r="OVZ33" s="117"/>
      <c r="OWA33" s="117"/>
      <c r="OWB33" s="117"/>
      <c r="OWC33" s="117"/>
      <c r="OWD33" s="117"/>
      <c r="OWE33" s="117"/>
      <c r="OWF33" s="117"/>
      <c r="OWG33" s="117"/>
      <c r="OWH33" s="117"/>
      <c r="OWI33" s="117"/>
      <c r="OWJ33" s="117"/>
      <c r="OWK33" s="117"/>
      <c r="OWL33" s="117"/>
      <c r="OWM33" s="117"/>
      <c r="OWN33" s="117"/>
      <c r="OWO33" s="117"/>
      <c r="OWP33" s="117"/>
      <c r="OWQ33" s="117"/>
      <c r="OWR33" s="117"/>
      <c r="OWS33" s="117"/>
      <c r="OWT33" s="117"/>
      <c r="OWU33" s="117"/>
      <c r="OWV33" s="117"/>
      <c r="OWW33" s="117"/>
      <c r="OWX33" s="117"/>
      <c r="OWY33" s="117"/>
      <c r="OWZ33" s="117"/>
      <c r="OXA33" s="117"/>
      <c r="OXB33" s="117"/>
      <c r="OXC33" s="117"/>
      <c r="OXD33" s="117"/>
      <c r="OXE33" s="117"/>
      <c r="OXF33" s="117"/>
      <c r="OXG33" s="117"/>
      <c r="OXH33" s="117"/>
      <c r="OXI33" s="117"/>
      <c r="OXJ33" s="117"/>
      <c r="OXK33" s="117"/>
      <c r="OXL33" s="117"/>
      <c r="OXM33" s="117"/>
      <c r="OXN33" s="117"/>
      <c r="OXO33" s="117"/>
      <c r="OXP33" s="117"/>
      <c r="OXQ33" s="117"/>
      <c r="OXR33" s="117"/>
      <c r="OXS33" s="117"/>
      <c r="OXT33" s="117"/>
      <c r="OXU33" s="117"/>
      <c r="OXV33" s="117"/>
      <c r="OXW33" s="117"/>
      <c r="OXX33" s="117"/>
      <c r="OXY33" s="117"/>
      <c r="OXZ33" s="117"/>
      <c r="OYA33" s="117"/>
      <c r="OYB33" s="117"/>
      <c r="OYC33" s="117"/>
      <c r="OYD33" s="117"/>
      <c r="OYE33" s="117"/>
      <c r="OYF33" s="117"/>
      <c r="OYG33" s="117"/>
      <c r="OYH33" s="117"/>
      <c r="OYI33" s="117"/>
      <c r="OYJ33" s="117"/>
      <c r="OYK33" s="117"/>
      <c r="OYL33" s="117"/>
      <c r="OYM33" s="117"/>
      <c r="OYN33" s="117"/>
      <c r="OYO33" s="117"/>
      <c r="OYP33" s="117"/>
      <c r="OYQ33" s="117"/>
      <c r="OYR33" s="117"/>
      <c r="OYS33" s="117"/>
      <c r="OYT33" s="117"/>
      <c r="OYU33" s="117"/>
      <c r="OYV33" s="117"/>
      <c r="OYW33" s="117"/>
      <c r="OYX33" s="117"/>
      <c r="OYY33" s="117"/>
      <c r="OYZ33" s="117"/>
      <c r="OZA33" s="117"/>
      <c r="OZB33" s="117"/>
      <c r="OZC33" s="117"/>
      <c r="OZD33" s="117"/>
      <c r="OZE33" s="117"/>
      <c r="OZF33" s="117"/>
      <c r="OZG33" s="117"/>
      <c r="OZH33" s="117"/>
      <c r="OZI33" s="117"/>
      <c r="OZJ33" s="117"/>
      <c r="OZK33" s="117"/>
      <c r="OZL33" s="117"/>
      <c r="OZM33" s="117"/>
      <c r="OZN33" s="117"/>
      <c r="OZO33" s="117"/>
      <c r="OZP33" s="117"/>
      <c r="OZQ33" s="117"/>
      <c r="OZR33" s="117"/>
      <c r="OZS33" s="117"/>
      <c r="OZT33" s="117"/>
      <c r="OZU33" s="117"/>
      <c r="OZV33" s="117"/>
      <c r="OZW33" s="117"/>
      <c r="OZX33" s="117"/>
      <c r="OZY33" s="117"/>
      <c r="OZZ33" s="117"/>
      <c r="PAA33" s="117"/>
      <c r="PAB33" s="117"/>
      <c r="PAC33" s="117"/>
      <c r="PAD33" s="117"/>
      <c r="PAE33" s="117"/>
      <c r="PAF33" s="117"/>
      <c r="PAG33" s="117"/>
      <c r="PAH33" s="117"/>
      <c r="PAI33" s="117"/>
      <c r="PAJ33" s="117"/>
      <c r="PAK33" s="117"/>
      <c r="PAL33" s="117"/>
      <c r="PAM33" s="117"/>
      <c r="PAN33" s="117"/>
      <c r="PAO33" s="117"/>
      <c r="PAP33" s="117"/>
      <c r="PAQ33" s="117"/>
      <c r="PAR33" s="117"/>
      <c r="PAS33" s="117"/>
      <c r="PAT33" s="117"/>
      <c r="PAU33" s="117"/>
      <c r="PAV33" s="117"/>
      <c r="PAW33" s="117"/>
      <c r="PAX33" s="117"/>
      <c r="PAY33" s="117"/>
      <c r="PAZ33" s="117"/>
      <c r="PBA33" s="117"/>
      <c r="PBB33" s="117"/>
      <c r="PBC33" s="117"/>
      <c r="PBD33" s="117"/>
      <c r="PBE33" s="117"/>
      <c r="PBF33" s="117"/>
      <c r="PBG33" s="117"/>
      <c r="PBH33" s="117"/>
      <c r="PBI33" s="117"/>
      <c r="PBJ33" s="117"/>
      <c r="PBK33" s="117"/>
      <c r="PBL33" s="117"/>
      <c r="PBM33" s="117"/>
      <c r="PBN33" s="117"/>
      <c r="PBO33" s="117"/>
      <c r="PBP33" s="117"/>
      <c r="PBQ33" s="117"/>
      <c r="PBR33" s="117"/>
      <c r="PBS33" s="117"/>
      <c r="PBT33" s="117"/>
      <c r="PBU33" s="117"/>
      <c r="PBV33" s="117"/>
      <c r="PBW33" s="117"/>
      <c r="PBX33" s="117"/>
      <c r="PBY33" s="117"/>
      <c r="PBZ33" s="117"/>
      <c r="PCA33" s="117"/>
      <c r="PCB33" s="117"/>
      <c r="PCC33" s="117"/>
      <c r="PCD33" s="117"/>
      <c r="PCE33" s="117"/>
      <c r="PCF33" s="117"/>
      <c r="PCG33" s="117"/>
      <c r="PCH33" s="117"/>
      <c r="PCI33" s="117"/>
      <c r="PCJ33" s="117"/>
      <c r="PCK33" s="117"/>
      <c r="PCL33" s="117"/>
      <c r="PCM33" s="117"/>
      <c r="PCN33" s="117"/>
      <c r="PCO33" s="117"/>
      <c r="PCP33" s="117"/>
      <c r="PCQ33" s="117"/>
      <c r="PCR33" s="117"/>
      <c r="PCS33" s="117"/>
      <c r="PCT33" s="117"/>
      <c r="PCU33" s="117"/>
      <c r="PCV33" s="117"/>
      <c r="PCW33" s="117"/>
      <c r="PCX33" s="117"/>
      <c r="PCY33" s="117"/>
      <c r="PCZ33" s="117"/>
      <c r="PDA33" s="117"/>
      <c r="PDB33" s="117"/>
      <c r="PDC33" s="117"/>
      <c r="PDD33" s="117"/>
      <c r="PDE33" s="117"/>
      <c r="PDF33" s="117"/>
      <c r="PDG33" s="117"/>
      <c r="PDH33" s="117"/>
      <c r="PDI33" s="117"/>
      <c r="PDJ33" s="117"/>
      <c r="PDK33" s="117"/>
      <c r="PDL33" s="117"/>
      <c r="PDM33" s="117"/>
      <c r="PDN33" s="117"/>
      <c r="PDO33" s="117"/>
      <c r="PDP33" s="117"/>
      <c r="PDQ33" s="117"/>
      <c r="PDR33" s="117"/>
      <c r="PDS33" s="117"/>
      <c r="PDT33" s="117"/>
      <c r="PDU33" s="117"/>
      <c r="PDV33" s="117"/>
      <c r="PDW33" s="117"/>
      <c r="PDX33" s="117"/>
      <c r="PDY33" s="117"/>
      <c r="PDZ33" s="117"/>
      <c r="PEA33" s="117"/>
      <c r="PEB33" s="117"/>
      <c r="PEC33" s="117"/>
      <c r="PED33" s="117"/>
      <c r="PEE33" s="117"/>
      <c r="PEF33" s="117"/>
      <c r="PEG33" s="117"/>
      <c r="PEH33" s="117"/>
      <c r="PEI33" s="117"/>
      <c r="PEJ33" s="117"/>
      <c r="PEK33" s="117"/>
      <c r="PEL33" s="117"/>
      <c r="PEM33" s="117"/>
      <c r="PEN33" s="117"/>
      <c r="PEO33" s="117"/>
      <c r="PEP33" s="117"/>
      <c r="PEQ33" s="117"/>
      <c r="PER33" s="117"/>
      <c r="PES33" s="117"/>
      <c r="PET33" s="117"/>
      <c r="PEU33" s="117"/>
      <c r="PEV33" s="117"/>
      <c r="PEW33" s="117"/>
      <c r="PEX33" s="117"/>
      <c r="PEY33" s="117"/>
      <c r="PEZ33" s="117"/>
      <c r="PFA33" s="117"/>
      <c r="PFB33" s="117"/>
      <c r="PFC33" s="117"/>
      <c r="PFD33" s="117"/>
      <c r="PFE33" s="117"/>
      <c r="PFF33" s="117"/>
      <c r="PFG33" s="117"/>
      <c r="PFH33" s="117"/>
      <c r="PFI33" s="117"/>
      <c r="PFJ33" s="117"/>
      <c r="PFK33" s="117"/>
      <c r="PFL33" s="117"/>
      <c r="PFM33" s="117"/>
      <c r="PFN33" s="117"/>
      <c r="PFO33" s="117"/>
      <c r="PFP33" s="117"/>
      <c r="PFQ33" s="117"/>
      <c r="PFR33" s="117"/>
      <c r="PFS33" s="117"/>
      <c r="PFT33" s="117"/>
      <c r="PFU33" s="117"/>
      <c r="PFV33" s="117"/>
      <c r="PFW33" s="117"/>
      <c r="PFX33" s="117"/>
      <c r="PFY33" s="117"/>
      <c r="PFZ33" s="117"/>
      <c r="PGA33" s="117"/>
      <c r="PGB33" s="117"/>
      <c r="PGC33" s="117"/>
      <c r="PGD33" s="117"/>
      <c r="PGE33" s="117"/>
      <c r="PGF33" s="117"/>
      <c r="PGG33" s="117"/>
      <c r="PGH33" s="117"/>
      <c r="PGI33" s="117"/>
      <c r="PGJ33" s="117"/>
      <c r="PGK33" s="117"/>
      <c r="PGL33" s="117"/>
      <c r="PGM33" s="117"/>
      <c r="PGN33" s="117"/>
      <c r="PGO33" s="117"/>
      <c r="PGP33" s="117"/>
      <c r="PGQ33" s="117"/>
      <c r="PGR33" s="117"/>
      <c r="PGS33" s="117"/>
      <c r="PGT33" s="117"/>
      <c r="PGU33" s="117"/>
      <c r="PGV33" s="117"/>
      <c r="PGW33" s="117"/>
      <c r="PGX33" s="117"/>
      <c r="PGY33" s="117"/>
      <c r="PGZ33" s="117"/>
      <c r="PHA33" s="117"/>
      <c r="PHB33" s="117"/>
      <c r="PHC33" s="117"/>
      <c r="PHD33" s="117"/>
      <c r="PHE33" s="117"/>
      <c r="PHF33" s="117"/>
      <c r="PHG33" s="117"/>
      <c r="PHH33" s="117"/>
      <c r="PHI33" s="117"/>
      <c r="PHJ33" s="117"/>
      <c r="PHK33" s="117"/>
      <c r="PHL33" s="117"/>
      <c r="PHM33" s="117"/>
      <c r="PHN33" s="117"/>
      <c r="PHO33" s="117"/>
      <c r="PHP33" s="117"/>
      <c r="PHQ33" s="117"/>
      <c r="PHR33" s="117"/>
      <c r="PHS33" s="117"/>
      <c r="PHT33" s="117"/>
      <c r="PHU33" s="117"/>
      <c r="PHV33" s="117"/>
      <c r="PHW33" s="117"/>
      <c r="PHX33" s="117"/>
      <c r="PHY33" s="117"/>
      <c r="PHZ33" s="117"/>
      <c r="PIA33" s="117"/>
      <c r="PIB33" s="117"/>
      <c r="PIC33" s="117"/>
      <c r="PID33" s="117"/>
      <c r="PIE33" s="117"/>
      <c r="PIF33" s="117"/>
      <c r="PIG33" s="117"/>
      <c r="PIH33" s="117"/>
      <c r="PII33" s="117"/>
      <c r="PIJ33" s="117"/>
      <c r="PIK33" s="117"/>
      <c r="PIL33" s="117"/>
      <c r="PIM33" s="117"/>
      <c r="PIN33" s="117"/>
      <c r="PIO33" s="117"/>
      <c r="PIP33" s="117"/>
      <c r="PIQ33" s="117"/>
      <c r="PIR33" s="117"/>
      <c r="PIS33" s="117"/>
      <c r="PIT33" s="117"/>
      <c r="PIU33" s="117"/>
      <c r="PIV33" s="117"/>
      <c r="PIW33" s="117"/>
      <c r="PIX33" s="117"/>
      <c r="PIY33" s="117"/>
      <c r="PIZ33" s="117"/>
      <c r="PJA33" s="117"/>
      <c r="PJB33" s="117"/>
      <c r="PJC33" s="117"/>
      <c r="PJD33" s="117"/>
      <c r="PJE33" s="117"/>
      <c r="PJF33" s="117"/>
      <c r="PJG33" s="117"/>
      <c r="PJH33" s="117"/>
      <c r="PJI33" s="117"/>
      <c r="PJJ33" s="117"/>
      <c r="PJK33" s="117"/>
      <c r="PJL33" s="117"/>
      <c r="PJM33" s="117"/>
      <c r="PJN33" s="117"/>
      <c r="PJO33" s="117"/>
      <c r="PJP33" s="117"/>
      <c r="PJQ33" s="117"/>
      <c r="PJR33" s="117"/>
      <c r="PJS33" s="117"/>
      <c r="PJT33" s="117"/>
      <c r="PJU33" s="117"/>
      <c r="PJV33" s="117"/>
      <c r="PJW33" s="117"/>
      <c r="PJX33" s="117"/>
      <c r="PJY33" s="117"/>
      <c r="PJZ33" s="117"/>
      <c r="PKA33" s="117"/>
      <c r="PKB33" s="117"/>
      <c r="PKC33" s="117"/>
      <c r="PKD33" s="117"/>
      <c r="PKE33" s="117"/>
      <c r="PKF33" s="117"/>
      <c r="PKG33" s="117"/>
      <c r="PKH33" s="117"/>
      <c r="PKI33" s="117"/>
      <c r="PKJ33" s="117"/>
      <c r="PKK33" s="117"/>
      <c r="PKL33" s="117"/>
      <c r="PKM33" s="117"/>
      <c r="PKN33" s="117"/>
      <c r="PKO33" s="117"/>
      <c r="PKP33" s="117"/>
      <c r="PKQ33" s="117"/>
      <c r="PKR33" s="117"/>
      <c r="PKS33" s="117"/>
      <c r="PKT33" s="117"/>
      <c r="PKU33" s="117"/>
      <c r="PKV33" s="117"/>
      <c r="PKW33" s="117"/>
      <c r="PKX33" s="117"/>
      <c r="PKY33" s="117"/>
      <c r="PKZ33" s="117"/>
      <c r="PLA33" s="117"/>
      <c r="PLB33" s="117"/>
      <c r="PLC33" s="117"/>
      <c r="PLD33" s="117"/>
      <c r="PLE33" s="117"/>
      <c r="PLF33" s="117"/>
      <c r="PLG33" s="117"/>
      <c r="PLH33" s="117"/>
      <c r="PLI33" s="117"/>
      <c r="PLJ33" s="117"/>
      <c r="PLK33" s="117"/>
      <c r="PLL33" s="117"/>
      <c r="PLM33" s="117"/>
      <c r="PLN33" s="117"/>
      <c r="PLO33" s="117"/>
      <c r="PLP33" s="117"/>
      <c r="PLQ33" s="117"/>
      <c r="PLR33" s="117"/>
      <c r="PLS33" s="117"/>
      <c r="PLT33" s="117"/>
      <c r="PLU33" s="117"/>
      <c r="PLV33" s="117"/>
      <c r="PLW33" s="117"/>
      <c r="PLX33" s="117"/>
      <c r="PLY33" s="117"/>
      <c r="PLZ33" s="117"/>
      <c r="PMA33" s="117"/>
      <c r="PMB33" s="117"/>
      <c r="PMC33" s="117"/>
      <c r="PMD33" s="117"/>
      <c r="PME33" s="117"/>
      <c r="PMF33" s="117"/>
      <c r="PMG33" s="117"/>
      <c r="PMH33" s="117"/>
      <c r="PMI33" s="117"/>
      <c r="PMJ33" s="117"/>
      <c r="PMK33" s="117"/>
      <c r="PML33" s="117"/>
      <c r="PMM33" s="117"/>
      <c r="PMN33" s="117"/>
      <c r="PMO33" s="117"/>
      <c r="PMP33" s="117"/>
      <c r="PMQ33" s="117"/>
      <c r="PMR33" s="117"/>
      <c r="PMS33" s="117"/>
      <c r="PMT33" s="117"/>
      <c r="PMU33" s="117"/>
      <c r="PMV33" s="117"/>
      <c r="PMW33" s="117"/>
      <c r="PMX33" s="117"/>
      <c r="PMY33" s="117"/>
      <c r="PMZ33" s="117"/>
      <c r="PNA33" s="117"/>
      <c r="PNB33" s="117"/>
      <c r="PNC33" s="117"/>
      <c r="PND33" s="117"/>
      <c r="PNE33" s="117"/>
      <c r="PNF33" s="117"/>
      <c r="PNG33" s="117"/>
      <c r="PNH33" s="117"/>
      <c r="PNI33" s="117"/>
      <c r="PNJ33" s="117"/>
      <c r="PNK33" s="117"/>
      <c r="PNL33" s="117"/>
      <c r="PNM33" s="117"/>
      <c r="PNN33" s="117"/>
      <c r="PNO33" s="117"/>
      <c r="PNP33" s="117"/>
      <c r="PNQ33" s="117"/>
      <c r="PNR33" s="117"/>
      <c r="PNS33" s="117"/>
      <c r="PNT33" s="117"/>
      <c r="PNU33" s="117"/>
      <c r="PNV33" s="117"/>
      <c r="PNW33" s="117"/>
      <c r="PNX33" s="117"/>
      <c r="PNY33" s="117"/>
      <c r="PNZ33" s="117"/>
      <c r="POA33" s="117"/>
      <c r="POB33" s="117"/>
      <c r="POC33" s="117"/>
      <c r="POD33" s="117"/>
      <c r="POE33" s="117"/>
      <c r="POF33" s="117"/>
      <c r="POG33" s="117"/>
      <c r="POH33" s="117"/>
      <c r="POI33" s="117"/>
      <c r="POJ33" s="117"/>
      <c r="POK33" s="117"/>
      <c r="POL33" s="117"/>
      <c r="POM33" s="117"/>
      <c r="PON33" s="117"/>
      <c r="POO33" s="117"/>
      <c r="POP33" s="117"/>
      <c r="POQ33" s="117"/>
      <c r="POR33" s="117"/>
      <c r="POS33" s="117"/>
      <c r="POT33" s="117"/>
      <c r="POU33" s="117"/>
      <c r="POV33" s="117"/>
      <c r="POW33" s="117"/>
      <c r="POX33" s="117"/>
      <c r="POY33" s="117"/>
      <c r="POZ33" s="117"/>
      <c r="PPA33" s="117"/>
      <c r="PPB33" s="117"/>
      <c r="PPC33" s="117"/>
      <c r="PPD33" s="117"/>
      <c r="PPE33" s="117"/>
      <c r="PPF33" s="117"/>
      <c r="PPG33" s="117"/>
      <c r="PPH33" s="117"/>
      <c r="PPI33" s="117"/>
      <c r="PPJ33" s="117"/>
      <c r="PPK33" s="117"/>
      <c r="PPL33" s="117"/>
      <c r="PPM33" s="117"/>
      <c r="PPN33" s="117"/>
      <c r="PPO33" s="117"/>
      <c r="PPP33" s="117"/>
      <c r="PPQ33" s="117"/>
      <c r="PPR33" s="117"/>
      <c r="PPS33" s="117"/>
      <c r="PPT33" s="117"/>
      <c r="PPU33" s="117"/>
      <c r="PPV33" s="117"/>
      <c r="PPW33" s="117"/>
      <c r="PPX33" s="117"/>
      <c r="PPY33" s="117"/>
      <c r="PPZ33" s="117"/>
      <c r="PQA33" s="117"/>
      <c r="PQB33" s="117"/>
      <c r="PQC33" s="117"/>
      <c r="PQD33" s="117"/>
      <c r="PQE33" s="117"/>
      <c r="PQF33" s="117"/>
      <c r="PQG33" s="117"/>
      <c r="PQH33" s="117"/>
      <c r="PQI33" s="117"/>
      <c r="PQJ33" s="117"/>
      <c r="PQK33" s="117"/>
      <c r="PQL33" s="117"/>
      <c r="PQM33" s="117"/>
      <c r="PQN33" s="117"/>
      <c r="PQO33" s="117"/>
      <c r="PQP33" s="117"/>
      <c r="PQQ33" s="117"/>
      <c r="PQR33" s="117"/>
      <c r="PQS33" s="117"/>
      <c r="PQT33" s="117"/>
      <c r="PQU33" s="117"/>
      <c r="PQV33" s="117"/>
      <c r="PQW33" s="117"/>
      <c r="PQX33" s="117"/>
      <c r="PQY33" s="117"/>
      <c r="PQZ33" s="117"/>
      <c r="PRA33" s="117"/>
      <c r="PRB33" s="117"/>
      <c r="PRC33" s="117"/>
      <c r="PRD33" s="117"/>
      <c r="PRE33" s="117"/>
      <c r="PRF33" s="117"/>
      <c r="PRG33" s="117"/>
      <c r="PRH33" s="117"/>
      <c r="PRI33" s="117"/>
      <c r="PRJ33" s="117"/>
      <c r="PRK33" s="117"/>
      <c r="PRL33" s="117"/>
      <c r="PRM33" s="117"/>
      <c r="PRN33" s="117"/>
      <c r="PRO33" s="117"/>
      <c r="PRP33" s="117"/>
      <c r="PRQ33" s="117"/>
      <c r="PRR33" s="117"/>
      <c r="PRS33" s="117"/>
      <c r="PRT33" s="117"/>
      <c r="PRU33" s="117"/>
      <c r="PRV33" s="117"/>
      <c r="PRW33" s="117"/>
      <c r="PRX33" s="117"/>
      <c r="PRY33" s="117"/>
      <c r="PRZ33" s="117"/>
      <c r="PSA33" s="117"/>
      <c r="PSB33" s="117"/>
      <c r="PSC33" s="117"/>
      <c r="PSD33" s="117"/>
      <c r="PSE33" s="117"/>
      <c r="PSF33" s="117"/>
      <c r="PSG33" s="117"/>
      <c r="PSH33" s="117"/>
      <c r="PSI33" s="117"/>
      <c r="PSJ33" s="117"/>
      <c r="PSK33" s="117"/>
      <c r="PSL33" s="117"/>
      <c r="PSM33" s="117"/>
      <c r="PSN33" s="117"/>
      <c r="PSO33" s="117"/>
      <c r="PSP33" s="117"/>
      <c r="PSQ33" s="117"/>
      <c r="PSR33" s="117"/>
      <c r="PSS33" s="117"/>
      <c r="PST33" s="117"/>
      <c r="PSU33" s="117"/>
      <c r="PSV33" s="117"/>
      <c r="PSW33" s="117"/>
      <c r="PSX33" s="117"/>
      <c r="PSY33" s="117"/>
      <c r="PSZ33" s="117"/>
      <c r="PTA33" s="117"/>
      <c r="PTB33" s="117"/>
      <c r="PTC33" s="117"/>
      <c r="PTD33" s="117"/>
      <c r="PTE33" s="117"/>
      <c r="PTF33" s="117"/>
      <c r="PTG33" s="117"/>
      <c r="PTH33" s="117"/>
      <c r="PTI33" s="117"/>
      <c r="PTJ33" s="117"/>
      <c r="PTK33" s="117"/>
      <c r="PTL33" s="117"/>
      <c r="PTM33" s="117"/>
      <c r="PTN33" s="117"/>
      <c r="PTO33" s="117"/>
      <c r="PTP33" s="117"/>
      <c r="PTQ33" s="117"/>
      <c r="PTR33" s="117"/>
      <c r="PTS33" s="117"/>
      <c r="PTT33" s="117"/>
      <c r="PTU33" s="117"/>
      <c r="PTV33" s="117"/>
      <c r="PTW33" s="117"/>
      <c r="PTX33" s="117"/>
      <c r="PTY33" s="117"/>
      <c r="PTZ33" s="117"/>
      <c r="PUA33" s="117"/>
      <c r="PUB33" s="117"/>
      <c r="PUC33" s="117"/>
      <c r="PUD33" s="117"/>
      <c r="PUE33" s="117"/>
      <c r="PUF33" s="117"/>
      <c r="PUG33" s="117"/>
      <c r="PUH33" s="117"/>
      <c r="PUI33" s="117"/>
      <c r="PUJ33" s="117"/>
      <c r="PUK33" s="117"/>
      <c r="PUL33" s="117"/>
      <c r="PUM33" s="117"/>
      <c r="PUN33" s="117"/>
      <c r="PUO33" s="117"/>
      <c r="PUP33" s="117"/>
      <c r="PUQ33" s="117"/>
      <c r="PUR33" s="117"/>
      <c r="PUS33" s="117"/>
      <c r="PUT33" s="117"/>
      <c r="PUU33" s="117"/>
      <c r="PUV33" s="117"/>
      <c r="PUW33" s="117"/>
      <c r="PUX33" s="117"/>
      <c r="PUY33" s="117"/>
      <c r="PUZ33" s="117"/>
      <c r="PVA33" s="117"/>
      <c r="PVB33" s="117"/>
      <c r="PVC33" s="117"/>
      <c r="PVD33" s="117"/>
      <c r="PVE33" s="117"/>
      <c r="PVF33" s="117"/>
      <c r="PVG33" s="117"/>
      <c r="PVH33" s="117"/>
      <c r="PVI33" s="117"/>
      <c r="PVJ33" s="117"/>
      <c r="PVK33" s="117"/>
      <c r="PVL33" s="117"/>
      <c r="PVM33" s="117"/>
      <c r="PVN33" s="117"/>
      <c r="PVO33" s="117"/>
      <c r="PVP33" s="117"/>
      <c r="PVQ33" s="117"/>
      <c r="PVR33" s="117"/>
      <c r="PVS33" s="117"/>
      <c r="PVT33" s="117"/>
      <c r="PVU33" s="117"/>
      <c r="PVV33" s="117"/>
      <c r="PVW33" s="117"/>
      <c r="PVX33" s="117"/>
      <c r="PVY33" s="117"/>
      <c r="PVZ33" s="117"/>
      <c r="PWA33" s="117"/>
      <c r="PWB33" s="117"/>
      <c r="PWC33" s="117"/>
      <c r="PWD33" s="117"/>
      <c r="PWE33" s="117"/>
      <c r="PWF33" s="117"/>
      <c r="PWG33" s="117"/>
      <c r="PWH33" s="117"/>
      <c r="PWI33" s="117"/>
      <c r="PWJ33" s="117"/>
      <c r="PWK33" s="117"/>
      <c r="PWL33" s="117"/>
      <c r="PWM33" s="117"/>
      <c r="PWN33" s="117"/>
      <c r="PWO33" s="117"/>
      <c r="PWP33" s="117"/>
      <c r="PWQ33" s="117"/>
      <c r="PWR33" s="117"/>
      <c r="PWS33" s="117"/>
      <c r="PWT33" s="117"/>
      <c r="PWU33" s="117"/>
      <c r="PWV33" s="117"/>
      <c r="PWW33" s="117"/>
      <c r="PWX33" s="117"/>
      <c r="PWY33" s="117"/>
      <c r="PWZ33" s="117"/>
      <c r="PXA33" s="117"/>
      <c r="PXB33" s="117"/>
      <c r="PXC33" s="117"/>
      <c r="PXD33" s="117"/>
      <c r="PXE33" s="117"/>
      <c r="PXF33" s="117"/>
      <c r="PXG33" s="117"/>
      <c r="PXH33" s="117"/>
      <c r="PXI33" s="117"/>
      <c r="PXJ33" s="117"/>
      <c r="PXK33" s="117"/>
      <c r="PXL33" s="117"/>
      <c r="PXM33" s="117"/>
      <c r="PXN33" s="117"/>
      <c r="PXO33" s="117"/>
      <c r="PXP33" s="117"/>
      <c r="PXQ33" s="117"/>
      <c r="PXR33" s="117"/>
      <c r="PXS33" s="117"/>
      <c r="PXT33" s="117"/>
      <c r="PXU33" s="117"/>
      <c r="PXV33" s="117"/>
      <c r="PXW33" s="117"/>
      <c r="PXX33" s="117"/>
      <c r="PXY33" s="117"/>
      <c r="PXZ33" s="117"/>
      <c r="PYA33" s="117"/>
      <c r="PYB33" s="117"/>
      <c r="PYC33" s="117"/>
      <c r="PYD33" s="117"/>
      <c r="PYE33" s="117"/>
      <c r="PYF33" s="117"/>
      <c r="PYG33" s="117"/>
      <c r="PYH33" s="117"/>
      <c r="PYI33" s="117"/>
      <c r="PYJ33" s="117"/>
      <c r="PYK33" s="117"/>
      <c r="PYL33" s="117"/>
      <c r="PYM33" s="117"/>
      <c r="PYN33" s="117"/>
      <c r="PYO33" s="117"/>
      <c r="PYP33" s="117"/>
      <c r="PYQ33" s="117"/>
      <c r="PYR33" s="117"/>
      <c r="PYS33" s="117"/>
      <c r="PYT33" s="117"/>
      <c r="PYU33" s="117"/>
      <c r="PYV33" s="117"/>
      <c r="PYW33" s="117"/>
      <c r="PYX33" s="117"/>
      <c r="PYY33" s="117"/>
      <c r="PYZ33" s="117"/>
      <c r="PZA33" s="117"/>
      <c r="PZB33" s="117"/>
      <c r="PZC33" s="117"/>
      <c r="PZD33" s="117"/>
      <c r="PZE33" s="117"/>
      <c r="PZF33" s="117"/>
      <c r="PZG33" s="117"/>
      <c r="PZH33" s="117"/>
      <c r="PZI33" s="117"/>
      <c r="PZJ33" s="117"/>
      <c r="PZK33" s="117"/>
      <c r="PZL33" s="117"/>
      <c r="PZM33" s="117"/>
      <c r="PZN33" s="117"/>
      <c r="PZO33" s="117"/>
      <c r="PZP33" s="117"/>
      <c r="PZQ33" s="117"/>
      <c r="PZR33" s="117"/>
      <c r="PZS33" s="117"/>
      <c r="PZT33" s="117"/>
      <c r="PZU33" s="117"/>
      <c r="PZV33" s="117"/>
      <c r="PZW33" s="117"/>
      <c r="PZX33" s="117"/>
      <c r="PZY33" s="117"/>
      <c r="PZZ33" s="117"/>
      <c r="QAA33" s="117"/>
      <c r="QAB33" s="117"/>
      <c r="QAC33" s="117"/>
      <c r="QAD33" s="117"/>
      <c r="QAE33" s="117"/>
      <c r="QAF33" s="117"/>
      <c r="QAG33" s="117"/>
      <c r="QAH33" s="117"/>
      <c r="QAI33" s="117"/>
      <c r="QAJ33" s="117"/>
      <c r="QAK33" s="117"/>
      <c r="QAL33" s="117"/>
      <c r="QAM33" s="117"/>
      <c r="QAN33" s="117"/>
      <c r="QAO33" s="117"/>
      <c r="QAP33" s="117"/>
      <c r="QAQ33" s="117"/>
      <c r="QAR33" s="117"/>
      <c r="QAS33" s="117"/>
      <c r="QAT33" s="117"/>
      <c r="QAU33" s="117"/>
      <c r="QAV33" s="117"/>
      <c r="QAW33" s="117"/>
      <c r="QAX33" s="117"/>
      <c r="QAY33" s="117"/>
      <c r="QAZ33" s="117"/>
      <c r="QBA33" s="117"/>
      <c r="QBB33" s="117"/>
      <c r="QBC33" s="117"/>
      <c r="QBD33" s="117"/>
      <c r="QBE33" s="117"/>
      <c r="QBF33" s="117"/>
      <c r="QBG33" s="117"/>
      <c r="QBH33" s="117"/>
      <c r="QBI33" s="117"/>
      <c r="QBJ33" s="117"/>
      <c r="QBK33" s="117"/>
      <c r="QBL33" s="117"/>
      <c r="QBM33" s="117"/>
      <c r="QBN33" s="117"/>
      <c r="QBO33" s="117"/>
      <c r="QBP33" s="117"/>
      <c r="QBQ33" s="117"/>
      <c r="QBR33" s="117"/>
      <c r="QBS33" s="117"/>
      <c r="QBT33" s="117"/>
      <c r="QBU33" s="117"/>
      <c r="QBV33" s="117"/>
      <c r="QBW33" s="117"/>
      <c r="QBX33" s="117"/>
      <c r="QBY33" s="117"/>
      <c r="QBZ33" s="117"/>
      <c r="QCA33" s="117"/>
      <c r="QCB33" s="117"/>
      <c r="QCC33" s="117"/>
      <c r="QCD33" s="117"/>
      <c r="QCE33" s="117"/>
      <c r="QCF33" s="117"/>
      <c r="QCG33" s="117"/>
      <c r="QCH33" s="117"/>
      <c r="QCI33" s="117"/>
      <c r="QCJ33" s="117"/>
      <c r="QCK33" s="117"/>
      <c r="QCL33" s="117"/>
      <c r="QCM33" s="117"/>
      <c r="QCN33" s="117"/>
      <c r="QCO33" s="117"/>
      <c r="QCP33" s="117"/>
      <c r="QCQ33" s="117"/>
      <c r="QCR33" s="117"/>
      <c r="QCS33" s="117"/>
      <c r="QCT33" s="117"/>
      <c r="QCU33" s="117"/>
      <c r="QCV33" s="117"/>
      <c r="QCW33" s="117"/>
      <c r="QCX33" s="117"/>
      <c r="QCY33" s="117"/>
      <c r="QCZ33" s="117"/>
      <c r="QDA33" s="117"/>
      <c r="QDB33" s="117"/>
      <c r="QDC33" s="117"/>
      <c r="QDD33" s="117"/>
      <c r="QDE33" s="117"/>
      <c r="QDF33" s="117"/>
      <c r="QDG33" s="117"/>
      <c r="QDH33" s="117"/>
      <c r="QDI33" s="117"/>
      <c r="QDJ33" s="117"/>
      <c r="QDK33" s="117"/>
      <c r="QDL33" s="117"/>
      <c r="QDM33" s="117"/>
      <c r="QDN33" s="117"/>
      <c r="QDO33" s="117"/>
      <c r="QDP33" s="117"/>
      <c r="QDQ33" s="117"/>
      <c r="QDR33" s="117"/>
      <c r="QDS33" s="117"/>
      <c r="QDT33" s="117"/>
      <c r="QDU33" s="117"/>
      <c r="QDV33" s="117"/>
      <c r="QDW33" s="117"/>
      <c r="QDX33" s="117"/>
      <c r="QDY33" s="117"/>
      <c r="QDZ33" s="117"/>
      <c r="QEA33" s="117"/>
      <c r="QEB33" s="117"/>
      <c r="QEC33" s="117"/>
      <c r="QED33" s="117"/>
      <c r="QEE33" s="117"/>
      <c r="QEF33" s="117"/>
      <c r="QEG33" s="117"/>
      <c r="QEH33" s="117"/>
      <c r="QEI33" s="117"/>
      <c r="QEJ33" s="117"/>
      <c r="QEK33" s="117"/>
      <c r="QEL33" s="117"/>
      <c r="QEM33" s="117"/>
      <c r="QEN33" s="117"/>
      <c r="QEO33" s="117"/>
      <c r="QEP33" s="117"/>
      <c r="QEQ33" s="117"/>
      <c r="QER33" s="117"/>
      <c r="QES33" s="117"/>
      <c r="QET33" s="117"/>
      <c r="QEU33" s="117"/>
      <c r="QEV33" s="117"/>
      <c r="QEW33" s="117"/>
      <c r="QEX33" s="117"/>
      <c r="QEY33" s="117"/>
      <c r="QEZ33" s="117"/>
      <c r="QFA33" s="117"/>
      <c r="QFB33" s="117"/>
      <c r="QFC33" s="117"/>
      <c r="QFD33" s="117"/>
      <c r="QFE33" s="117"/>
      <c r="QFF33" s="117"/>
      <c r="QFG33" s="117"/>
      <c r="QFH33" s="117"/>
      <c r="QFI33" s="117"/>
      <c r="QFJ33" s="117"/>
      <c r="QFK33" s="117"/>
      <c r="QFL33" s="117"/>
      <c r="QFM33" s="117"/>
      <c r="QFN33" s="117"/>
      <c r="QFO33" s="117"/>
      <c r="QFP33" s="117"/>
      <c r="QFQ33" s="117"/>
      <c r="QFR33" s="117"/>
      <c r="QFS33" s="117"/>
      <c r="QFT33" s="117"/>
      <c r="QFU33" s="117"/>
      <c r="QFV33" s="117"/>
      <c r="QFW33" s="117"/>
      <c r="QFX33" s="117"/>
      <c r="QFY33" s="117"/>
      <c r="QFZ33" s="117"/>
      <c r="QGA33" s="117"/>
      <c r="QGB33" s="117"/>
      <c r="QGC33" s="117"/>
      <c r="QGD33" s="117"/>
      <c r="QGE33" s="117"/>
      <c r="QGF33" s="117"/>
      <c r="QGG33" s="117"/>
      <c r="QGH33" s="117"/>
      <c r="QGI33" s="117"/>
      <c r="QGJ33" s="117"/>
      <c r="QGK33" s="117"/>
      <c r="QGL33" s="117"/>
      <c r="QGM33" s="117"/>
      <c r="QGN33" s="117"/>
      <c r="QGO33" s="117"/>
      <c r="QGP33" s="117"/>
      <c r="QGQ33" s="117"/>
      <c r="QGR33" s="117"/>
      <c r="QGS33" s="117"/>
      <c r="QGT33" s="117"/>
      <c r="QGU33" s="117"/>
      <c r="QGV33" s="117"/>
      <c r="QGW33" s="117"/>
      <c r="QGX33" s="117"/>
      <c r="QGY33" s="117"/>
      <c r="QGZ33" s="117"/>
      <c r="QHA33" s="117"/>
      <c r="QHB33" s="117"/>
      <c r="QHC33" s="117"/>
      <c r="QHD33" s="117"/>
      <c r="QHE33" s="117"/>
      <c r="QHF33" s="117"/>
      <c r="QHG33" s="117"/>
      <c r="QHH33" s="117"/>
      <c r="QHI33" s="117"/>
      <c r="QHJ33" s="117"/>
      <c r="QHK33" s="117"/>
      <c r="QHL33" s="117"/>
      <c r="QHM33" s="117"/>
      <c r="QHN33" s="117"/>
      <c r="QHO33" s="117"/>
      <c r="QHP33" s="117"/>
      <c r="QHQ33" s="117"/>
      <c r="QHR33" s="117"/>
      <c r="QHS33" s="117"/>
      <c r="QHT33" s="117"/>
      <c r="QHU33" s="117"/>
      <c r="QHV33" s="117"/>
      <c r="QHW33" s="117"/>
      <c r="QHX33" s="117"/>
      <c r="QHY33" s="117"/>
      <c r="QHZ33" s="117"/>
      <c r="QIA33" s="117"/>
      <c r="QIB33" s="117"/>
      <c r="QIC33" s="117"/>
      <c r="QID33" s="117"/>
      <c r="QIE33" s="117"/>
      <c r="QIF33" s="117"/>
      <c r="QIG33" s="117"/>
      <c r="QIH33" s="117"/>
      <c r="QII33" s="117"/>
      <c r="QIJ33" s="117"/>
      <c r="QIK33" s="117"/>
      <c r="QIL33" s="117"/>
      <c r="QIM33" s="117"/>
      <c r="QIN33" s="117"/>
      <c r="QIO33" s="117"/>
      <c r="QIP33" s="117"/>
      <c r="QIQ33" s="117"/>
      <c r="QIR33" s="117"/>
      <c r="QIS33" s="117"/>
      <c r="QIT33" s="117"/>
      <c r="QIU33" s="117"/>
      <c r="QIV33" s="117"/>
      <c r="QIW33" s="117"/>
      <c r="QIX33" s="117"/>
      <c r="QIY33" s="117"/>
      <c r="QIZ33" s="117"/>
      <c r="QJA33" s="117"/>
      <c r="QJB33" s="117"/>
      <c r="QJC33" s="117"/>
      <c r="QJD33" s="117"/>
      <c r="QJE33" s="117"/>
      <c r="QJF33" s="117"/>
      <c r="QJG33" s="117"/>
      <c r="QJH33" s="117"/>
      <c r="QJI33" s="117"/>
      <c r="QJJ33" s="117"/>
      <c r="QJK33" s="117"/>
      <c r="QJL33" s="117"/>
      <c r="QJM33" s="117"/>
      <c r="QJN33" s="117"/>
      <c r="QJO33" s="117"/>
      <c r="QJP33" s="117"/>
      <c r="QJQ33" s="117"/>
      <c r="QJR33" s="117"/>
      <c r="QJS33" s="117"/>
      <c r="QJT33" s="117"/>
      <c r="QJU33" s="117"/>
      <c r="QJV33" s="117"/>
      <c r="QJW33" s="117"/>
      <c r="QJX33" s="117"/>
      <c r="QJY33" s="117"/>
      <c r="QJZ33" s="117"/>
      <c r="QKA33" s="117"/>
      <c r="QKB33" s="117"/>
      <c r="QKC33" s="117"/>
      <c r="QKD33" s="117"/>
      <c r="QKE33" s="117"/>
      <c r="QKF33" s="117"/>
      <c r="QKG33" s="117"/>
      <c r="QKH33" s="117"/>
      <c r="QKI33" s="117"/>
      <c r="QKJ33" s="117"/>
      <c r="QKK33" s="117"/>
      <c r="QKL33" s="117"/>
      <c r="QKM33" s="117"/>
      <c r="QKN33" s="117"/>
      <c r="QKO33" s="117"/>
      <c r="QKP33" s="117"/>
      <c r="QKQ33" s="117"/>
      <c r="QKR33" s="117"/>
      <c r="QKS33" s="117"/>
      <c r="QKT33" s="117"/>
      <c r="QKU33" s="117"/>
      <c r="QKV33" s="117"/>
      <c r="QKW33" s="117"/>
      <c r="QKX33" s="117"/>
      <c r="QKY33" s="117"/>
      <c r="QKZ33" s="117"/>
      <c r="QLA33" s="117"/>
      <c r="QLB33" s="117"/>
      <c r="QLC33" s="117"/>
      <c r="QLD33" s="117"/>
      <c r="QLE33" s="117"/>
      <c r="QLF33" s="117"/>
      <c r="QLG33" s="117"/>
      <c r="QLH33" s="117"/>
      <c r="QLI33" s="117"/>
      <c r="QLJ33" s="117"/>
      <c r="QLK33" s="117"/>
      <c r="QLL33" s="117"/>
      <c r="QLM33" s="117"/>
      <c r="QLN33" s="117"/>
      <c r="QLO33" s="117"/>
      <c r="QLP33" s="117"/>
      <c r="QLQ33" s="117"/>
      <c r="QLR33" s="117"/>
      <c r="QLS33" s="117"/>
      <c r="QLT33" s="117"/>
      <c r="QLU33" s="117"/>
      <c r="QLV33" s="117"/>
      <c r="QLW33" s="117"/>
      <c r="QLX33" s="117"/>
      <c r="QLY33" s="117"/>
      <c r="QLZ33" s="117"/>
      <c r="QMA33" s="117"/>
      <c r="QMB33" s="117"/>
      <c r="QMC33" s="117"/>
      <c r="QMD33" s="117"/>
      <c r="QME33" s="117"/>
      <c r="QMF33" s="117"/>
      <c r="QMG33" s="117"/>
      <c r="QMH33" s="117"/>
      <c r="QMI33" s="117"/>
      <c r="QMJ33" s="117"/>
      <c r="QMK33" s="117"/>
      <c r="QML33" s="117"/>
      <c r="QMM33" s="117"/>
      <c r="QMN33" s="117"/>
      <c r="QMO33" s="117"/>
      <c r="QMP33" s="117"/>
      <c r="QMQ33" s="117"/>
      <c r="QMR33" s="117"/>
      <c r="QMS33" s="117"/>
      <c r="QMT33" s="117"/>
      <c r="QMU33" s="117"/>
      <c r="QMV33" s="117"/>
      <c r="QMW33" s="117"/>
      <c r="QMX33" s="117"/>
      <c r="QMY33" s="117"/>
      <c r="QMZ33" s="117"/>
      <c r="QNA33" s="117"/>
      <c r="QNB33" s="117"/>
      <c r="QNC33" s="117"/>
      <c r="QND33" s="117"/>
      <c r="QNE33" s="117"/>
      <c r="QNF33" s="117"/>
      <c r="QNG33" s="117"/>
      <c r="QNH33" s="117"/>
      <c r="QNI33" s="117"/>
      <c r="QNJ33" s="117"/>
      <c r="QNK33" s="117"/>
      <c r="QNL33" s="117"/>
      <c r="QNM33" s="117"/>
      <c r="QNN33" s="117"/>
      <c r="QNO33" s="117"/>
      <c r="QNP33" s="117"/>
      <c r="QNQ33" s="117"/>
      <c r="QNR33" s="117"/>
      <c r="QNS33" s="117"/>
      <c r="QNT33" s="117"/>
      <c r="QNU33" s="117"/>
      <c r="QNV33" s="117"/>
      <c r="QNW33" s="117"/>
      <c r="QNX33" s="117"/>
      <c r="QNY33" s="117"/>
      <c r="QNZ33" s="117"/>
      <c r="QOA33" s="117"/>
      <c r="QOB33" s="117"/>
      <c r="QOC33" s="117"/>
      <c r="QOD33" s="117"/>
      <c r="QOE33" s="117"/>
      <c r="QOF33" s="117"/>
      <c r="QOG33" s="117"/>
      <c r="QOH33" s="117"/>
      <c r="QOI33" s="117"/>
      <c r="QOJ33" s="117"/>
      <c r="QOK33" s="117"/>
      <c r="QOL33" s="117"/>
      <c r="QOM33" s="117"/>
      <c r="QON33" s="117"/>
      <c r="QOO33" s="117"/>
      <c r="QOP33" s="117"/>
      <c r="QOQ33" s="117"/>
      <c r="QOR33" s="117"/>
      <c r="QOS33" s="117"/>
      <c r="QOT33" s="117"/>
      <c r="QOU33" s="117"/>
      <c r="QOV33" s="117"/>
      <c r="QOW33" s="117"/>
      <c r="QOX33" s="117"/>
      <c r="QOY33" s="117"/>
      <c r="QOZ33" s="117"/>
      <c r="QPA33" s="117"/>
      <c r="QPB33" s="117"/>
      <c r="QPC33" s="117"/>
      <c r="QPD33" s="117"/>
      <c r="QPE33" s="117"/>
      <c r="QPF33" s="117"/>
      <c r="QPG33" s="117"/>
      <c r="QPH33" s="117"/>
      <c r="QPI33" s="117"/>
      <c r="QPJ33" s="117"/>
      <c r="QPK33" s="117"/>
      <c r="QPL33" s="117"/>
      <c r="QPM33" s="117"/>
      <c r="QPN33" s="117"/>
      <c r="QPO33" s="117"/>
      <c r="QPP33" s="117"/>
      <c r="QPQ33" s="117"/>
      <c r="QPR33" s="117"/>
      <c r="QPS33" s="117"/>
      <c r="QPT33" s="117"/>
      <c r="QPU33" s="117"/>
      <c r="QPV33" s="117"/>
      <c r="QPW33" s="117"/>
      <c r="QPX33" s="117"/>
      <c r="QPY33" s="117"/>
      <c r="QPZ33" s="117"/>
      <c r="QQA33" s="117"/>
      <c r="QQB33" s="117"/>
      <c r="QQC33" s="117"/>
      <c r="QQD33" s="117"/>
      <c r="QQE33" s="117"/>
      <c r="QQF33" s="117"/>
      <c r="QQG33" s="117"/>
      <c r="QQH33" s="117"/>
      <c r="QQI33" s="117"/>
      <c r="QQJ33" s="117"/>
      <c r="QQK33" s="117"/>
      <c r="QQL33" s="117"/>
      <c r="QQM33" s="117"/>
      <c r="QQN33" s="117"/>
      <c r="QQO33" s="117"/>
      <c r="QQP33" s="117"/>
      <c r="QQQ33" s="117"/>
      <c r="QQR33" s="117"/>
      <c r="QQS33" s="117"/>
      <c r="QQT33" s="117"/>
      <c r="QQU33" s="117"/>
      <c r="QQV33" s="117"/>
      <c r="QQW33" s="117"/>
      <c r="QQX33" s="117"/>
      <c r="QQY33" s="117"/>
      <c r="QQZ33" s="117"/>
      <c r="QRA33" s="117"/>
      <c r="QRB33" s="117"/>
      <c r="QRC33" s="117"/>
      <c r="QRD33" s="117"/>
      <c r="QRE33" s="117"/>
      <c r="QRF33" s="117"/>
      <c r="QRG33" s="117"/>
      <c r="QRH33" s="117"/>
      <c r="QRI33" s="117"/>
      <c r="QRJ33" s="117"/>
      <c r="QRK33" s="117"/>
      <c r="QRL33" s="117"/>
      <c r="QRM33" s="117"/>
      <c r="QRN33" s="117"/>
      <c r="QRO33" s="117"/>
      <c r="QRP33" s="117"/>
      <c r="QRQ33" s="117"/>
      <c r="QRR33" s="117"/>
      <c r="QRS33" s="117"/>
      <c r="QRT33" s="117"/>
      <c r="QRU33" s="117"/>
      <c r="QRV33" s="117"/>
      <c r="QRW33" s="117"/>
      <c r="QRX33" s="117"/>
      <c r="QRY33" s="117"/>
      <c r="QRZ33" s="117"/>
      <c r="QSA33" s="117"/>
      <c r="QSB33" s="117"/>
      <c r="QSC33" s="117"/>
      <c r="QSD33" s="117"/>
      <c r="QSE33" s="117"/>
      <c r="QSF33" s="117"/>
      <c r="QSG33" s="117"/>
      <c r="QSH33" s="117"/>
      <c r="QSI33" s="117"/>
      <c r="QSJ33" s="117"/>
      <c r="QSK33" s="117"/>
      <c r="QSL33" s="117"/>
      <c r="QSM33" s="117"/>
      <c r="QSN33" s="117"/>
      <c r="QSO33" s="117"/>
      <c r="QSP33" s="117"/>
      <c r="QSQ33" s="117"/>
      <c r="QSR33" s="117"/>
      <c r="QSS33" s="117"/>
      <c r="QST33" s="117"/>
      <c r="QSU33" s="117"/>
      <c r="QSV33" s="117"/>
      <c r="QSW33" s="117"/>
      <c r="QSX33" s="117"/>
      <c r="QSY33" s="117"/>
      <c r="QSZ33" s="117"/>
      <c r="QTA33" s="117"/>
      <c r="QTB33" s="117"/>
      <c r="QTC33" s="117"/>
      <c r="QTD33" s="117"/>
      <c r="QTE33" s="117"/>
      <c r="QTF33" s="117"/>
      <c r="QTG33" s="117"/>
      <c r="QTH33" s="117"/>
      <c r="QTI33" s="117"/>
      <c r="QTJ33" s="117"/>
      <c r="QTK33" s="117"/>
      <c r="QTL33" s="117"/>
      <c r="QTM33" s="117"/>
      <c r="QTN33" s="117"/>
      <c r="QTO33" s="117"/>
      <c r="QTP33" s="117"/>
      <c r="QTQ33" s="117"/>
      <c r="QTR33" s="117"/>
      <c r="QTS33" s="117"/>
      <c r="QTT33" s="117"/>
      <c r="QTU33" s="117"/>
      <c r="QTV33" s="117"/>
      <c r="QTW33" s="117"/>
      <c r="QTX33" s="117"/>
      <c r="QTY33" s="117"/>
      <c r="QTZ33" s="117"/>
      <c r="QUA33" s="117"/>
      <c r="QUB33" s="117"/>
      <c r="QUC33" s="117"/>
      <c r="QUD33" s="117"/>
      <c r="QUE33" s="117"/>
      <c r="QUF33" s="117"/>
      <c r="QUG33" s="117"/>
      <c r="QUH33" s="117"/>
      <c r="QUI33" s="117"/>
      <c r="QUJ33" s="117"/>
      <c r="QUK33" s="117"/>
      <c r="QUL33" s="117"/>
      <c r="QUM33" s="117"/>
      <c r="QUN33" s="117"/>
      <c r="QUO33" s="117"/>
      <c r="QUP33" s="117"/>
      <c r="QUQ33" s="117"/>
      <c r="QUR33" s="117"/>
      <c r="QUS33" s="117"/>
      <c r="QUT33" s="117"/>
      <c r="QUU33" s="117"/>
      <c r="QUV33" s="117"/>
      <c r="QUW33" s="117"/>
      <c r="QUX33" s="117"/>
      <c r="QUY33" s="117"/>
      <c r="QUZ33" s="117"/>
      <c r="QVA33" s="117"/>
      <c r="QVB33" s="117"/>
      <c r="QVC33" s="117"/>
      <c r="QVD33" s="117"/>
      <c r="QVE33" s="117"/>
      <c r="QVF33" s="117"/>
      <c r="QVG33" s="117"/>
      <c r="QVH33" s="117"/>
      <c r="QVI33" s="117"/>
      <c r="QVJ33" s="117"/>
      <c r="QVK33" s="117"/>
      <c r="QVL33" s="117"/>
      <c r="QVM33" s="117"/>
      <c r="QVN33" s="117"/>
      <c r="QVO33" s="117"/>
      <c r="QVP33" s="117"/>
      <c r="QVQ33" s="117"/>
      <c r="QVR33" s="117"/>
      <c r="QVS33" s="117"/>
      <c r="QVT33" s="117"/>
      <c r="QVU33" s="117"/>
      <c r="QVV33" s="117"/>
      <c r="QVW33" s="117"/>
      <c r="QVX33" s="117"/>
      <c r="QVY33" s="117"/>
      <c r="QVZ33" s="117"/>
      <c r="QWA33" s="117"/>
      <c r="QWB33" s="117"/>
      <c r="QWC33" s="117"/>
      <c r="QWD33" s="117"/>
      <c r="QWE33" s="117"/>
      <c r="QWF33" s="117"/>
      <c r="QWG33" s="117"/>
      <c r="QWH33" s="117"/>
      <c r="QWI33" s="117"/>
      <c r="QWJ33" s="117"/>
      <c r="QWK33" s="117"/>
      <c r="QWL33" s="117"/>
      <c r="QWM33" s="117"/>
      <c r="QWN33" s="117"/>
      <c r="QWO33" s="117"/>
      <c r="QWP33" s="117"/>
      <c r="QWQ33" s="117"/>
      <c r="QWR33" s="117"/>
      <c r="QWS33" s="117"/>
      <c r="QWT33" s="117"/>
      <c r="QWU33" s="117"/>
      <c r="QWV33" s="117"/>
      <c r="QWW33" s="117"/>
      <c r="QWX33" s="117"/>
      <c r="QWY33" s="117"/>
      <c r="QWZ33" s="117"/>
      <c r="QXA33" s="117"/>
      <c r="QXB33" s="117"/>
      <c r="QXC33" s="117"/>
      <c r="QXD33" s="117"/>
      <c r="QXE33" s="117"/>
      <c r="QXF33" s="117"/>
      <c r="QXG33" s="117"/>
      <c r="QXH33" s="117"/>
      <c r="QXI33" s="117"/>
      <c r="QXJ33" s="117"/>
      <c r="QXK33" s="117"/>
      <c r="QXL33" s="117"/>
      <c r="QXM33" s="117"/>
      <c r="QXN33" s="117"/>
      <c r="QXO33" s="117"/>
      <c r="QXP33" s="117"/>
      <c r="QXQ33" s="117"/>
      <c r="QXR33" s="117"/>
      <c r="QXS33" s="117"/>
      <c r="QXT33" s="117"/>
      <c r="QXU33" s="117"/>
      <c r="QXV33" s="117"/>
      <c r="QXW33" s="117"/>
      <c r="QXX33" s="117"/>
      <c r="QXY33" s="117"/>
      <c r="QXZ33" s="117"/>
      <c r="QYA33" s="117"/>
      <c r="QYB33" s="117"/>
      <c r="QYC33" s="117"/>
      <c r="QYD33" s="117"/>
      <c r="QYE33" s="117"/>
      <c r="QYF33" s="117"/>
      <c r="QYG33" s="117"/>
      <c r="QYH33" s="117"/>
      <c r="QYI33" s="117"/>
      <c r="QYJ33" s="117"/>
      <c r="QYK33" s="117"/>
      <c r="QYL33" s="117"/>
      <c r="QYM33" s="117"/>
      <c r="QYN33" s="117"/>
      <c r="QYO33" s="117"/>
      <c r="QYP33" s="117"/>
      <c r="QYQ33" s="117"/>
      <c r="QYR33" s="117"/>
      <c r="QYS33" s="117"/>
      <c r="QYT33" s="117"/>
      <c r="QYU33" s="117"/>
      <c r="QYV33" s="117"/>
      <c r="QYW33" s="117"/>
      <c r="QYX33" s="117"/>
      <c r="QYY33" s="117"/>
      <c r="QYZ33" s="117"/>
      <c r="QZA33" s="117"/>
      <c r="QZB33" s="117"/>
      <c r="QZC33" s="117"/>
      <c r="QZD33" s="117"/>
      <c r="QZE33" s="117"/>
      <c r="QZF33" s="117"/>
      <c r="QZG33" s="117"/>
      <c r="QZH33" s="117"/>
      <c r="QZI33" s="117"/>
      <c r="QZJ33" s="117"/>
      <c r="QZK33" s="117"/>
      <c r="QZL33" s="117"/>
      <c r="QZM33" s="117"/>
      <c r="QZN33" s="117"/>
      <c r="QZO33" s="117"/>
      <c r="QZP33" s="117"/>
      <c r="QZQ33" s="117"/>
      <c r="QZR33" s="117"/>
      <c r="QZS33" s="117"/>
      <c r="QZT33" s="117"/>
      <c r="QZU33" s="117"/>
      <c r="QZV33" s="117"/>
      <c r="QZW33" s="117"/>
      <c r="QZX33" s="117"/>
      <c r="QZY33" s="117"/>
      <c r="QZZ33" s="117"/>
      <c r="RAA33" s="117"/>
      <c r="RAB33" s="117"/>
      <c r="RAC33" s="117"/>
      <c r="RAD33" s="117"/>
      <c r="RAE33" s="117"/>
      <c r="RAF33" s="117"/>
      <c r="RAG33" s="117"/>
      <c r="RAH33" s="117"/>
      <c r="RAI33" s="117"/>
      <c r="RAJ33" s="117"/>
      <c r="RAK33" s="117"/>
      <c r="RAL33" s="117"/>
      <c r="RAM33" s="117"/>
      <c r="RAN33" s="117"/>
      <c r="RAO33" s="117"/>
      <c r="RAP33" s="117"/>
      <c r="RAQ33" s="117"/>
      <c r="RAR33" s="117"/>
      <c r="RAS33" s="117"/>
      <c r="RAT33" s="117"/>
      <c r="RAU33" s="117"/>
      <c r="RAV33" s="117"/>
      <c r="RAW33" s="117"/>
      <c r="RAX33" s="117"/>
      <c r="RAY33" s="117"/>
      <c r="RAZ33" s="117"/>
      <c r="RBA33" s="117"/>
      <c r="RBB33" s="117"/>
      <c r="RBC33" s="117"/>
      <c r="RBD33" s="117"/>
      <c r="RBE33" s="117"/>
      <c r="RBF33" s="117"/>
      <c r="RBG33" s="117"/>
      <c r="RBH33" s="117"/>
      <c r="RBI33" s="117"/>
      <c r="RBJ33" s="117"/>
      <c r="RBK33" s="117"/>
      <c r="RBL33" s="117"/>
      <c r="RBM33" s="117"/>
      <c r="RBN33" s="117"/>
      <c r="RBO33" s="117"/>
      <c r="RBP33" s="117"/>
      <c r="RBQ33" s="117"/>
      <c r="RBR33" s="117"/>
      <c r="RBS33" s="117"/>
      <c r="RBT33" s="117"/>
      <c r="RBU33" s="117"/>
      <c r="RBV33" s="117"/>
      <c r="RBW33" s="117"/>
      <c r="RBX33" s="117"/>
      <c r="RBY33" s="117"/>
      <c r="RBZ33" s="117"/>
      <c r="RCA33" s="117"/>
      <c r="RCB33" s="117"/>
      <c r="RCC33" s="117"/>
      <c r="RCD33" s="117"/>
      <c r="RCE33" s="117"/>
      <c r="RCF33" s="117"/>
      <c r="RCG33" s="117"/>
      <c r="RCH33" s="117"/>
      <c r="RCI33" s="117"/>
      <c r="RCJ33" s="117"/>
      <c r="RCK33" s="117"/>
      <c r="RCL33" s="117"/>
      <c r="RCM33" s="117"/>
      <c r="RCN33" s="117"/>
      <c r="RCO33" s="117"/>
      <c r="RCP33" s="117"/>
      <c r="RCQ33" s="117"/>
      <c r="RCR33" s="117"/>
      <c r="RCS33" s="117"/>
      <c r="RCT33" s="117"/>
      <c r="RCU33" s="117"/>
      <c r="RCV33" s="117"/>
      <c r="RCW33" s="117"/>
      <c r="RCX33" s="117"/>
      <c r="RCY33" s="117"/>
      <c r="RCZ33" s="117"/>
      <c r="RDA33" s="117"/>
      <c r="RDB33" s="117"/>
      <c r="RDC33" s="117"/>
      <c r="RDD33" s="117"/>
      <c r="RDE33" s="117"/>
      <c r="RDF33" s="117"/>
      <c r="RDG33" s="117"/>
      <c r="RDH33" s="117"/>
      <c r="RDI33" s="117"/>
      <c r="RDJ33" s="117"/>
      <c r="RDK33" s="117"/>
      <c r="RDL33" s="117"/>
      <c r="RDM33" s="117"/>
      <c r="RDN33" s="117"/>
      <c r="RDO33" s="117"/>
      <c r="RDP33" s="117"/>
      <c r="RDQ33" s="117"/>
      <c r="RDR33" s="117"/>
      <c r="RDS33" s="117"/>
      <c r="RDT33" s="117"/>
      <c r="RDU33" s="117"/>
      <c r="RDV33" s="117"/>
      <c r="RDW33" s="117"/>
      <c r="RDX33" s="117"/>
      <c r="RDY33" s="117"/>
      <c r="RDZ33" s="117"/>
      <c r="REA33" s="117"/>
      <c r="REB33" s="117"/>
      <c r="REC33" s="117"/>
      <c r="RED33" s="117"/>
      <c r="REE33" s="117"/>
      <c r="REF33" s="117"/>
      <c r="REG33" s="117"/>
      <c r="REH33" s="117"/>
      <c r="REI33" s="117"/>
      <c r="REJ33" s="117"/>
      <c r="REK33" s="117"/>
      <c r="REL33" s="117"/>
      <c r="REM33" s="117"/>
      <c r="REN33" s="117"/>
      <c r="REO33" s="117"/>
      <c r="REP33" s="117"/>
      <c r="REQ33" s="117"/>
      <c r="RER33" s="117"/>
      <c r="RES33" s="117"/>
      <c r="RET33" s="117"/>
      <c r="REU33" s="117"/>
      <c r="REV33" s="117"/>
      <c r="REW33" s="117"/>
      <c r="REX33" s="117"/>
      <c r="REY33" s="117"/>
      <c r="REZ33" s="117"/>
      <c r="RFA33" s="117"/>
      <c r="RFB33" s="117"/>
      <c r="RFC33" s="117"/>
      <c r="RFD33" s="117"/>
      <c r="RFE33" s="117"/>
      <c r="RFF33" s="117"/>
      <c r="RFG33" s="117"/>
      <c r="RFH33" s="117"/>
      <c r="RFI33" s="117"/>
      <c r="RFJ33" s="117"/>
      <c r="RFK33" s="117"/>
      <c r="RFL33" s="117"/>
      <c r="RFM33" s="117"/>
      <c r="RFN33" s="117"/>
      <c r="RFO33" s="117"/>
      <c r="RFP33" s="117"/>
      <c r="RFQ33" s="117"/>
      <c r="RFR33" s="117"/>
      <c r="RFS33" s="117"/>
      <c r="RFT33" s="117"/>
      <c r="RFU33" s="117"/>
      <c r="RFV33" s="117"/>
      <c r="RFW33" s="117"/>
      <c r="RFX33" s="117"/>
      <c r="RFY33" s="117"/>
      <c r="RFZ33" s="117"/>
      <c r="RGA33" s="117"/>
      <c r="RGB33" s="117"/>
      <c r="RGC33" s="117"/>
      <c r="RGD33" s="117"/>
      <c r="RGE33" s="117"/>
      <c r="RGF33" s="117"/>
      <c r="RGG33" s="117"/>
      <c r="RGH33" s="117"/>
      <c r="RGI33" s="117"/>
      <c r="RGJ33" s="117"/>
      <c r="RGK33" s="117"/>
      <c r="RGL33" s="117"/>
      <c r="RGM33" s="117"/>
      <c r="RGN33" s="117"/>
      <c r="RGO33" s="117"/>
      <c r="RGP33" s="117"/>
      <c r="RGQ33" s="117"/>
      <c r="RGR33" s="117"/>
      <c r="RGS33" s="117"/>
      <c r="RGT33" s="117"/>
      <c r="RGU33" s="117"/>
      <c r="RGV33" s="117"/>
      <c r="RGW33" s="117"/>
      <c r="RGX33" s="117"/>
      <c r="RGY33" s="117"/>
      <c r="RGZ33" s="117"/>
      <c r="RHA33" s="117"/>
      <c r="RHB33" s="117"/>
      <c r="RHC33" s="117"/>
      <c r="RHD33" s="117"/>
      <c r="RHE33" s="117"/>
      <c r="RHF33" s="117"/>
      <c r="RHG33" s="117"/>
      <c r="RHH33" s="117"/>
      <c r="RHI33" s="117"/>
      <c r="RHJ33" s="117"/>
      <c r="RHK33" s="117"/>
      <c r="RHL33" s="117"/>
      <c r="RHM33" s="117"/>
      <c r="RHN33" s="117"/>
      <c r="RHO33" s="117"/>
      <c r="RHP33" s="117"/>
      <c r="RHQ33" s="117"/>
      <c r="RHR33" s="117"/>
      <c r="RHS33" s="117"/>
      <c r="RHT33" s="117"/>
      <c r="RHU33" s="117"/>
      <c r="RHV33" s="117"/>
      <c r="RHW33" s="117"/>
      <c r="RHX33" s="117"/>
      <c r="RHY33" s="117"/>
      <c r="RHZ33" s="117"/>
      <c r="RIA33" s="117"/>
      <c r="RIB33" s="117"/>
      <c r="RIC33" s="117"/>
      <c r="RID33" s="117"/>
      <c r="RIE33" s="117"/>
      <c r="RIF33" s="117"/>
      <c r="RIG33" s="117"/>
      <c r="RIH33" s="117"/>
      <c r="RII33" s="117"/>
      <c r="RIJ33" s="117"/>
      <c r="RIK33" s="117"/>
      <c r="RIL33" s="117"/>
      <c r="RIM33" s="117"/>
      <c r="RIN33" s="117"/>
      <c r="RIO33" s="117"/>
      <c r="RIP33" s="117"/>
      <c r="RIQ33" s="117"/>
      <c r="RIR33" s="117"/>
      <c r="RIS33" s="117"/>
      <c r="RIT33" s="117"/>
      <c r="RIU33" s="117"/>
      <c r="RIV33" s="117"/>
      <c r="RIW33" s="117"/>
      <c r="RIX33" s="117"/>
      <c r="RIY33" s="117"/>
      <c r="RIZ33" s="117"/>
      <c r="RJA33" s="117"/>
      <c r="RJB33" s="117"/>
      <c r="RJC33" s="117"/>
      <c r="RJD33" s="117"/>
      <c r="RJE33" s="117"/>
      <c r="RJF33" s="117"/>
      <c r="RJG33" s="117"/>
      <c r="RJH33" s="117"/>
      <c r="RJI33" s="117"/>
      <c r="RJJ33" s="117"/>
      <c r="RJK33" s="117"/>
      <c r="RJL33" s="117"/>
      <c r="RJM33" s="117"/>
      <c r="RJN33" s="117"/>
      <c r="RJO33" s="117"/>
      <c r="RJP33" s="117"/>
      <c r="RJQ33" s="117"/>
      <c r="RJR33" s="117"/>
      <c r="RJS33" s="117"/>
      <c r="RJT33" s="117"/>
      <c r="RJU33" s="117"/>
      <c r="RJV33" s="117"/>
      <c r="RJW33" s="117"/>
      <c r="RJX33" s="117"/>
      <c r="RJY33" s="117"/>
      <c r="RJZ33" s="117"/>
      <c r="RKA33" s="117"/>
      <c r="RKB33" s="117"/>
      <c r="RKC33" s="117"/>
      <c r="RKD33" s="117"/>
      <c r="RKE33" s="117"/>
      <c r="RKF33" s="117"/>
      <c r="RKG33" s="117"/>
      <c r="RKH33" s="117"/>
      <c r="RKI33" s="117"/>
      <c r="RKJ33" s="117"/>
      <c r="RKK33" s="117"/>
      <c r="RKL33" s="117"/>
      <c r="RKM33" s="117"/>
      <c r="RKN33" s="117"/>
      <c r="RKO33" s="117"/>
      <c r="RKP33" s="117"/>
      <c r="RKQ33" s="117"/>
      <c r="RKR33" s="117"/>
      <c r="RKS33" s="117"/>
      <c r="RKT33" s="117"/>
      <c r="RKU33" s="117"/>
      <c r="RKV33" s="117"/>
      <c r="RKW33" s="117"/>
      <c r="RKX33" s="117"/>
      <c r="RKY33" s="117"/>
      <c r="RKZ33" s="117"/>
      <c r="RLA33" s="117"/>
      <c r="RLB33" s="117"/>
      <c r="RLC33" s="117"/>
      <c r="RLD33" s="117"/>
      <c r="RLE33" s="117"/>
      <c r="RLF33" s="117"/>
      <c r="RLG33" s="117"/>
      <c r="RLH33" s="117"/>
      <c r="RLI33" s="117"/>
      <c r="RLJ33" s="117"/>
      <c r="RLK33" s="117"/>
      <c r="RLL33" s="117"/>
      <c r="RLM33" s="117"/>
      <c r="RLN33" s="117"/>
      <c r="RLO33" s="117"/>
      <c r="RLP33" s="117"/>
      <c r="RLQ33" s="117"/>
      <c r="RLR33" s="117"/>
      <c r="RLS33" s="117"/>
      <c r="RLT33" s="117"/>
      <c r="RLU33" s="117"/>
      <c r="RLV33" s="117"/>
      <c r="RLW33" s="117"/>
      <c r="RLX33" s="117"/>
      <c r="RLY33" s="117"/>
      <c r="RLZ33" s="117"/>
      <c r="RMA33" s="117"/>
      <c r="RMB33" s="117"/>
      <c r="RMC33" s="117"/>
      <c r="RMD33" s="117"/>
      <c r="RME33" s="117"/>
      <c r="RMF33" s="117"/>
      <c r="RMG33" s="117"/>
      <c r="RMH33" s="117"/>
      <c r="RMI33" s="117"/>
      <c r="RMJ33" s="117"/>
      <c r="RMK33" s="117"/>
      <c r="RML33" s="117"/>
      <c r="RMM33" s="117"/>
      <c r="RMN33" s="117"/>
      <c r="RMO33" s="117"/>
      <c r="RMP33" s="117"/>
      <c r="RMQ33" s="117"/>
      <c r="RMR33" s="117"/>
      <c r="RMS33" s="117"/>
      <c r="RMT33" s="117"/>
      <c r="RMU33" s="117"/>
      <c r="RMV33" s="117"/>
      <c r="RMW33" s="117"/>
      <c r="RMX33" s="117"/>
      <c r="RMY33" s="117"/>
      <c r="RMZ33" s="117"/>
      <c r="RNA33" s="117"/>
      <c r="RNB33" s="117"/>
      <c r="RNC33" s="117"/>
      <c r="RND33" s="117"/>
      <c r="RNE33" s="117"/>
      <c r="RNF33" s="117"/>
      <c r="RNG33" s="117"/>
      <c r="RNH33" s="117"/>
      <c r="RNI33" s="117"/>
      <c r="RNJ33" s="117"/>
      <c r="RNK33" s="117"/>
      <c r="RNL33" s="117"/>
      <c r="RNM33" s="117"/>
      <c r="RNN33" s="117"/>
      <c r="RNO33" s="117"/>
      <c r="RNP33" s="117"/>
      <c r="RNQ33" s="117"/>
      <c r="RNR33" s="117"/>
      <c r="RNS33" s="117"/>
      <c r="RNT33" s="117"/>
      <c r="RNU33" s="117"/>
      <c r="RNV33" s="117"/>
      <c r="RNW33" s="117"/>
      <c r="RNX33" s="117"/>
      <c r="RNY33" s="117"/>
      <c r="RNZ33" s="117"/>
      <c r="ROA33" s="117"/>
      <c r="ROB33" s="117"/>
      <c r="ROC33" s="117"/>
      <c r="ROD33" s="117"/>
      <c r="ROE33" s="117"/>
      <c r="ROF33" s="117"/>
      <c r="ROG33" s="117"/>
      <c r="ROH33" s="117"/>
      <c r="ROI33" s="117"/>
      <c r="ROJ33" s="117"/>
      <c r="ROK33" s="117"/>
      <c r="ROL33" s="117"/>
      <c r="ROM33" s="117"/>
      <c r="RON33" s="117"/>
      <c r="ROO33" s="117"/>
      <c r="ROP33" s="117"/>
      <c r="ROQ33" s="117"/>
      <c r="ROR33" s="117"/>
      <c r="ROS33" s="117"/>
      <c r="ROT33" s="117"/>
      <c r="ROU33" s="117"/>
      <c r="ROV33" s="117"/>
      <c r="ROW33" s="117"/>
      <c r="ROX33" s="117"/>
      <c r="ROY33" s="117"/>
      <c r="ROZ33" s="117"/>
      <c r="RPA33" s="117"/>
      <c r="RPB33" s="117"/>
      <c r="RPC33" s="117"/>
      <c r="RPD33" s="117"/>
      <c r="RPE33" s="117"/>
      <c r="RPF33" s="117"/>
      <c r="RPG33" s="117"/>
      <c r="RPH33" s="117"/>
      <c r="RPI33" s="117"/>
      <c r="RPJ33" s="117"/>
      <c r="RPK33" s="117"/>
      <c r="RPL33" s="117"/>
      <c r="RPM33" s="117"/>
      <c r="RPN33" s="117"/>
      <c r="RPO33" s="117"/>
      <c r="RPP33" s="117"/>
      <c r="RPQ33" s="117"/>
      <c r="RPR33" s="117"/>
      <c r="RPS33" s="117"/>
      <c r="RPT33" s="117"/>
      <c r="RPU33" s="117"/>
      <c r="RPV33" s="117"/>
      <c r="RPW33" s="117"/>
      <c r="RPX33" s="117"/>
      <c r="RPY33" s="117"/>
      <c r="RPZ33" s="117"/>
      <c r="RQA33" s="117"/>
      <c r="RQB33" s="117"/>
      <c r="RQC33" s="117"/>
      <c r="RQD33" s="117"/>
      <c r="RQE33" s="117"/>
      <c r="RQF33" s="117"/>
      <c r="RQG33" s="117"/>
      <c r="RQH33" s="117"/>
      <c r="RQI33" s="117"/>
      <c r="RQJ33" s="117"/>
      <c r="RQK33" s="117"/>
      <c r="RQL33" s="117"/>
      <c r="RQM33" s="117"/>
      <c r="RQN33" s="117"/>
      <c r="RQO33" s="117"/>
      <c r="RQP33" s="117"/>
      <c r="RQQ33" s="117"/>
      <c r="RQR33" s="117"/>
      <c r="RQS33" s="117"/>
      <c r="RQT33" s="117"/>
      <c r="RQU33" s="117"/>
      <c r="RQV33" s="117"/>
      <c r="RQW33" s="117"/>
      <c r="RQX33" s="117"/>
      <c r="RQY33" s="117"/>
      <c r="RQZ33" s="117"/>
      <c r="RRA33" s="117"/>
      <c r="RRB33" s="117"/>
      <c r="RRC33" s="117"/>
      <c r="RRD33" s="117"/>
      <c r="RRE33" s="117"/>
      <c r="RRF33" s="117"/>
      <c r="RRG33" s="117"/>
      <c r="RRH33" s="117"/>
      <c r="RRI33" s="117"/>
      <c r="RRJ33" s="117"/>
      <c r="RRK33" s="117"/>
      <c r="RRL33" s="117"/>
      <c r="RRM33" s="117"/>
      <c r="RRN33" s="117"/>
      <c r="RRO33" s="117"/>
      <c r="RRP33" s="117"/>
      <c r="RRQ33" s="117"/>
      <c r="RRR33" s="117"/>
      <c r="RRS33" s="117"/>
      <c r="RRT33" s="117"/>
      <c r="RRU33" s="117"/>
      <c r="RRV33" s="117"/>
      <c r="RRW33" s="117"/>
      <c r="RRX33" s="117"/>
      <c r="RRY33" s="117"/>
      <c r="RRZ33" s="117"/>
      <c r="RSA33" s="117"/>
      <c r="RSB33" s="117"/>
      <c r="RSC33" s="117"/>
      <c r="RSD33" s="117"/>
      <c r="RSE33" s="117"/>
      <c r="RSF33" s="117"/>
      <c r="RSG33" s="117"/>
      <c r="RSH33" s="117"/>
      <c r="RSI33" s="117"/>
      <c r="RSJ33" s="117"/>
      <c r="RSK33" s="117"/>
      <c r="RSL33" s="117"/>
      <c r="RSM33" s="117"/>
      <c r="RSN33" s="117"/>
      <c r="RSO33" s="117"/>
      <c r="RSP33" s="117"/>
      <c r="RSQ33" s="117"/>
      <c r="RSR33" s="117"/>
      <c r="RSS33" s="117"/>
      <c r="RST33" s="117"/>
      <c r="RSU33" s="117"/>
      <c r="RSV33" s="117"/>
      <c r="RSW33" s="117"/>
      <c r="RSX33" s="117"/>
      <c r="RSY33" s="117"/>
      <c r="RSZ33" s="117"/>
      <c r="RTA33" s="117"/>
      <c r="RTB33" s="117"/>
      <c r="RTC33" s="117"/>
      <c r="RTD33" s="117"/>
      <c r="RTE33" s="117"/>
      <c r="RTF33" s="117"/>
      <c r="RTG33" s="117"/>
      <c r="RTH33" s="117"/>
      <c r="RTI33" s="117"/>
      <c r="RTJ33" s="117"/>
      <c r="RTK33" s="117"/>
      <c r="RTL33" s="117"/>
      <c r="RTM33" s="117"/>
      <c r="RTN33" s="117"/>
      <c r="RTO33" s="117"/>
      <c r="RTP33" s="117"/>
      <c r="RTQ33" s="117"/>
      <c r="RTR33" s="117"/>
      <c r="RTS33" s="117"/>
      <c r="RTT33" s="117"/>
      <c r="RTU33" s="117"/>
      <c r="RTV33" s="117"/>
      <c r="RTW33" s="117"/>
      <c r="RTX33" s="117"/>
      <c r="RTY33" s="117"/>
      <c r="RTZ33" s="117"/>
      <c r="RUA33" s="117"/>
      <c r="RUB33" s="117"/>
      <c r="RUC33" s="117"/>
      <c r="RUD33" s="117"/>
      <c r="RUE33" s="117"/>
      <c r="RUF33" s="117"/>
      <c r="RUG33" s="117"/>
      <c r="RUH33" s="117"/>
      <c r="RUI33" s="117"/>
      <c r="RUJ33" s="117"/>
      <c r="RUK33" s="117"/>
      <c r="RUL33" s="117"/>
      <c r="RUM33" s="117"/>
      <c r="RUN33" s="117"/>
      <c r="RUO33" s="117"/>
      <c r="RUP33" s="117"/>
      <c r="RUQ33" s="117"/>
      <c r="RUR33" s="117"/>
      <c r="RUS33" s="117"/>
      <c r="RUT33" s="117"/>
      <c r="RUU33" s="117"/>
      <c r="RUV33" s="117"/>
      <c r="RUW33" s="117"/>
      <c r="RUX33" s="117"/>
      <c r="RUY33" s="117"/>
      <c r="RUZ33" s="117"/>
      <c r="RVA33" s="117"/>
      <c r="RVB33" s="117"/>
      <c r="RVC33" s="117"/>
      <c r="RVD33" s="117"/>
      <c r="RVE33" s="117"/>
      <c r="RVF33" s="117"/>
      <c r="RVG33" s="117"/>
      <c r="RVH33" s="117"/>
      <c r="RVI33" s="117"/>
      <c r="RVJ33" s="117"/>
      <c r="RVK33" s="117"/>
      <c r="RVL33" s="117"/>
      <c r="RVM33" s="117"/>
      <c r="RVN33" s="117"/>
      <c r="RVO33" s="117"/>
      <c r="RVP33" s="117"/>
      <c r="RVQ33" s="117"/>
      <c r="RVR33" s="117"/>
      <c r="RVS33" s="117"/>
      <c r="RVT33" s="117"/>
      <c r="RVU33" s="117"/>
      <c r="RVV33" s="117"/>
      <c r="RVW33" s="117"/>
      <c r="RVX33" s="117"/>
      <c r="RVY33" s="117"/>
      <c r="RVZ33" s="117"/>
      <c r="RWA33" s="117"/>
      <c r="RWB33" s="117"/>
      <c r="RWC33" s="117"/>
      <c r="RWD33" s="117"/>
      <c r="RWE33" s="117"/>
      <c r="RWF33" s="117"/>
      <c r="RWG33" s="117"/>
      <c r="RWH33" s="117"/>
      <c r="RWI33" s="117"/>
      <c r="RWJ33" s="117"/>
      <c r="RWK33" s="117"/>
      <c r="RWL33" s="117"/>
      <c r="RWM33" s="117"/>
      <c r="RWN33" s="117"/>
      <c r="RWO33" s="117"/>
      <c r="RWP33" s="117"/>
      <c r="RWQ33" s="117"/>
      <c r="RWR33" s="117"/>
      <c r="RWS33" s="117"/>
      <c r="RWT33" s="117"/>
      <c r="RWU33" s="117"/>
      <c r="RWV33" s="117"/>
      <c r="RWW33" s="117"/>
      <c r="RWX33" s="117"/>
      <c r="RWY33" s="117"/>
      <c r="RWZ33" s="117"/>
      <c r="RXA33" s="117"/>
      <c r="RXB33" s="117"/>
      <c r="RXC33" s="117"/>
      <c r="RXD33" s="117"/>
      <c r="RXE33" s="117"/>
      <c r="RXF33" s="117"/>
      <c r="RXG33" s="117"/>
      <c r="RXH33" s="117"/>
      <c r="RXI33" s="117"/>
      <c r="RXJ33" s="117"/>
      <c r="RXK33" s="117"/>
      <c r="RXL33" s="117"/>
      <c r="RXM33" s="117"/>
      <c r="RXN33" s="117"/>
      <c r="RXO33" s="117"/>
      <c r="RXP33" s="117"/>
      <c r="RXQ33" s="117"/>
      <c r="RXR33" s="117"/>
      <c r="RXS33" s="117"/>
      <c r="RXT33" s="117"/>
      <c r="RXU33" s="117"/>
      <c r="RXV33" s="117"/>
      <c r="RXW33" s="117"/>
      <c r="RXX33" s="117"/>
      <c r="RXY33" s="117"/>
      <c r="RXZ33" s="117"/>
      <c r="RYA33" s="117"/>
      <c r="RYB33" s="117"/>
      <c r="RYC33" s="117"/>
      <c r="RYD33" s="117"/>
      <c r="RYE33" s="117"/>
      <c r="RYF33" s="117"/>
      <c r="RYG33" s="117"/>
      <c r="RYH33" s="117"/>
      <c r="RYI33" s="117"/>
      <c r="RYJ33" s="117"/>
      <c r="RYK33" s="117"/>
      <c r="RYL33" s="117"/>
      <c r="RYM33" s="117"/>
      <c r="RYN33" s="117"/>
      <c r="RYO33" s="117"/>
      <c r="RYP33" s="117"/>
      <c r="RYQ33" s="117"/>
      <c r="RYR33" s="117"/>
      <c r="RYS33" s="117"/>
      <c r="RYT33" s="117"/>
      <c r="RYU33" s="117"/>
      <c r="RYV33" s="117"/>
      <c r="RYW33" s="117"/>
      <c r="RYX33" s="117"/>
      <c r="RYY33" s="117"/>
      <c r="RYZ33" s="117"/>
      <c r="RZA33" s="117"/>
      <c r="RZB33" s="117"/>
      <c r="RZC33" s="117"/>
      <c r="RZD33" s="117"/>
      <c r="RZE33" s="117"/>
      <c r="RZF33" s="117"/>
      <c r="RZG33" s="117"/>
      <c r="RZH33" s="117"/>
      <c r="RZI33" s="117"/>
      <c r="RZJ33" s="117"/>
      <c r="RZK33" s="117"/>
      <c r="RZL33" s="117"/>
      <c r="RZM33" s="117"/>
      <c r="RZN33" s="117"/>
      <c r="RZO33" s="117"/>
      <c r="RZP33" s="117"/>
      <c r="RZQ33" s="117"/>
      <c r="RZR33" s="117"/>
      <c r="RZS33" s="117"/>
      <c r="RZT33" s="117"/>
      <c r="RZU33" s="117"/>
      <c r="RZV33" s="117"/>
      <c r="RZW33" s="117"/>
      <c r="RZX33" s="117"/>
      <c r="RZY33" s="117"/>
      <c r="RZZ33" s="117"/>
      <c r="SAA33" s="117"/>
      <c r="SAB33" s="117"/>
      <c r="SAC33" s="117"/>
      <c r="SAD33" s="117"/>
      <c r="SAE33" s="117"/>
      <c r="SAF33" s="117"/>
      <c r="SAG33" s="117"/>
      <c r="SAH33" s="117"/>
      <c r="SAI33" s="117"/>
      <c r="SAJ33" s="117"/>
      <c r="SAK33" s="117"/>
      <c r="SAL33" s="117"/>
      <c r="SAM33" s="117"/>
      <c r="SAN33" s="117"/>
      <c r="SAO33" s="117"/>
      <c r="SAP33" s="117"/>
      <c r="SAQ33" s="117"/>
      <c r="SAR33" s="117"/>
      <c r="SAS33" s="117"/>
      <c r="SAT33" s="117"/>
      <c r="SAU33" s="117"/>
      <c r="SAV33" s="117"/>
      <c r="SAW33" s="117"/>
      <c r="SAX33" s="117"/>
      <c r="SAY33" s="117"/>
      <c r="SAZ33" s="117"/>
      <c r="SBA33" s="117"/>
      <c r="SBB33" s="117"/>
      <c r="SBC33" s="117"/>
      <c r="SBD33" s="117"/>
      <c r="SBE33" s="117"/>
      <c r="SBF33" s="117"/>
      <c r="SBG33" s="117"/>
      <c r="SBH33" s="117"/>
      <c r="SBI33" s="117"/>
      <c r="SBJ33" s="117"/>
      <c r="SBK33" s="117"/>
      <c r="SBL33" s="117"/>
      <c r="SBM33" s="117"/>
      <c r="SBN33" s="117"/>
      <c r="SBO33" s="117"/>
      <c r="SBP33" s="117"/>
      <c r="SBQ33" s="117"/>
      <c r="SBR33" s="117"/>
      <c r="SBS33" s="117"/>
      <c r="SBT33" s="117"/>
      <c r="SBU33" s="117"/>
      <c r="SBV33" s="117"/>
      <c r="SBW33" s="117"/>
      <c r="SBX33" s="117"/>
      <c r="SBY33" s="117"/>
      <c r="SBZ33" s="117"/>
      <c r="SCA33" s="117"/>
      <c r="SCB33" s="117"/>
      <c r="SCC33" s="117"/>
      <c r="SCD33" s="117"/>
      <c r="SCE33" s="117"/>
      <c r="SCF33" s="117"/>
      <c r="SCG33" s="117"/>
      <c r="SCH33" s="117"/>
      <c r="SCI33" s="117"/>
      <c r="SCJ33" s="117"/>
      <c r="SCK33" s="117"/>
      <c r="SCL33" s="117"/>
      <c r="SCM33" s="117"/>
      <c r="SCN33" s="117"/>
      <c r="SCO33" s="117"/>
      <c r="SCP33" s="117"/>
      <c r="SCQ33" s="117"/>
      <c r="SCR33" s="117"/>
      <c r="SCS33" s="117"/>
      <c r="SCT33" s="117"/>
      <c r="SCU33" s="117"/>
      <c r="SCV33" s="117"/>
      <c r="SCW33" s="117"/>
      <c r="SCX33" s="117"/>
      <c r="SCY33" s="117"/>
      <c r="SCZ33" s="117"/>
      <c r="SDA33" s="117"/>
      <c r="SDB33" s="117"/>
      <c r="SDC33" s="117"/>
      <c r="SDD33" s="117"/>
      <c r="SDE33" s="117"/>
      <c r="SDF33" s="117"/>
      <c r="SDG33" s="117"/>
      <c r="SDH33" s="117"/>
      <c r="SDI33" s="117"/>
      <c r="SDJ33" s="117"/>
      <c r="SDK33" s="117"/>
      <c r="SDL33" s="117"/>
      <c r="SDM33" s="117"/>
      <c r="SDN33" s="117"/>
      <c r="SDO33" s="117"/>
      <c r="SDP33" s="117"/>
      <c r="SDQ33" s="117"/>
      <c r="SDR33" s="117"/>
      <c r="SDS33" s="117"/>
      <c r="SDT33" s="117"/>
      <c r="SDU33" s="117"/>
      <c r="SDV33" s="117"/>
      <c r="SDW33" s="117"/>
      <c r="SDX33" s="117"/>
      <c r="SDY33" s="117"/>
      <c r="SDZ33" s="117"/>
      <c r="SEA33" s="117"/>
      <c r="SEB33" s="117"/>
      <c r="SEC33" s="117"/>
      <c r="SED33" s="117"/>
      <c r="SEE33" s="117"/>
      <c r="SEF33" s="117"/>
      <c r="SEG33" s="117"/>
      <c r="SEH33" s="117"/>
      <c r="SEI33" s="117"/>
      <c r="SEJ33" s="117"/>
      <c r="SEK33" s="117"/>
      <c r="SEL33" s="117"/>
      <c r="SEM33" s="117"/>
      <c r="SEN33" s="117"/>
      <c r="SEO33" s="117"/>
      <c r="SEP33" s="117"/>
      <c r="SEQ33" s="117"/>
      <c r="SER33" s="117"/>
      <c r="SES33" s="117"/>
      <c r="SET33" s="117"/>
      <c r="SEU33" s="117"/>
      <c r="SEV33" s="117"/>
      <c r="SEW33" s="117"/>
      <c r="SEX33" s="117"/>
      <c r="SEY33" s="117"/>
      <c r="SEZ33" s="117"/>
      <c r="SFA33" s="117"/>
      <c r="SFB33" s="117"/>
      <c r="SFC33" s="117"/>
      <c r="SFD33" s="117"/>
      <c r="SFE33" s="117"/>
      <c r="SFF33" s="117"/>
      <c r="SFG33" s="117"/>
      <c r="SFH33" s="117"/>
      <c r="SFI33" s="117"/>
      <c r="SFJ33" s="117"/>
      <c r="SFK33" s="117"/>
      <c r="SFL33" s="117"/>
      <c r="SFM33" s="117"/>
      <c r="SFN33" s="117"/>
      <c r="SFO33" s="117"/>
      <c r="SFP33" s="117"/>
      <c r="SFQ33" s="117"/>
      <c r="SFR33" s="117"/>
      <c r="SFS33" s="117"/>
      <c r="SFT33" s="117"/>
      <c r="SFU33" s="117"/>
      <c r="SFV33" s="117"/>
      <c r="SFW33" s="117"/>
      <c r="SFX33" s="117"/>
      <c r="SFY33" s="117"/>
      <c r="SFZ33" s="117"/>
      <c r="SGA33" s="117"/>
      <c r="SGB33" s="117"/>
      <c r="SGC33" s="117"/>
      <c r="SGD33" s="117"/>
      <c r="SGE33" s="117"/>
      <c r="SGF33" s="117"/>
      <c r="SGG33" s="117"/>
      <c r="SGH33" s="117"/>
      <c r="SGI33" s="117"/>
      <c r="SGJ33" s="117"/>
      <c r="SGK33" s="117"/>
      <c r="SGL33" s="117"/>
      <c r="SGM33" s="117"/>
      <c r="SGN33" s="117"/>
      <c r="SGO33" s="117"/>
      <c r="SGP33" s="117"/>
      <c r="SGQ33" s="117"/>
      <c r="SGR33" s="117"/>
      <c r="SGS33" s="117"/>
      <c r="SGT33" s="117"/>
      <c r="SGU33" s="117"/>
      <c r="SGV33" s="117"/>
      <c r="SGW33" s="117"/>
      <c r="SGX33" s="117"/>
      <c r="SGY33" s="117"/>
      <c r="SGZ33" s="117"/>
      <c r="SHA33" s="117"/>
      <c r="SHB33" s="117"/>
      <c r="SHC33" s="117"/>
      <c r="SHD33" s="117"/>
      <c r="SHE33" s="117"/>
      <c r="SHF33" s="117"/>
      <c r="SHG33" s="117"/>
      <c r="SHH33" s="117"/>
      <c r="SHI33" s="117"/>
      <c r="SHJ33" s="117"/>
      <c r="SHK33" s="117"/>
      <c r="SHL33" s="117"/>
      <c r="SHM33" s="117"/>
      <c r="SHN33" s="117"/>
      <c r="SHO33" s="117"/>
      <c r="SHP33" s="117"/>
      <c r="SHQ33" s="117"/>
      <c r="SHR33" s="117"/>
      <c r="SHS33" s="117"/>
      <c r="SHT33" s="117"/>
      <c r="SHU33" s="117"/>
      <c r="SHV33" s="117"/>
      <c r="SHW33" s="117"/>
      <c r="SHX33" s="117"/>
      <c r="SHY33" s="117"/>
      <c r="SHZ33" s="117"/>
      <c r="SIA33" s="117"/>
      <c r="SIB33" s="117"/>
      <c r="SIC33" s="117"/>
      <c r="SID33" s="117"/>
      <c r="SIE33" s="117"/>
      <c r="SIF33" s="117"/>
      <c r="SIG33" s="117"/>
      <c r="SIH33" s="117"/>
      <c r="SII33" s="117"/>
      <c r="SIJ33" s="117"/>
      <c r="SIK33" s="117"/>
      <c r="SIL33" s="117"/>
      <c r="SIM33" s="117"/>
      <c r="SIN33" s="117"/>
      <c r="SIO33" s="117"/>
      <c r="SIP33" s="117"/>
      <c r="SIQ33" s="117"/>
      <c r="SIR33" s="117"/>
      <c r="SIS33" s="117"/>
      <c r="SIT33" s="117"/>
      <c r="SIU33" s="117"/>
      <c r="SIV33" s="117"/>
      <c r="SIW33" s="117"/>
      <c r="SIX33" s="117"/>
      <c r="SIY33" s="117"/>
      <c r="SIZ33" s="117"/>
      <c r="SJA33" s="117"/>
      <c r="SJB33" s="117"/>
      <c r="SJC33" s="117"/>
      <c r="SJD33" s="117"/>
      <c r="SJE33" s="117"/>
      <c r="SJF33" s="117"/>
      <c r="SJG33" s="117"/>
      <c r="SJH33" s="117"/>
      <c r="SJI33" s="117"/>
      <c r="SJJ33" s="117"/>
      <c r="SJK33" s="117"/>
      <c r="SJL33" s="117"/>
      <c r="SJM33" s="117"/>
      <c r="SJN33" s="117"/>
      <c r="SJO33" s="117"/>
      <c r="SJP33" s="117"/>
      <c r="SJQ33" s="117"/>
      <c r="SJR33" s="117"/>
      <c r="SJS33" s="117"/>
      <c r="SJT33" s="117"/>
      <c r="SJU33" s="117"/>
      <c r="SJV33" s="117"/>
      <c r="SJW33" s="117"/>
      <c r="SJX33" s="117"/>
      <c r="SJY33" s="117"/>
      <c r="SJZ33" s="117"/>
      <c r="SKA33" s="117"/>
      <c r="SKB33" s="117"/>
      <c r="SKC33" s="117"/>
      <c r="SKD33" s="117"/>
      <c r="SKE33" s="117"/>
      <c r="SKF33" s="117"/>
      <c r="SKG33" s="117"/>
      <c r="SKH33" s="117"/>
      <c r="SKI33" s="117"/>
      <c r="SKJ33" s="117"/>
      <c r="SKK33" s="117"/>
      <c r="SKL33" s="117"/>
      <c r="SKM33" s="117"/>
      <c r="SKN33" s="117"/>
      <c r="SKO33" s="117"/>
      <c r="SKP33" s="117"/>
      <c r="SKQ33" s="117"/>
      <c r="SKR33" s="117"/>
      <c r="SKS33" s="117"/>
      <c r="SKT33" s="117"/>
      <c r="SKU33" s="117"/>
      <c r="SKV33" s="117"/>
      <c r="SKW33" s="117"/>
      <c r="SKX33" s="117"/>
      <c r="SKY33" s="117"/>
      <c r="SKZ33" s="117"/>
      <c r="SLA33" s="117"/>
      <c r="SLB33" s="117"/>
      <c r="SLC33" s="117"/>
      <c r="SLD33" s="117"/>
      <c r="SLE33" s="117"/>
      <c r="SLF33" s="117"/>
      <c r="SLG33" s="117"/>
      <c r="SLH33" s="117"/>
      <c r="SLI33" s="117"/>
      <c r="SLJ33" s="117"/>
      <c r="SLK33" s="117"/>
      <c r="SLL33" s="117"/>
      <c r="SLM33" s="117"/>
      <c r="SLN33" s="117"/>
      <c r="SLO33" s="117"/>
      <c r="SLP33" s="117"/>
      <c r="SLQ33" s="117"/>
      <c r="SLR33" s="117"/>
      <c r="SLS33" s="117"/>
      <c r="SLT33" s="117"/>
      <c r="SLU33" s="117"/>
      <c r="SLV33" s="117"/>
      <c r="SLW33" s="117"/>
      <c r="SLX33" s="117"/>
      <c r="SLY33" s="117"/>
      <c r="SLZ33" s="117"/>
      <c r="SMA33" s="117"/>
      <c r="SMB33" s="117"/>
      <c r="SMC33" s="117"/>
      <c r="SMD33" s="117"/>
      <c r="SME33" s="117"/>
      <c r="SMF33" s="117"/>
      <c r="SMG33" s="117"/>
      <c r="SMH33" s="117"/>
      <c r="SMI33" s="117"/>
      <c r="SMJ33" s="117"/>
      <c r="SMK33" s="117"/>
      <c r="SML33" s="117"/>
      <c r="SMM33" s="117"/>
      <c r="SMN33" s="117"/>
      <c r="SMO33" s="117"/>
      <c r="SMP33" s="117"/>
      <c r="SMQ33" s="117"/>
      <c r="SMR33" s="117"/>
      <c r="SMS33" s="117"/>
      <c r="SMT33" s="117"/>
      <c r="SMU33" s="117"/>
      <c r="SMV33" s="117"/>
      <c r="SMW33" s="117"/>
      <c r="SMX33" s="117"/>
      <c r="SMY33" s="117"/>
      <c r="SMZ33" s="117"/>
      <c r="SNA33" s="117"/>
      <c r="SNB33" s="117"/>
      <c r="SNC33" s="117"/>
      <c r="SND33" s="117"/>
      <c r="SNE33" s="117"/>
      <c r="SNF33" s="117"/>
      <c r="SNG33" s="117"/>
      <c r="SNH33" s="117"/>
      <c r="SNI33" s="117"/>
      <c r="SNJ33" s="117"/>
      <c r="SNK33" s="117"/>
      <c r="SNL33" s="117"/>
      <c r="SNM33" s="117"/>
      <c r="SNN33" s="117"/>
      <c r="SNO33" s="117"/>
      <c r="SNP33" s="117"/>
      <c r="SNQ33" s="117"/>
      <c r="SNR33" s="117"/>
      <c r="SNS33" s="117"/>
      <c r="SNT33" s="117"/>
      <c r="SNU33" s="117"/>
      <c r="SNV33" s="117"/>
      <c r="SNW33" s="117"/>
      <c r="SNX33" s="117"/>
      <c r="SNY33" s="117"/>
      <c r="SNZ33" s="117"/>
      <c r="SOA33" s="117"/>
      <c r="SOB33" s="117"/>
      <c r="SOC33" s="117"/>
      <c r="SOD33" s="117"/>
      <c r="SOE33" s="117"/>
      <c r="SOF33" s="117"/>
      <c r="SOG33" s="117"/>
      <c r="SOH33" s="117"/>
      <c r="SOI33" s="117"/>
      <c r="SOJ33" s="117"/>
      <c r="SOK33" s="117"/>
      <c r="SOL33" s="117"/>
      <c r="SOM33" s="117"/>
      <c r="SON33" s="117"/>
      <c r="SOO33" s="117"/>
      <c r="SOP33" s="117"/>
      <c r="SOQ33" s="117"/>
      <c r="SOR33" s="117"/>
      <c r="SOS33" s="117"/>
      <c r="SOT33" s="117"/>
      <c r="SOU33" s="117"/>
      <c r="SOV33" s="117"/>
      <c r="SOW33" s="117"/>
      <c r="SOX33" s="117"/>
      <c r="SOY33" s="117"/>
      <c r="SOZ33" s="117"/>
      <c r="SPA33" s="117"/>
      <c r="SPB33" s="117"/>
      <c r="SPC33" s="117"/>
      <c r="SPD33" s="117"/>
      <c r="SPE33" s="117"/>
      <c r="SPF33" s="117"/>
      <c r="SPG33" s="117"/>
      <c r="SPH33" s="117"/>
      <c r="SPI33" s="117"/>
      <c r="SPJ33" s="117"/>
      <c r="SPK33" s="117"/>
      <c r="SPL33" s="117"/>
      <c r="SPM33" s="117"/>
      <c r="SPN33" s="117"/>
      <c r="SPO33" s="117"/>
      <c r="SPP33" s="117"/>
      <c r="SPQ33" s="117"/>
      <c r="SPR33" s="117"/>
      <c r="SPS33" s="117"/>
      <c r="SPT33" s="117"/>
      <c r="SPU33" s="117"/>
      <c r="SPV33" s="117"/>
      <c r="SPW33" s="117"/>
      <c r="SPX33" s="117"/>
      <c r="SPY33" s="117"/>
      <c r="SPZ33" s="117"/>
      <c r="SQA33" s="117"/>
      <c r="SQB33" s="117"/>
      <c r="SQC33" s="117"/>
      <c r="SQD33" s="117"/>
      <c r="SQE33" s="117"/>
      <c r="SQF33" s="117"/>
      <c r="SQG33" s="117"/>
      <c r="SQH33" s="117"/>
      <c r="SQI33" s="117"/>
      <c r="SQJ33" s="117"/>
      <c r="SQK33" s="117"/>
      <c r="SQL33" s="117"/>
      <c r="SQM33" s="117"/>
      <c r="SQN33" s="117"/>
      <c r="SQO33" s="117"/>
      <c r="SQP33" s="117"/>
      <c r="SQQ33" s="117"/>
      <c r="SQR33" s="117"/>
      <c r="SQS33" s="117"/>
      <c r="SQT33" s="117"/>
      <c r="SQU33" s="117"/>
      <c r="SQV33" s="117"/>
      <c r="SQW33" s="117"/>
      <c r="SQX33" s="117"/>
      <c r="SQY33" s="117"/>
      <c r="SQZ33" s="117"/>
      <c r="SRA33" s="117"/>
      <c r="SRB33" s="117"/>
      <c r="SRC33" s="117"/>
      <c r="SRD33" s="117"/>
      <c r="SRE33" s="117"/>
      <c r="SRF33" s="117"/>
      <c r="SRG33" s="117"/>
      <c r="SRH33" s="117"/>
      <c r="SRI33" s="117"/>
      <c r="SRJ33" s="117"/>
      <c r="SRK33" s="117"/>
      <c r="SRL33" s="117"/>
      <c r="SRM33" s="117"/>
      <c r="SRN33" s="117"/>
      <c r="SRO33" s="117"/>
      <c r="SRP33" s="117"/>
      <c r="SRQ33" s="117"/>
      <c r="SRR33" s="117"/>
      <c r="SRS33" s="117"/>
      <c r="SRT33" s="117"/>
      <c r="SRU33" s="117"/>
      <c r="SRV33" s="117"/>
      <c r="SRW33" s="117"/>
      <c r="SRX33" s="117"/>
      <c r="SRY33" s="117"/>
      <c r="SRZ33" s="117"/>
      <c r="SSA33" s="117"/>
      <c r="SSB33" s="117"/>
      <c r="SSC33" s="117"/>
      <c r="SSD33" s="117"/>
      <c r="SSE33" s="117"/>
      <c r="SSF33" s="117"/>
      <c r="SSG33" s="117"/>
      <c r="SSH33" s="117"/>
      <c r="SSI33" s="117"/>
      <c r="SSJ33" s="117"/>
      <c r="SSK33" s="117"/>
      <c r="SSL33" s="117"/>
      <c r="SSM33" s="117"/>
      <c r="SSN33" s="117"/>
      <c r="SSO33" s="117"/>
      <c r="SSP33" s="117"/>
      <c r="SSQ33" s="117"/>
      <c r="SSR33" s="117"/>
      <c r="SSS33" s="117"/>
      <c r="SST33" s="117"/>
      <c r="SSU33" s="117"/>
      <c r="SSV33" s="117"/>
      <c r="SSW33" s="117"/>
      <c r="SSX33" s="117"/>
      <c r="SSY33" s="117"/>
      <c r="SSZ33" s="117"/>
      <c r="STA33" s="117"/>
      <c r="STB33" s="117"/>
      <c r="STC33" s="117"/>
      <c r="STD33" s="117"/>
      <c r="STE33" s="117"/>
      <c r="STF33" s="117"/>
      <c r="STG33" s="117"/>
      <c r="STH33" s="117"/>
      <c r="STI33" s="117"/>
      <c r="STJ33" s="117"/>
      <c r="STK33" s="117"/>
      <c r="STL33" s="117"/>
      <c r="STM33" s="117"/>
      <c r="STN33" s="117"/>
      <c r="STO33" s="117"/>
      <c r="STP33" s="117"/>
      <c r="STQ33" s="117"/>
      <c r="STR33" s="117"/>
      <c r="STS33" s="117"/>
      <c r="STT33" s="117"/>
      <c r="STU33" s="117"/>
      <c r="STV33" s="117"/>
      <c r="STW33" s="117"/>
      <c r="STX33" s="117"/>
      <c r="STY33" s="117"/>
      <c r="STZ33" s="117"/>
      <c r="SUA33" s="117"/>
      <c r="SUB33" s="117"/>
      <c r="SUC33" s="117"/>
      <c r="SUD33" s="117"/>
      <c r="SUE33" s="117"/>
      <c r="SUF33" s="117"/>
      <c r="SUG33" s="117"/>
      <c r="SUH33" s="117"/>
      <c r="SUI33" s="117"/>
      <c r="SUJ33" s="117"/>
      <c r="SUK33" s="117"/>
      <c r="SUL33" s="117"/>
      <c r="SUM33" s="117"/>
      <c r="SUN33" s="117"/>
      <c r="SUO33" s="117"/>
      <c r="SUP33" s="117"/>
      <c r="SUQ33" s="117"/>
      <c r="SUR33" s="117"/>
      <c r="SUS33" s="117"/>
      <c r="SUT33" s="117"/>
      <c r="SUU33" s="117"/>
      <c r="SUV33" s="117"/>
      <c r="SUW33" s="117"/>
      <c r="SUX33" s="117"/>
      <c r="SUY33" s="117"/>
      <c r="SUZ33" s="117"/>
      <c r="SVA33" s="117"/>
      <c r="SVB33" s="117"/>
      <c r="SVC33" s="117"/>
      <c r="SVD33" s="117"/>
      <c r="SVE33" s="117"/>
      <c r="SVF33" s="117"/>
      <c r="SVG33" s="117"/>
      <c r="SVH33" s="117"/>
      <c r="SVI33" s="117"/>
      <c r="SVJ33" s="117"/>
      <c r="SVK33" s="117"/>
      <c r="SVL33" s="117"/>
      <c r="SVM33" s="117"/>
      <c r="SVN33" s="117"/>
      <c r="SVO33" s="117"/>
      <c r="SVP33" s="117"/>
      <c r="SVQ33" s="117"/>
      <c r="SVR33" s="117"/>
      <c r="SVS33" s="117"/>
      <c r="SVT33" s="117"/>
      <c r="SVU33" s="117"/>
      <c r="SVV33" s="117"/>
      <c r="SVW33" s="117"/>
      <c r="SVX33" s="117"/>
      <c r="SVY33" s="117"/>
      <c r="SVZ33" s="117"/>
      <c r="SWA33" s="117"/>
      <c r="SWB33" s="117"/>
      <c r="SWC33" s="117"/>
      <c r="SWD33" s="117"/>
      <c r="SWE33" s="117"/>
      <c r="SWF33" s="117"/>
      <c r="SWG33" s="117"/>
      <c r="SWH33" s="117"/>
      <c r="SWI33" s="117"/>
      <c r="SWJ33" s="117"/>
      <c r="SWK33" s="117"/>
      <c r="SWL33" s="117"/>
      <c r="SWM33" s="117"/>
      <c r="SWN33" s="117"/>
      <c r="SWO33" s="117"/>
      <c r="SWP33" s="117"/>
      <c r="SWQ33" s="117"/>
      <c r="SWR33" s="117"/>
      <c r="SWS33" s="117"/>
      <c r="SWT33" s="117"/>
      <c r="SWU33" s="117"/>
      <c r="SWV33" s="117"/>
      <c r="SWW33" s="117"/>
      <c r="SWX33" s="117"/>
      <c r="SWY33" s="117"/>
      <c r="SWZ33" s="117"/>
      <c r="SXA33" s="117"/>
      <c r="SXB33" s="117"/>
      <c r="SXC33" s="117"/>
      <c r="SXD33" s="117"/>
      <c r="SXE33" s="117"/>
      <c r="SXF33" s="117"/>
      <c r="SXG33" s="117"/>
      <c r="SXH33" s="117"/>
      <c r="SXI33" s="117"/>
      <c r="SXJ33" s="117"/>
      <c r="SXK33" s="117"/>
      <c r="SXL33" s="117"/>
      <c r="SXM33" s="117"/>
      <c r="SXN33" s="117"/>
      <c r="SXO33" s="117"/>
      <c r="SXP33" s="117"/>
      <c r="SXQ33" s="117"/>
      <c r="SXR33" s="117"/>
      <c r="SXS33" s="117"/>
      <c r="SXT33" s="117"/>
      <c r="SXU33" s="117"/>
      <c r="SXV33" s="117"/>
      <c r="SXW33" s="117"/>
      <c r="SXX33" s="117"/>
      <c r="SXY33" s="117"/>
      <c r="SXZ33" s="117"/>
      <c r="SYA33" s="117"/>
      <c r="SYB33" s="117"/>
      <c r="SYC33" s="117"/>
      <c r="SYD33" s="117"/>
      <c r="SYE33" s="117"/>
      <c r="SYF33" s="117"/>
      <c r="SYG33" s="117"/>
      <c r="SYH33" s="117"/>
      <c r="SYI33" s="117"/>
      <c r="SYJ33" s="117"/>
      <c r="SYK33" s="117"/>
      <c r="SYL33" s="117"/>
      <c r="SYM33" s="117"/>
      <c r="SYN33" s="117"/>
      <c r="SYO33" s="117"/>
      <c r="SYP33" s="117"/>
      <c r="SYQ33" s="117"/>
      <c r="SYR33" s="117"/>
      <c r="SYS33" s="117"/>
      <c r="SYT33" s="117"/>
      <c r="SYU33" s="117"/>
      <c r="SYV33" s="117"/>
      <c r="SYW33" s="117"/>
      <c r="SYX33" s="117"/>
      <c r="SYY33" s="117"/>
      <c r="SYZ33" s="117"/>
      <c r="SZA33" s="117"/>
      <c r="SZB33" s="117"/>
      <c r="SZC33" s="117"/>
      <c r="SZD33" s="117"/>
      <c r="SZE33" s="117"/>
      <c r="SZF33" s="117"/>
      <c r="SZG33" s="117"/>
      <c r="SZH33" s="117"/>
      <c r="SZI33" s="117"/>
      <c r="SZJ33" s="117"/>
      <c r="SZK33" s="117"/>
      <c r="SZL33" s="117"/>
      <c r="SZM33" s="117"/>
      <c r="SZN33" s="117"/>
      <c r="SZO33" s="117"/>
      <c r="SZP33" s="117"/>
      <c r="SZQ33" s="117"/>
      <c r="SZR33" s="117"/>
      <c r="SZS33" s="117"/>
      <c r="SZT33" s="117"/>
      <c r="SZU33" s="117"/>
      <c r="SZV33" s="117"/>
      <c r="SZW33" s="117"/>
      <c r="SZX33" s="117"/>
      <c r="SZY33" s="117"/>
      <c r="SZZ33" s="117"/>
      <c r="TAA33" s="117"/>
      <c r="TAB33" s="117"/>
      <c r="TAC33" s="117"/>
      <c r="TAD33" s="117"/>
      <c r="TAE33" s="117"/>
      <c r="TAF33" s="117"/>
      <c r="TAG33" s="117"/>
      <c r="TAH33" s="117"/>
      <c r="TAI33" s="117"/>
      <c r="TAJ33" s="117"/>
      <c r="TAK33" s="117"/>
      <c r="TAL33" s="117"/>
      <c r="TAM33" s="117"/>
      <c r="TAN33" s="117"/>
      <c r="TAO33" s="117"/>
      <c r="TAP33" s="117"/>
      <c r="TAQ33" s="117"/>
      <c r="TAR33" s="117"/>
      <c r="TAS33" s="117"/>
      <c r="TAT33" s="117"/>
      <c r="TAU33" s="117"/>
      <c r="TAV33" s="117"/>
      <c r="TAW33" s="117"/>
      <c r="TAX33" s="117"/>
      <c r="TAY33" s="117"/>
      <c r="TAZ33" s="117"/>
      <c r="TBA33" s="117"/>
      <c r="TBB33" s="117"/>
      <c r="TBC33" s="117"/>
      <c r="TBD33" s="117"/>
      <c r="TBE33" s="117"/>
      <c r="TBF33" s="117"/>
      <c r="TBG33" s="117"/>
      <c r="TBH33" s="117"/>
      <c r="TBI33" s="117"/>
      <c r="TBJ33" s="117"/>
      <c r="TBK33" s="117"/>
      <c r="TBL33" s="117"/>
      <c r="TBM33" s="117"/>
      <c r="TBN33" s="117"/>
      <c r="TBO33" s="117"/>
      <c r="TBP33" s="117"/>
      <c r="TBQ33" s="117"/>
      <c r="TBR33" s="117"/>
      <c r="TBS33" s="117"/>
      <c r="TBT33" s="117"/>
      <c r="TBU33" s="117"/>
      <c r="TBV33" s="117"/>
      <c r="TBW33" s="117"/>
      <c r="TBX33" s="117"/>
      <c r="TBY33" s="117"/>
      <c r="TBZ33" s="117"/>
      <c r="TCA33" s="117"/>
      <c r="TCB33" s="117"/>
      <c r="TCC33" s="117"/>
      <c r="TCD33" s="117"/>
      <c r="TCE33" s="117"/>
      <c r="TCF33" s="117"/>
      <c r="TCG33" s="117"/>
      <c r="TCH33" s="117"/>
      <c r="TCI33" s="117"/>
      <c r="TCJ33" s="117"/>
      <c r="TCK33" s="117"/>
      <c r="TCL33" s="117"/>
      <c r="TCM33" s="117"/>
      <c r="TCN33" s="117"/>
      <c r="TCO33" s="117"/>
      <c r="TCP33" s="117"/>
      <c r="TCQ33" s="117"/>
      <c r="TCR33" s="117"/>
      <c r="TCS33" s="117"/>
      <c r="TCT33" s="117"/>
      <c r="TCU33" s="117"/>
      <c r="TCV33" s="117"/>
      <c r="TCW33" s="117"/>
      <c r="TCX33" s="117"/>
      <c r="TCY33" s="117"/>
      <c r="TCZ33" s="117"/>
      <c r="TDA33" s="117"/>
      <c r="TDB33" s="117"/>
      <c r="TDC33" s="117"/>
      <c r="TDD33" s="117"/>
      <c r="TDE33" s="117"/>
      <c r="TDF33" s="117"/>
      <c r="TDG33" s="117"/>
      <c r="TDH33" s="117"/>
      <c r="TDI33" s="117"/>
      <c r="TDJ33" s="117"/>
      <c r="TDK33" s="117"/>
      <c r="TDL33" s="117"/>
      <c r="TDM33" s="117"/>
      <c r="TDN33" s="117"/>
      <c r="TDO33" s="117"/>
      <c r="TDP33" s="117"/>
      <c r="TDQ33" s="117"/>
      <c r="TDR33" s="117"/>
      <c r="TDS33" s="117"/>
      <c r="TDT33" s="117"/>
      <c r="TDU33" s="117"/>
      <c r="TDV33" s="117"/>
      <c r="TDW33" s="117"/>
      <c r="TDX33" s="117"/>
      <c r="TDY33" s="117"/>
      <c r="TDZ33" s="117"/>
      <c r="TEA33" s="117"/>
      <c r="TEB33" s="117"/>
      <c r="TEC33" s="117"/>
      <c r="TED33" s="117"/>
      <c r="TEE33" s="117"/>
      <c r="TEF33" s="117"/>
      <c r="TEG33" s="117"/>
      <c r="TEH33" s="117"/>
      <c r="TEI33" s="117"/>
      <c r="TEJ33" s="117"/>
      <c r="TEK33" s="117"/>
      <c r="TEL33" s="117"/>
      <c r="TEM33" s="117"/>
      <c r="TEN33" s="117"/>
      <c r="TEO33" s="117"/>
      <c r="TEP33" s="117"/>
      <c r="TEQ33" s="117"/>
      <c r="TER33" s="117"/>
      <c r="TES33" s="117"/>
      <c r="TET33" s="117"/>
      <c r="TEU33" s="117"/>
      <c r="TEV33" s="117"/>
      <c r="TEW33" s="117"/>
      <c r="TEX33" s="117"/>
      <c r="TEY33" s="117"/>
      <c r="TEZ33" s="117"/>
      <c r="TFA33" s="117"/>
      <c r="TFB33" s="117"/>
      <c r="TFC33" s="117"/>
      <c r="TFD33" s="117"/>
      <c r="TFE33" s="117"/>
      <c r="TFF33" s="117"/>
      <c r="TFG33" s="117"/>
      <c r="TFH33" s="117"/>
      <c r="TFI33" s="117"/>
      <c r="TFJ33" s="117"/>
      <c r="TFK33" s="117"/>
      <c r="TFL33" s="117"/>
      <c r="TFM33" s="117"/>
      <c r="TFN33" s="117"/>
      <c r="TFO33" s="117"/>
      <c r="TFP33" s="117"/>
      <c r="TFQ33" s="117"/>
      <c r="TFR33" s="117"/>
      <c r="TFS33" s="117"/>
      <c r="TFT33" s="117"/>
      <c r="TFU33" s="117"/>
      <c r="TFV33" s="117"/>
      <c r="TFW33" s="117"/>
      <c r="TFX33" s="117"/>
      <c r="TFY33" s="117"/>
      <c r="TFZ33" s="117"/>
      <c r="TGA33" s="117"/>
      <c r="TGB33" s="117"/>
      <c r="TGC33" s="117"/>
      <c r="TGD33" s="117"/>
      <c r="TGE33" s="117"/>
      <c r="TGF33" s="117"/>
      <c r="TGG33" s="117"/>
      <c r="TGH33" s="117"/>
      <c r="TGI33" s="117"/>
      <c r="TGJ33" s="117"/>
      <c r="TGK33" s="117"/>
      <c r="TGL33" s="117"/>
      <c r="TGM33" s="117"/>
      <c r="TGN33" s="117"/>
      <c r="TGO33" s="117"/>
      <c r="TGP33" s="117"/>
      <c r="TGQ33" s="117"/>
      <c r="TGR33" s="117"/>
      <c r="TGS33" s="117"/>
      <c r="TGT33" s="117"/>
      <c r="TGU33" s="117"/>
      <c r="TGV33" s="117"/>
      <c r="TGW33" s="117"/>
      <c r="TGX33" s="117"/>
      <c r="TGY33" s="117"/>
      <c r="TGZ33" s="117"/>
      <c r="THA33" s="117"/>
      <c r="THB33" s="117"/>
      <c r="THC33" s="117"/>
      <c r="THD33" s="117"/>
      <c r="THE33" s="117"/>
      <c r="THF33" s="117"/>
      <c r="THG33" s="117"/>
      <c r="THH33" s="117"/>
      <c r="THI33" s="117"/>
      <c r="THJ33" s="117"/>
      <c r="THK33" s="117"/>
      <c r="THL33" s="117"/>
      <c r="THM33" s="117"/>
      <c r="THN33" s="117"/>
      <c r="THO33" s="117"/>
      <c r="THP33" s="117"/>
      <c r="THQ33" s="117"/>
      <c r="THR33" s="117"/>
      <c r="THS33" s="117"/>
      <c r="THT33" s="117"/>
      <c r="THU33" s="117"/>
      <c r="THV33" s="117"/>
      <c r="THW33" s="117"/>
      <c r="THX33" s="117"/>
      <c r="THY33" s="117"/>
      <c r="THZ33" s="117"/>
      <c r="TIA33" s="117"/>
      <c r="TIB33" s="117"/>
      <c r="TIC33" s="117"/>
      <c r="TID33" s="117"/>
      <c r="TIE33" s="117"/>
      <c r="TIF33" s="117"/>
      <c r="TIG33" s="117"/>
      <c r="TIH33" s="117"/>
      <c r="TII33" s="117"/>
      <c r="TIJ33" s="117"/>
      <c r="TIK33" s="117"/>
      <c r="TIL33" s="117"/>
      <c r="TIM33" s="117"/>
      <c r="TIN33" s="117"/>
      <c r="TIO33" s="117"/>
      <c r="TIP33" s="117"/>
      <c r="TIQ33" s="117"/>
      <c r="TIR33" s="117"/>
      <c r="TIS33" s="117"/>
      <c r="TIT33" s="117"/>
      <c r="TIU33" s="117"/>
      <c r="TIV33" s="117"/>
      <c r="TIW33" s="117"/>
      <c r="TIX33" s="117"/>
      <c r="TIY33" s="117"/>
      <c r="TIZ33" s="117"/>
      <c r="TJA33" s="117"/>
      <c r="TJB33" s="117"/>
      <c r="TJC33" s="117"/>
      <c r="TJD33" s="117"/>
      <c r="TJE33" s="117"/>
      <c r="TJF33" s="117"/>
      <c r="TJG33" s="117"/>
      <c r="TJH33" s="117"/>
      <c r="TJI33" s="117"/>
      <c r="TJJ33" s="117"/>
      <c r="TJK33" s="117"/>
      <c r="TJL33" s="117"/>
      <c r="TJM33" s="117"/>
      <c r="TJN33" s="117"/>
      <c r="TJO33" s="117"/>
      <c r="TJP33" s="117"/>
      <c r="TJQ33" s="117"/>
      <c r="TJR33" s="117"/>
      <c r="TJS33" s="117"/>
      <c r="TJT33" s="117"/>
      <c r="TJU33" s="117"/>
      <c r="TJV33" s="117"/>
      <c r="TJW33" s="117"/>
      <c r="TJX33" s="117"/>
      <c r="TJY33" s="117"/>
      <c r="TJZ33" s="117"/>
      <c r="TKA33" s="117"/>
      <c r="TKB33" s="117"/>
      <c r="TKC33" s="117"/>
      <c r="TKD33" s="117"/>
      <c r="TKE33" s="117"/>
      <c r="TKF33" s="117"/>
      <c r="TKG33" s="117"/>
      <c r="TKH33" s="117"/>
      <c r="TKI33" s="117"/>
      <c r="TKJ33" s="117"/>
      <c r="TKK33" s="117"/>
      <c r="TKL33" s="117"/>
      <c r="TKM33" s="117"/>
      <c r="TKN33" s="117"/>
      <c r="TKO33" s="117"/>
      <c r="TKP33" s="117"/>
      <c r="TKQ33" s="117"/>
      <c r="TKR33" s="117"/>
      <c r="TKS33" s="117"/>
      <c r="TKT33" s="117"/>
      <c r="TKU33" s="117"/>
      <c r="TKV33" s="117"/>
      <c r="TKW33" s="117"/>
      <c r="TKX33" s="117"/>
      <c r="TKY33" s="117"/>
      <c r="TKZ33" s="117"/>
      <c r="TLA33" s="117"/>
      <c r="TLB33" s="117"/>
      <c r="TLC33" s="117"/>
      <c r="TLD33" s="117"/>
      <c r="TLE33" s="117"/>
      <c r="TLF33" s="117"/>
      <c r="TLG33" s="117"/>
      <c r="TLH33" s="117"/>
      <c r="TLI33" s="117"/>
      <c r="TLJ33" s="117"/>
      <c r="TLK33" s="117"/>
      <c r="TLL33" s="117"/>
      <c r="TLM33" s="117"/>
      <c r="TLN33" s="117"/>
      <c r="TLO33" s="117"/>
      <c r="TLP33" s="117"/>
      <c r="TLQ33" s="117"/>
      <c r="TLR33" s="117"/>
      <c r="TLS33" s="117"/>
      <c r="TLT33" s="117"/>
      <c r="TLU33" s="117"/>
      <c r="TLV33" s="117"/>
      <c r="TLW33" s="117"/>
      <c r="TLX33" s="117"/>
      <c r="TLY33" s="117"/>
      <c r="TLZ33" s="117"/>
      <c r="TMA33" s="117"/>
      <c r="TMB33" s="117"/>
      <c r="TMC33" s="117"/>
      <c r="TMD33" s="117"/>
      <c r="TME33" s="117"/>
      <c r="TMF33" s="117"/>
      <c r="TMG33" s="117"/>
      <c r="TMH33" s="117"/>
      <c r="TMI33" s="117"/>
      <c r="TMJ33" s="117"/>
      <c r="TMK33" s="117"/>
      <c r="TML33" s="117"/>
      <c r="TMM33" s="117"/>
      <c r="TMN33" s="117"/>
      <c r="TMO33" s="117"/>
      <c r="TMP33" s="117"/>
      <c r="TMQ33" s="117"/>
      <c r="TMR33" s="117"/>
      <c r="TMS33" s="117"/>
      <c r="TMT33" s="117"/>
      <c r="TMU33" s="117"/>
      <c r="TMV33" s="117"/>
      <c r="TMW33" s="117"/>
      <c r="TMX33" s="117"/>
      <c r="TMY33" s="117"/>
      <c r="TMZ33" s="117"/>
      <c r="TNA33" s="117"/>
      <c r="TNB33" s="117"/>
      <c r="TNC33" s="117"/>
      <c r="TND33" s="117"/>
      <c r="TNE33" s="117"/>
      <c r="TNF33" s="117"/>
      <c r="TNG33" s="117"/>
      <c r="TNH33" s="117"/>
      <c r="TNI33" s="117"/>
      <c r="TNJ33" s="117"/>
      <c r="TNK33" s="117"/>
      <c r="TNL33" s="117"/>
      <c r="TNM33" s="117"/>
      <c r="TNN33" s="117"/>
      <c r="TNO33" s="117"/>
      <c r="TNP33" s="117"/>
      <c r="TNQ33" s="117"/>
      <c r="TNR33" s="117"/>
      <c r="TNS33" s="117"/>
      <c r="TNT33" s="117"/>
      <c r="TNU33" s="117"/>
      <c r="TNV33" s="117"/>
      <c r="TNW33" s="117"/>
      <c r="TNX33" s="117"/>
      <c r="TNY33" s="117"/>
      <c r="TNZ33" s="117"/>
      <c r="TOA33" s="117"/>
      <c r="TOB33" s="117"/>
      <c r="TOC33" s="117"/>
      <c r="TOD33" s="117"/>
      <c r="TOE33" s="117"/>
      <c r="TOF33" s="117"/>
      <c r="TOG33" s="117"/>
      <c r="TOH33" s="117"/>
      <c r="TOI33" s="117"/>
      <c r="TOJ33" s="117"/>
      <c r="TOK33" s="117"/>
      <c r="TOL33" s="117"/>
      <c r="TOM33" s="117"/>
      <c r="TON33" s="117"/>
      <c r="TOO33" s="117"/>
      <c r="TOP33" s="117"/>
      <c r="TOQ33" s="117"/>
      <c r="TOR33" s="117"/>
      <c r="TOS33" s="117"/>
      <c r="TOT33" s="117"/>
      <c r="TOU33" s="117"/>
      <c r="TOV33" s="117"/>
      <c r="TOW33" s="117"/>
      <c r="TOX33" s="117"/>
      <c r="TOY33" s="117"/>
      <c r="TOZ33" s="117"/>
      <c r="TPA33" s="117"/>
      <c r="TPB33" s="117"/>
      <c r="TPC33" s="117"/>
      <c r="TPD33" s="117"/>
      <c r="TPE33" s="117"/>
      <c r="TPF33" s="117"/>
      <c r="TPG33" s="117"/>
      <c r="TPH33" s="117"/>
      <c r="TPI33" s="117"/>
      <c r="TPJ33" s="117"/>
      <c r="TPK33" s="117"/>
      <c r="TPL33" s="117"/>
      <c r="TPM33" s="117"/>
      <c r="TPN33" s="117"/>
      <c r="TPO33" s="117"/>
      <c r="TPP33" s="117"/>
      <c r="TPQ33" s="117"/>
      <c r="TPR33" s="117"/>
      <c r="TPS33" s="117"/>
      <c r="TPT33" s="117"/>
      <c r="TPU33" s="117"/>
      <c r="TPV33" s="117"/>
      <c r="TPW33" s="117"/>
      <c r="TPX33" s="117"/>
      <c r="TPY33" s="117"/>
      <c r="TPZ33" s="117"/>
      <c r="TQA33" s="117"/>
      <c r="TQB33" s="117"/>
      <c r="TQC33" s="117"/>
      <c r="TQD33" s="117"/>
      <c r="TQE33" s="117"/>
      <c r="TQF33" s="117"/>
      <c r="TQG33" s="117"/>
      <c r="TQH33" s="117"/>
      <c r="TQI33" s="117"/>
      <c r="TQJ33" s="117"/>
      <c r="TQK33" s="117"/>
      <c r="TQL33" s="117"/>
      <c r="TQM33" s="117"/>
      <c r="TQN33" s="117"/>
      <c r="TQO33" s="117"/>
      <c r="TQP33" s="117"/>
      <c r="TQQ33" s="117"/>
      <c r="TQR33" s="117"/>
      <c r="TQS33" s="117"/>
      <c r="TQT33" s="117"/>
      <c r="TQU33" s="117"/>
      <c r="TQV33" s="117"/>
      <c r="TQW33" s="117"/>
      <c r="TQX33" s="117"/>
      <c r="TQY33" s="117"/>
      <c r="TQZ33" s="117"/>
      <c r="TRA33" s="117"/>
      <c r="TRB33" s="117"/>
      <c r="TRC33" s="117"/>
      <c r="TRD33" s="117"/>
      <c r="TRE33" s="117"/>
      <c r="TRF33" s="117"/>
      <c r="TRG33" s="117"/>
      <c r="TRH33" s="117"/>
      <c r="TRI33" s="117"/>
      <c r="TRJ33" s="117"/>
      <c r="TRK33" s="117"/>
      <c r="TRL33" s="117"/>
      <c r="TRM33" s="117"/>
      <c r="TRN33" s="117"/>
      <c r="TRO33" s="117"/>
      <c r="TRP33" s="117"/>
      <c r="TRQ33" s="117"/>
      <c r="TRR33" s="117"/>
      <c r="TRS33" s="117"/>
      <c r="TRT33" s="117"/>
      <c r="TRU33" s="117"/>
      <c r="TRV33" s="117"/>
      <c r="TRW33" s="117"/>
      <c r="TRX33" s="117"/>
      <c r="TRY33" s="117"/>
      <c r="TRZ33" s="117"/>
      <c r="TSA33" s="117"/>
      <c r="TSB33" s="117"/>
      <c r="TSC33" s="117"/>
      <c r="TSD33" s="117"/>
      <c r="TSE33" s="117"/>
      <c r="TSF33" s="117"/>
      <c r="TSG33" s="117"/>
      <c r="TSH33" s="117"/>
      <c r="TSI33" s="117"/>
      <c r="TSJ33" s="117"/>
      <c r="TSK33" s="117"/>
      <c r="TSL33" s="117"/>
      <c r="TSM33" s="117"/>
      <c r="TSN33" s="117"/>
      <c r="TSO33" s="117"/>
      <c r="TSP33" s="117"/>
      <c r="TSQ33" s="117"/>
      <c r="TSR33" s="117"/>
      <c r="TSS33" s="117"/>
      <c r="TST33" s="117"/>
      <c r="TSU33" s="117"/>
      <c r="TSV33" s="117"/>
      <c r="TSW33" s="117"/>
      <c r="TSX33" s="117"/>
      <c r="TSY33" s="117"/>
      <c r="TSZ33" s="117"/>
      <c r="TTA33" s="117"/>
      <c r="TTB33" s="117"/>
      <c r="TTC33" s="117"/>
      <c r="TTD33" s="117"/>
      <c r="TTE33" s="117"/>
      <c r="TTF33" s="117"/>
      <c r="TTG33" s="117"/>
      <c r="TTH33" s="117"/>
      <c r="TTI33" s="117"/>
      <c r="TTJ33" s="117"/>
      <c r="TTK33" s="117"/>
      <c r="TTL33" s="117"/>
      <c r="TTM33" s="117"/>
      <c r="TTN33" s="117"/>
      <c r="TTO33" s="117"/>
      <c r="TTP33" s="117"/>
      <c r="TTQ33" s="117"/>
      <c r="TTR33" s="117"/>
      <c r="TTS33" s="117"/>
      <c r="TTT33" s="117"/>
      <c r="TTU33" s="117"/>
      <c r="TTV33" s="117"/>
      <c r="TTW33" s="117"/>
      <c r="TTX33" s="117"/>
      <c r="TTY33" s="117"/>
      <c r="TTZ33" s="117"/>
      <c r="TUA33" s="117"/>
      <c r="TUB33" s="117"/>
      <c r="TUC33" s="117"/>
      <c r="TUD33" s="117"/>
      <c r="TUE33" s="117"/>
      <c r="TUF33" s="117"/>
      <c r="TUG33" s="117"/>
      <c r="TUH33" s="117"/>
      <c r="TUI33" s="117"/>
      <c r="TUJ33" s="117"/>
      <c r="TUK33" s="117"/>
      <c r="TUL33" s="117"/>
      <c r="TUM33" s="117"/>
      <c r="TUN33" s="117"/>
      <c r="TUO33" s="117"/>
      <c r="TUP33" s="117"/>
      <c r="TUQ33" s="117"/>
      <c r="TUR33" s="117"/>
      <c r="TUS33" s="117"/>
      <c r="TUT33" s="117"/>
      <c r="TUU33" s="117"/>
      <c r="TUV33" s="117"/>
      <c r="TUW33" s="117"/>
      <c r="TUX33" s="117"/>
      <c r="TUY33" s="117"/>
      <c r="TUZ33" s="117"/>
      <c r="TVA33" s="117"/>
      <c r="TVB33" s="117"/>
      <c r="TVC33" s="117"/>
      <c r="TVD33" s="117"/>
      <c r="TVE33" s="117"/>
      <c r="TVF33" s="117"/>
      <c r="TVG33" s="117"/>
      <c r="TVH33" s="117"/>
      <c r="TVI33" s="117"/>
      <c r="TVJ33" s="117"/>
      <c r="TVK33" s="117"/>
      <c r="TVL33" s="117"/>
      <c r="TVM33" s="117"/>
      <c r="TVN33" s="117"/>
      <c r="TVO33" s="117"/>
      <c r="TVP33" s="117"/>
      <c r="TVQ33" s="117"/>
      <c r="TVR33" s="117"/>
      <c r="TVS33" s="117"/>
      <c r="TVT33" s="117"/>
      <c r="TVU33" s="117"/>
      <c r="TVV33" s="117"/>
      <c r="TVW33" s="117"/>
      <c r="TVX33" s="117"/>
      <c r="TVY33" s="117"/>
      <c r="TVZ33" s="117"/>
      <c r="TWA33" s="117"/>
      <c r="TWB33" s="117"/>
      <c r="TWC33" s="117"/>
      <c r="TWD33" s="117"/>
      <c r="TWE33" s="117"/>
      <c r="TWF33" s="117"/>
      <c r="TWG33" s="117"/>
      <c r="TWH33" s="117"/>
      <c r="TWI33" s="117"/>
      <c r="TWJ33" s="117"/>
      <c r="TWK33" s="117"/>
      <c r="TWL33" s="117"/>
      <c r="TWM33" s="117"/>
      <c r="TWN33" s="117"/>
      <c r="TWO33" s="117"/>
      <c r="TWP33" s="117"/>
      <c r="TWQ33" s="117"/>
      <c r="TWR33" s="117"/>
      <c r="TWS33" s="117"/>
      <c r="TWT33" s="117"/>
      <c r="TWU33" s="117"/>
      <c r="TWV33" s="117"/>
      <c r="TWW33" s="117"/>
      <c r="TWX33" s="117"/>
      <c r="TWY33" s="117"/>
      <c r="TWZ33" s="117"/>
      <c r="TXA33" s="117"/>
      <c r="TXB33" s="117"/>
      <c r="TXC33" s="117"/>
      <c r="TXD33" s="117"/>
      <c r="TXE33" s="117"/>
      <c r="TXF33" s="117"/>
      <c r="TXG33" s="117"/>
      <c r="TXH33" s="117"/>
      <c r="TXI33" s="117"/>
      <c r="TXJ33" s="117"/>
      <c r="TXK33" s="117"/>
      <c r="TXL33" s="117"/>
      <c r="TXM33" s="117"/>
      <c r="TXN33" s="117"/>
      <c r="TXO33" s="117"/>
      <c r="TXP33" s="117"/>
      <c r="TXQ33" s="117"/>
      <c r="TXR33" s="117"/>
      <c r="TXS33" s="117"/>
      <c r="TXT33" s="117"/>
      <c r="TXU33" s="117"/>
      <c r="TXV33" s="117"/>
      <c r="TXW33" s="117"/>
      <c r="TXX33" s="117"/>
      <c r="TXY33" s="117"/>
      <c r="TXZ33" s="117"/>
      <c r="TYA33" s="117"/>
      <c r="TYB33" s="117"/>
      <c r="TYC33" s="117"/>
      <c r="TYD33" s="117"/>
      <c r="TYE33" s="117"/>
      <c r="TYF33" s="117"/>
      <c r="TYG33" s="117"/>
      <c r="TYH33" s="117"/>
      <c r="TYI33" s="117"/>
      <c r="TYJ33" s="117"/>
      <c r="TYK33" s="117"/>
      <c r="TYL33" s="117"/>
      <c r="TYM33" s="117"/>
      <c r="TYN33" s="117"/>
      <c r="TYO33" s="117"/>
      <c r="TYP33" s="117"/>
      <c r="TYQ33" s="117"/>
      <c r="TYR33" s="117"/>
      <c r="TYS33" s="117"/>
      <c r="TYT33" s="117"/>
      <c r="TYU33" s="117"/>
      <c r="TYV33" s="117"/>
      <c r="TYW33" s="117"/>
      <c r="TYX33" s="117"/>
      <c r="TYY33" s="117"/>
      <c r="TYZ33" s="117"/>
      <c r="TZA33" s="117"/>
      <c r="TZB33" s="117"/>
      <c r="TZC33" s="117"/>
      <c r="TZD33" s="117"/>
      <c r="TZE33" s="117"/>
      <c r="TZF33" s="117"/>
      <c r="TZG33" s="117"/>
      <c r="TZH33" s="117"/>
      <c r="TZI33" s="117"/>
      <c r="TZJ33" s="117"/>
      <c r="TZK33" s="117"/>
      <c r="TZL33" s="117"/>
      <c r="TZM33" s="117"/>
      <c r="TZN33" s="117"/>
      <c r="TZO33" s="117"/>
      <c r="TZP33" s="117"/>
      <c r="TZQ33" s="117"/>
      <c r="TZR33" s="117"/>
      <c r="TZS33" s="117"/>
      <c r="TZT33" s="117"/>
      <c r="TZU33" s="117"/>
      <c r="TZV33" s="117"/>
      <c r="TZW33" s="117"/>
      <c r="TZX33" s="117"/>
      <c r="TZY33" s="117"/>
      <c r="TZZ33" s="117"/>
      <c r="UAA33" s="117"/>
      <c r="UAB33" s="117"/>
      <c r="UAC33" s="117"/>
      <c r="UAD33" s="117"/>
      <c r="UAE33" s="117"/>
      <c r="UAF33" s="117"/>
      <c r="UAG33" s="117"/>
      <c r="UAH33" s="117"/>
      <c r="UAI33" s="117"/>
      <c r="UAJ33" s="117"/>
      <c r="UAK33" s="117"/>
      <c r="UAL33" s="117"/>
      <c r="UAM33" s="117"/>
      <c r="UAN33" s="117"/>
      <c r="UAO33" s="117"/>
      <c r="UAP33" s="117"/>
      <c r="UAQ33" s="117"/>
      <c r="UAR33" s="117"/>
      <c r="UAS33" s="117"/>
      <c r="UAT33" s="117"/>
      <c r="UAU33" s="117"/>
      <c r="UAV33" s="117"/>
      <c r="UAW33" s="117"/>
      <c r="UAX33" s="117"/>
      <c r="UAY33" s="117"/>
      <c r="UAZ33" s="117"/>
      <c r="UBA33" s="117"/>
      <c r="UBB33" s="117"/>
      <c r="UBC33" s="117"/>
      <c r="UBD33" s="117"/>
      <c r="UBE33" s="117"/>
      <c r="UBF33" s="117"/>
      <c r="UBG33" s="117"/>
      <c r="UBH33" s="117"/>
      <c r="UBI33" s="117"/>
      <c r="UBJ33" s="117"/>
      <c r="UBK33" s="117"/>
      <c r="UBL33" s="117"/>
      <c r="UBM33" s="117"/>
      <c r="UBN33" s="117"/>
      <c r="UBO33" s="117"/>
      <c r="UBP33" s="117"/>
      <c r="UBQ33" s="117"/>
      <c r="UBR33" s="117"/>
      <c r="UBS33" s="117"/>
      <c r="UBT33" s="117"/>
      <c r="UBU33" s="117"/>
      <c r="UBV33" s="117"/>
      <c r="UBW33" s="117"/>
      <c r="UBX33" s="117"/>
      <c r="UBY33" s="117"/>
      <c r="UBZ33" s="117"/>
      <c r="UCA33" s="117"/>
      <c r="UCB33" s="117"/>
      <c r="UCC33" s="117"/>
      <c r="UCD33" s="117"/>
      <c r="UCE33" s="117"/>
      <c r="UCF33" s="117"/>
      <c r="UCG33" s="117"/>
      <c r="UCH33" s="117"/>
      <c r="UCI33" s="117"/>
      <c r="UCJ33" s="117"/>
      <c r="UCK33" s="117"/>
      <c r="UCL33" s="117"/>
      <c r="UCM33" s="117"/>
      <c r="UCN33" s="117"/>
      <c r="UCO33" s="117"/>
      <c r="UCP33" s="117"/>
      <c r="UCQ33" s="117"/>
      <c r="UCR33" s="117"/>
      <c r="UCS33" s="117"/>
      <c r="UCT33" s="117"/>
      <c r="UCU33" s="117"/>
      <c r="UCV33" s="117"/>
      <c r="UCW33" s="117"/>
      <c r="UCX33" s="117"/>
      <c r="UCY33" s="117"/>
      <c r="UCZ33" s="117"/>
      <c r="UDA33" s="117"/>
      <c r="UDB33" s="117"/>
      <c r="UDC33" s="117"/>
      <c r="UDD33" s="117"/>
      <c r="UDE33" s="117"/>
      <c r="UDF33" s="117"/>
      <c r="UDG33" s="117"/>
      <c r="UDH33" s="117"/>
      <c r="UDI33" s="117"/>
      <c r="UDJ33" s="117"/>
      <c r="UDK33" s="117"/>
      <c r="UDL33" s="117"/>
      <c r="UDM33" s="117"/>
      <c r="UDN33" s="117"/>
      <c r="UDO33" s="117"/>
      <c r="UDP33" s="117"/>
      <c r="UDQ33" s="117"/>
      <c r="UDR33" s="117"/>
      <c r="UDS33" s="117"/>
      <c r="UDT33" s="117"/>
      <c r="UDU33" s="117"/>
      <c r="UDV33" s="117"/>
      <c r="UDW33" s="117"/>
      <c r="UDX33" s="117"/>
      <c r="UDY33" s="117"/>
      <c r="UDZ33" s="117"/>
      <c r="UEA33" s="117"/>
      <c r="UEB33" s="117"/>
      <c r="UEC33" s="117"/>
      <c r="UED33" s="117"/>
      <c r="UEE33" s="117"/>
      <c r="UEF33" s="117"/>
      <c r="UEG33" s="117"/>
      <c r="UEH33" s="117"/>
      <c r="UEI33" s="117"/>
      <c r="UEJ33" s="117"/>
      <c r="UEK33" s="117"/>
      <c r="UEL33" s="117"/>
      <c r="UEM33" s="117"/>
      <c r="UEN33" s="117"/>
      <c r="UEO33" s="117"/>
      <c r="UEP33" s="117"/>
      <c r="UEQ33" s="117"/>
      <c r="UER33" s="117"/>
      <c r="UES33" s="117"/>
      <c r="UET33" s="117"/>
      <c r="UEU33" s="117"/>
      <c r="UEV33" s="117"/>
      <c r="UEW33" s="117"/>
      <c r="UEX33" s="117"/>
      <c r="UEY33" s="117"/>
      <c r="UEZ33" s="117"/>
      <c r="UFA33" s="117"/>
      <c r="UFB33" s="117"/>
      <c r="UFC33" s="117"/>
      <c r="UFD33" s="117"/>
      <c r="UFE33" s="117"/>
      <c r="UFF33" s="117"/>
      <c r="UFG33" s="117"/>
      <c r="UFH33" s="117"/>
      <c r="UFI33" s="117"/>
      <c r="UFJ33" s="117"/>
      <c r="UFK33" s="117"/>
      <c r="UFL33" s="117"/>
      <c r="UFM33" s="117"/>
      <c r="UFN33" s="117"/>
      <c r="UFO33" s="117"/>
      <c r="UFP33" s="117"/>
      <c r="UFQ33" s="117"/>
      <c r="UFR33" s="117"/>
      <c r="UFS33" s="117"/>
      <c r="UFT33" s="117"/>
      <c r="UFU33" s="117"/>
      <c r="UFV33" s="117"/>
      <c r="UFW33" s="117"/>
      <c r="UFX33" s="117"/>
      <c r="UFY33" s="117"/>
      <c r="UFZ33" s="117"/>
      <c r="UGA33" s="117"/>
      <c r="UGB33" s="117"/>
      <c r="UGC33" s="117"/>
      <c r="UGD33" s="117"/>
      <c r="UGE33" s="117"/>
      <c r="UGF33" s="117"/>
      <c r="UGG33" s="117"/>
      <c r="UGH33" s="117"/>
      <c r="UGI33" s="117"/>
      <c r="UGJ33" s="117"/>
      <c r="UGK33" s="117"/>
      <c r="UGL33" s="117"/>
      <c r="UGM33" s="117"/>
      <c r="UGN33" s="117"/>
      <c r="UGO33" s="117"/>
      <c r="UGP33" s="117"/>
      <c r="UGQ33" s="117"/>
      <c r="UGR33" s="117"/>
      <c r="UGS33" s="117"/>
      <c r="UGT33" s="117"/>
      <c r="UGU33" s="117"/>
      <c r="UGV33" s="117"/>
      <c r="UGW33" s="117"/>
      <c r="UGX33" s="117"/>
      <c r="UGY33" s="117"/>
      <c r="UGZ33" s="117"/>
      <c r="UHA33" s="117"/>
      <c r="UHB33" s="117"/>
      <c r="UHC33" s="117"/>
      <c r="UHD33" s="117"/>
      <c r="UHE33" s="117"/>
      <c r="UHF33" s="117"/>
      <c r="UHG33" s="117"/>
      <c r="UHH33" s="117"/>
      <c r="UHI33" s="117"/>
      <c r="UHJ33" s="117"/>
      <c r="UHK33" s="117"/>
      <c r="UHL33" s="117"/>
      <c r="UHM33" s="117"/>
      <c r="UHN33" s="117"/>
      <c r="UHO33" s="117"/>
      <c r="UHP33" s="117"/>
      <c r="UHQ33" s="117"/>
      <c r="UHR33" s="117"/>
      <c r="UHS33" s="117"/>
      <c r="UHT33" s="117"/>
      <c r="UHU33" s="117"/>
      <c r="UHV33" s="117"/>
      <c r="UHW33" s="117"/>
      <c r="UHX33" s="117"/>
      <c r="UHY33" s="117"/>
      <c r="UHZ33" s="117"/>
      <c r="UIA33" s="117"/>
      <c r="UIB33" s="117"/>
      <c r="UIC33" s="117"/>
      <c r="UID33" s="117"/>
      <c r="UIE33" s="117"/>
      <c r="UIF33" s="117"/>
      <c r="UIG33" s="117"/>
      <c r="UIH33" s="117"/>
      <c r="UII33" s="117"/>
      <c r="UIJ33" s="117"/>
      <c r="UIK33" s="117"/>
      <c r="UIL33" s="117"/>
      <c r="UIM33" s="117"/>
      <c r="UIN33" s="117"/>
      <c r="UIO33" s="117"/>
      <c r="UIP33" s="117"/>
      <c r="UIQ33" s="117"/>
      <c r="UIR33" s="117"/>
      <c r="UIS33" s="117"/>
      <c r="UIT33" s="117"/>
      <c r="UIU33" s="117"/>
      <c r="UIV33" s="117"/>
      <c r="UIW33" s="117"/>
      <c r="UIX33" s="117"/>
      <c r="UIY33" s="117"/>
      <c r="UIZ33" s="117"/>
      <c r="UJA33" s="117"/>
      <c r="UJB33" s="117"/>
      <c r="UJC33" s="117"/>
      <c r="UJD33" s="117"/>
      <c r="UJE33" s="117"/>
      <c r="UJF33" s="117"/>
      <c r="UJG33" s="117"/>
      <c r="UJH33" s="117"/>
      <c r="UJI33" s="117"/>
      <c r="UJJ33" s="117"/>
      <c r="UJK33" s="117"/>
      <c r="UJL33" s="117"/>
      <c r="UJM33" s="117"/>
      <c r="UJN33" s="117"/>
      <c r="UJO33" s="117"/>
      <c r="UJP33" s="117"/>
      <c r="UJQ33" s="117"/>
      <c r="UJR33" s="117"/>
      <c r="UJS33" s="117"/>
      <c r="UJT33" s="117"/>
      <c r="UJU33" s="117"/>
      <c r="UJV33" s="117"/>
      <c r="UJW33" s="117"/>
      <c r="UJX33" s="117"/>
      <c r="UJY33" s="117"/>
      <c r="UJZ33" s="117"/>
      <c r="UKA33" s="117"/>
      <c r="UKB33" s="117"/>
      <c r="UKC33" s="117"/>
      <c r="UKD33" s="117"/>
      <c r="UKE33" s="117"/>
      <c r="UKF33" s="117"/>
      <c r="UKG33" s="117"/>
      <c r="UKH33" s="117"/>
      <c r="UKI33" s="117"/>
      <c r="UKJ33" s="117"/>
      <c r="UKK33" s="117"/>
      <c r="UKL33" s="117"/>
      <c r="UKM33" s="117"/>
      <c r="UKN33" s="117"/>
      <c r="UKO33" s="117"/>
      <c r="UKP33" s="117"/>
      <c r="UKQ33" s="117"/>
      <c r="UKR33" s="117"/>
      <c r="UKS33" s="117"/>
      <c r="UKT33" s="117"/>
      <c r="UKU33" s="117"/>
      <c r="UKV33" s="117"/>
      <c r="UKW33" s="117"/>
      <c r="UKX33" s="117"/>
      <c r="UKY33" s="117"/>
      <c r="UKZ33" s="117"/>
      <c r="ULA33" s="117"/>
      <c r="ULB33" s="117"/>
      <c r="ULC33" s="117"/>
      <c r="ULD33" s="117"/>
      <c r="ULE33" s="117"/>
      <c r="ULF33" s="117"/>
      <c r="ULG33" s="117"/>
      <c r="ULH33" s="117"/>
      <c r="ULI33" s="117"/>
      <c r="ULJ33" s="117"/>
      <c r="ULK33" s="117"/>
      <c r="ULL33" s="117"/>
      <c r="ULM33" s="117"/>
      <c r="ULN33" s="117"/>
      <c r="ULO33" s="117"/>
      <c r="ULP33" s="117"/>
      <c r="ULQ33" s="117"/>
      <c r="ULR33" s="117"/>
      <c r="ULS33" s="117"/>
      <c r="ULT33" s="117"/>
      <c r="ULU33" s="117"/>
      <c r="ULV33" s="117"/>
      <c r="ULW33" s="117"/>
      <c r="ULX33" s="117"/>
      <c r="ULY33" s="117"/>
      <c r="ULZ33" s="117"/>
      <c r="UMA33" s="117"/>
      <c r="UMB33" s="117"/>
      <c r="UMC33" s="117"/>
      <c r="UMD33" s="117"/>
      <c r="UME33" s="117"/>
      <c r="UMF33" s="117"/>
      <c r="UMG33" s="117"/>
      <c r="UMH33" s="117"/>
      <c r="UMI33" s="117"/>
      <c r="UMJ33" s="117"/>
      <c r="UMK33" s="117"/>
      <c r="UML33" s="117"/>
      <c r="UMM33" s="117"/>
      <c r="UMN33" s="117"/>
      <c r="UMO33" s="117"/>
      <c r="UMP33" s="117"/>
      <c r="UMQ33" s="117"/>
      <c r="UMR33" s="117"/>
      <c r="UMS33" s="117"/>
      <c r="UMT33" s="117"/>
      <c r="UMU33" s="117"/>
      <c r="UMV33" s="117"/>
      <c r="UMW33" s="117"/>
      <c r="UMX33" s="117"/>
      <c r="UMY33" s="117"/>
      <c r="UMZ33" s="117"/>
      <c r="UNA33" s="117"/>
      <c r="UNB33" s="117"/>
      <c r="UNC33" s="117"/>
      <c r="UND33" s="117"/>
      <c r="UNE33" s="117"/>
      <c r="UNF33" s="117"/>
      <c r="UNG33" s="117"/>
      <c r="UNH33" s="117"/>
      <c r="UNI33" s="117"/>
      <c r="UNJ33" s="117"/>
      <c r="UNK33" s="117"/>
      <c r="UNL33" s="117"/>
      <c r="UNM33" s="117"/>
      <c r="UNN33" s="117"/>
      <c r="UNO33" s="117"/>
      <c r="UNP33" s="117"/>
      <c r="UNQ33" s="117"/>
      <c r="UNR33" s="117"/>
      <c r="UNS33" s="117"/>
      <c r="UNT33" s="117"/>
      <c r="UNU33" s="117"/>
      <c r="UNV33" s="117"/>
      <c r="UNW33" s="117"/>
      <c r="UNX33" s="117"/>
      <c r="UNY33" s="117"/>
      <c r="UNZ33" s="117"/>
      <c r="UOA33" s="117"/>
      <c r="UOB33" s="117"/>
      <c r="UOC33" s="117"/>
      <c r="UOD33" s="117"/>
      <c r="UOE33" s="117"/>
      <c r="UOF33" s="117"/>
      <c r="UOG33" s="117"/>
      <c r="UOH33" s="117"/>
      <c r="UOI33" s="117"/>
      <c r="UOJ33" s="117"/>
      <c r="UOK33" s="117"/>
      <c r="UOL33" s="117"/>
      <c r="UOM33" s="117"/>
      <c r="UON33" s="117"/>
      <c r="UOO33" s="117"/>
      <c r="UOP33" s="117"/>
      <c r="UOQ33" s="117"/>
      <c r="UOR33" s="117"/>
      <c r="UOS33" s="117"/>
      <c r="UOT33" s="117"/>
      <c r="UOU33" s="117"/>
      <c r="UOV33" s="117"/>
      <c r="UOW33" s="117"/>
      <c r="UOX33" s="117"/>
      <c r="UOY33" s="117"/>
      <c r="UOZ33" s="117"/>
      <c r="UPA33" s="117"/>
      <c r="UPB33" s="117"/>
      <c r="UPC33" s="117"/>
      <c r="UPD33" s="117"/>
      <c r="UPE33" s="117"/>
      <c r="UPF33" s="117"/>
      <c r="UPG33" s="117"/>
      <c r="UPH33" s="117"/>
      <c r="UPI33" s="117"/>
      <c r="UPJ33" s="117"/>
      <c r="UPK33" s="117"/>
      <c r="UPL33" s="117"/>
      <c r="UPM33" s="117"/>
      <c r="UPN33" s="117"/>
      <c r="UPO33" s="117"/>
      <c r="UPP33" s="117"/>
      <c r="UPQ33" s="117"/>
      <c r="UPR33" s="117"/>
      <c r="UPS33" s="117"/>
      <c r="UPT33" s="117"/>
      <c r="UPU33" s="117"/>
      <c r="UPV33" s="117"/>
      <c r="UPW33" s="117"/>
      <c r="UPX33" s="117"/>
      <c r="UPY33" s="117"/>
      <c r="UPZ33" s="117"/>
      <c r="UQA33" s="117"/>
      <c r="UQB33" s="117"/>
      <c r="UQC33" s="117"/>
      <c r="UQD33" s="117"/>
      <c r="UQE33" s="117"/>
      <c r="UQF33" s="117"/>
      <c r="UQG33" s="117"/>
      <c r="UQH33" s="117"/>
      <c r="UQI33" s="117"/>
      <c r="UQJ33" s="117"/>
      <c r="UQK33" s="117"/>
      <c r="UQL33" s="117"/>
      <c r="UQM33" s="117"/>
      <c r="UQN33" s="117"/>
      <c r="UQO33" s="117"/>
      <c r="UQP33" s="117"/>
      <c r="UQQ33" s="117"/>
      <c r="UQR33" s="117"/>
      <c r="UQS33" s="117"/>
      <c r="UQT33" s="117"/>
      <c r="UQU33" s="117"/>
      <c r="UQV33" s="117"/>
      <c r="UQW33" s="117"/>
      <c r="UQX33" s="117"/>
      <c r="UQY33" s="117"/>
      <c r="UQZ33" s="117"/>
      <c r="URA33" s="117"/>
      <c r="URB33" s="117"/>
      <c r="URC33" s="117"/>
      <c r="URD33" s="117"/>
      <c r="URE33" s="117"/>
      <c r="URF33" s="117"/>
      <c r="URG33" s="117"/>
      <c r="URH33" s="117"/>
      <c r="URI33" s="117"/>
      <c r="URJ33" s="117"/>
      <c r="URK33" s="117"/>
      <c r="URL33" s="117"/>
      <c r="URM33" s="117"/>
      <c r="URN33" s="117"/>
      <c r="URO33" s="117"/>
      <c r="URP33" s="117"/>
      <c r="URQ33" s="117"/>
      <c r="URR33" s="117"/>
      <c r="URS33" s="117"/>
      <c r="URT33" s="117"/>
      <c r="URU33" s="117"/>
      <c r="URV33" s="117"/>
      <c r="URW33" s="117"/>
      <c r="URX33" s="117"/>
      <c r="URY33" s="117"/>
      <c r="URZ33" s="117"/>
      <c r="USA33" s="117"/>
      <c r="USB33" s="117"/>
      <c r="USC33" s="117"/>
      <c r="USD33" s="117"/>
      <c r="USE33" s="117"/>
      <c r="USF33" s="117"/>
      <c r="USG33" s="117"/>
      <c r="USH33" s="117"/>
      <c r="USI33" s="117"/>
      <c r="USJ33" s="117"/>
      <c r="USK33" s="117"/>
      <c r="USL33" s="117"/>
      <c r="USM33" s="117"/>
      <c r="USN33" s="117"/>
      <c r="USO33" s="117"/>
      <c r="USP33" s="117"/>
      <c r="USQ33" s="117"/>
      <c r="USR33" s="117"/>
      <c r="USS33" s="117"/>
      <c r="UST33" s="117"/>
      <c r="USU33" s="117"/>
      <c r="USV33" s="117"/>
      <c r="USW33" s="117"/>
      <c r="USX33" s="117"/>
      <c r="USY33" s="117"/>
      <c r="USZ33" s="117"/>
      <c r="UTA33" s="117"/>
      <c r="UTB33" s="117"/>
      <c r="UTC33" s="117"/>
      <c r="UTD33" s="117"/>
      <c r="UTE33" s="117"/>
      <c r="UTF33" s="117"/>
      <c r="UTG33" s="117"/>
      <c r="UTH33" s="117"/>
      <c r="UTI33" s="117"/>
      <c r="UTJ33" s="117"/>
      <c r="UTK33" s="117"/>
      <c r="UTL33" s="117"/>
      <c r="UTM33" s="117"/>
      <c r="UTN33" s="117"/>
      <c r="UTO33" s="117"/>
      <c r="UTP33" s="117"/>
      <c r="UTQ33" s="117"/>
      <c r="UTR33" s="117"/>
      <c r="UTS33" s="117"/>
      <c r="UTT33" s="117"/>
      <c r="UTU33" s="117"/>
      <c r="UTV33" s="117"/>
      <c r="UTW33" s="117"/>
      <c r="UTX33" s="117"/>
      <c r="UTY33" s="117"/>
      <c r="UTZ33" s="117"/>
      <c r="UUA33" s="117"/>
      <c r="UUB33" s="117"/>
      <c r="UUC33" s="117"/>
      <c r="UUD33" s="117"/>
      <c r="UUE33" s="117"/>
      <c r="UUF33" s="117"/>
      <c r="UUG33" s="117"/>
      <c r="UUH33" s="117"/>
      <c r="UUI33" s="117"/>
      <c r="UUJ33" s="117"/>
      <c r="UUK33" s="117"/>
      <c r="UUL33" s="117"/>
      <c r="UUM33" s="117"/>
      <c r="UUN33" s="117"/>
      <c r="UUO33" s="117"/>
      <c r="UUP33" s="117"/>
      <c r="UUQ33" s="117"/>
      <c r="UUR33" s="117"/>
      <c r="UUS33" s="117"/>
      <c r="UUT33" s="117"/>
      <c r="UUU33" s="117"/>
      <c r="UUV33" s="117"/>
      <c r="UUW33" s="117"/>
      <c r="UUX33" s="117"/>
      <c r="UUY33" s="117"/>
      <c r="UUZ33" s="117"/>
      <c r="UVA33" s="117"/>
      <c r="UVB33" s="117"/>
      <c r="UVC33" s="117"/>
      <c r="UVD33" s="117"/>
      <c r="UVE33" s="117"/>
      <c r="UVF33" s="117"/>
      <c r="UVG33" s="117"/>
      <c r="UVH33" s="117"/>
      <c r="UVI33" s="117"/>
      <c r="UVJ33" s="117"/>
      <c r="UVK33" s="117"/>
      <c r="UVL33" s="117"/>
      <c r="UVM33" s="117"/>
      <c r="UVN33" s="117"/>
      <c r="UVO33" s="117"/>
      <c r="UVP33" s="117"/>
      <c r="UVQ33" s="117"/>
      <c r="UVR33" s="117"/>
      <c r="UVS33" s="117"/>
      <c r="UVT33" s="117"/>
      <c r="UVU33" s="117"/>
      <c r="UVV33" s="117"/>
      <c r="UVW33" s="117"/>
      <c r="UVX33" s="117"/>
      <c r="UVY33" s="117"/>
      <c r="UVZ33" s="117"/>
      <c r="UWA33" s="117"/>
      <c r="UWB33" s="117"/>
      <c r="UWC33" s="117"/>
      <c r="UWD33" s="117"/>
      <c r="UWE33" s="117"/>
      <c r="UWF33" s="117"/>
      <c r="UWG33" s="117"/>
      <c r="UWH33" s="117"/>
      <c r="UWI33" s="117"/>
      <c r="UWJ33" s="117"/>
      <c r="UWK33" s="117"/>
      <c r="UWL33" s="117"/>
      <c r="UWM33" s="117"/>
      <c r="UWN33" s="117"/>
      <c r="UWO33" s="117"/>
      <c r="UWP33" s="117"/>
      <c r="UWQ33" s="117"/>
      <c r="UWR33" s="117"/>
      <c r="UWS33" s="117"/>
      <c r="UWT33" s="117"/>
      <c r="UWU33" s="117"/>
      <c r="UWV33" s="117"/>
      <c r="UWW33" s="117"/>
      <c r="UWX33" s="117"/>
      <c r="UWY33" s="117"/>
      <c r="UWZ33" s="117"/>
      <c r="UXA33" s="117"/>
      <c r="UXB33" s="117"/>
      <c r="UXC33" s="117"/>
      <c r="UXD33" s="117"/>
      <c r="UXE33" s="117"/>
      <c r="UXF33" s="117"/>
      <c r="UXG33" s="117"/>
      <c r="UXH33" s="117"/>
      <c r="UXI33" s="117"/>
      <c r="UXJ33" s="117"/>
      <c r="UXK33" s="117"/>
      <c r="UXL33" s="117"/>
      <c r="UXM33" s="117"/>
      <c r="UXN33" s="117"/>
      <c r="UXO33" s="117"/>
      <c r="UXP33" s="117"/>
      <c r="UXQ33" s="117"/>
      <c r="UXR33" s="117"/>
      <c r="UXS33" s="117"/>
      <c r="UXT33" s="117"/>
      <c r="UXU33" s="117"/>
      <c r="UXV33" s="117"/>
      <c r="UXW33" s="117"/>
      <c r="UXX33" s="117"/>
      <c r="UXY33" s="117"/>
      <c r="UXZ33" s="117"/>
      <c r="UYA33" s="117"/>
      <c r="UYB33" s="117"/>
      <c r="UYC33" s="117"/>
      <c r="UYD33" s="117"/>
      <c r="UYE33" s="117"/>
      <c r="UYF33" s="117"/>
      <c r="UYG33" s="117"/>
      <c r="UYH33" s="117"/>
      <c r="UYI33" s="117"/>
      <c r="UYJ33" s="117"/>
      <c r="UYK33" s="117"/>
      <c r="UYL33" s="117"/>
      <c r="UYM33" s="117"/>
      <c r="UYN33" s="117"/>
      <c r="UYO33" s="117"/>
      <c r="UYP33" s="117"/>
      <c r="UYQ33" s="117"/>
      <c r="UYR33" s="117"/>
      <c r="UYS33" s="117"/>
      <c r="UYT33" s="117"/>
      <c r="UYU33" s="117"/>
      <c r="UYV33" s="117"/>
      <c r="UYW33" s="117"/>
      <c r="UYX33" s="117"/>
      <c r="UYY33" s="117"/>
      <c r="UYZ33" s="117"/>
      <c r="UZA33" s="117"/>
      <c r="UZB33" s="117"/>
      <c r="UZC33" s="117"/>
      <c r="UZD33" s="117"/>
      <c r="UZE33" s="117"/>
      <c r="UZF33" s="117"/>
      <c r="UZG33" s="117"/>
      <c r="UZH33" s="117"/>
      <c r="UZI33" s="117"/>
      <c r="UZJ33" s="117"/>
      <c r="UZK33" s="117"/>
      <c r="UZL33" s="117"/>
      <c r="UZM33" s="117"/>
      <c r="UZN33" s="117"/>
      <c r="UZO33" s="117"/>
      <c r="UZP33" s="117"/>
      <c r="UZQ33" s="117"/>
      <c r="UZR33" s="117"/>
      <c r="UZS33" s="117"/>
      <c r="UZT33" s="117"/>
      <c r="UZU33" s="117"/>
      <c r="UZV33" s="117"/>
      <c r="UZW33" s="117"/>
      <c r="UZX33" s="117"/>
      <c r="UZY33" s="117"/>
      <c r="UZZ33" s="117"/>
      <c r="VAA33" s="117"/>
      <c r="VAB33" s="117"/>
      <c r="VAC33" s="117"/>
      <c r="VAD33" s="117"/>
      <c r="VAE33" s="117"/>
      <c r="VAF33" s="117"/>
      <c r="VAG33" s="117"/>
      <c r="VAH33" s="117"/>
      <c r="VAI33" s="117"/>
      <c r="VAJ33" s="117"/>
      <c r="VAK33" s="117"/>
      <c r="VAL33" s="117"/>
      <c r="VAM33" s="117"/>
      <c r="VAN33" s="117"/>
      <c r="VAO33" s="117"/>
      <c r="VAP33" s="117"/>
      <c r="VAQ33" s="117"/>
      <c r="VAR33" s="117"/>
      <c r="VAS33" s="117"/>
      <c r="VAT33" s="117"/>
      <c r="VAU33" s="117"/>
      <c r="VAV33" s="117"/>
      <c r="VAW33" s="117"/>
      <c r="VAX33" s="117"/>
      <c r="VAY33" s="117"/>
      <c r="VAZ33" s="117"/>
      <c r="VBA33" s="117"/>
      <c r="VBB33" s="117"/>
      <c r="VBC33" s="117"/>
      <c r="VBD33" s="117"/>
      <c r="VBE33" s="117"/>
      <c r="VBF33" s="117"/>
      <c r="VBG33" s="117"/>
      <c r="VBH33" s="117"/>
      <c r="VBI33" s="117"/>
      <c r="VBJ33" s="117"/>
      <c r="VBK33" s="117"/>
      <c r="VBL33" s="117"/>
      <c r="VBM33" s="117"/>
      <c r="VBN33" s="117"/>
      <c r="VBO33" s="117"/>
      <c r="VBP33" s="117"/>
      <c r="VBQ33" s="117"/>
      <c r="VBR33" s="117"/>
      <c r="VBS33" s="117"/>
      <c r="VBT33" s="117"/>
      <c r="VBU33" s="117"/>
      <c r="VBV33" s="117"/>
      <c r="VBW33" s="117"/>
      <c r="VBX33" s="117"/>
      <c r="VBY33" s="117"/>
      <c r="VBZ33" s="117"/>
      <c r="VCA33" s="117"/>
      <c r="VCB33" s="117"/>
      <c r="VCC33" s="117"/>
      <c r="VCD33" s="117"/>
      <c r="VCE33" s="117"/>
      <c r="VCF33" s="117"/>
      <c r="VCG33" s="117"/>
      <c r="VCH33" s="117"/>
      <c r="VCI33" s="117"/>
      <c r="VCJ33" s="117"/>
      <c r="VCK33" s="117"/>
      <c r="VCL33" s="117"/>
      <c r="VCM33" s="117"/>
      <c r="VCN33" s="117"/>
      <c r="VCO33" s="117"/>
      <c r="VCP33" s="117"/>
      <c r="VCQ33" s="117"/>
      <c r="VCR33" s="117"/>
      <c r="VCS33" s="117"/>
      <c r="VCT33" s="117"/>
      <c r="VCU33" s="117"/>
      <c r="VCV33" s="117"/>
      <c r="VCW33" s="117"/>
      <c r="VCX33" s="117"/>
      <c r="VCY33" s="117"/>
      <c r="VCZ33" s="117"/>
      <c r="VDA33" s="117"/>
      <c r="VDB33" s="117"/>
      <c r="VDC33" s="117"/>
      <c r="VDD33" s="117"/>
      <c r="VDE33" s="117"/>
      <c r="VDF33" s="117"/>
      <c r="VDG33" s="117"/>
      <c r="VDH33" s="117"/>
      <c r="VDI33" s="117"/>
      <c r="VDJ33" s="117"/>
      <c r="VDK33" s="117"/>
      <c r="VDL33" s="117"/>
      <c r="VDM33" s="117"/>
      <c r="VDN33" s="117"/>
      <c r="VDO33" s="117"/>
      <c r="VDP33" s="117"/>
      <c r="VDQ33" s="117"/>
      <c r="VDR33" s="117"/>
      <c r="VDS33" s="117"/>
      <c r="VDT33" s="117"/>
      <c r="VDU33" s="117"/>
      <c r="VDV33" s="117"/>
      <c r="VDW33" s="117"/>
      <c r="VDX33" s="117"/>
      <c r="VDY33" s="117"/>
      <c r="VDZ33" s="117"/>
      <c r="VEA33" s="117"/>
      <c r="VEB33" s="117"/>
      <c r="VEC33" s="117"/>
      <c r="VED33" s="117"/>
      <c r="VEE33" s="117"/>
      <c r="VEF33" s="117"/>
      <c r="VEG33" s="117"/>
      <c r="VEH33" s="117"/>
      <c r="VEI33" s="117"/>
      <c r="VEJ33" s="117"/>
      <c r="VEK33" s="117"/>
      <c r="VEL33" s="117"/>
      <c r="VEM33" s="117"/>
      <c r="VEN33" s="117"/>
      <c r="VEO33" s="117"/>
      <c r="VEP33" s="117"/>
      <c r="VEQ33" s="117"/>
      <c r="VER33" s="117"/>
      <c r="VES33" s="117"/>
      <c r="VET33" s="117"/>
      <c r="VEU33" s="117"/>
      <c r="VEV33" s="117"/>
      <c r="VEW33" s="117"/>
      <c r="VEX33" s="117"/>
      <c r="VEY33" s="117"/>
      <c r="VEZ33" s="117"/>
      <c r="VFA33" s="117"/>
      <c r="VFB33" s="117"/>
      <c r="VFC33" s="117"/>
      <c r="VFD33" s="117"/>
      <c r="VFE33" s="117"/>
      <c r="VFF33" s="117"/>
      <c r="VFG33" s="117"/>
      <c r="VFH33" s="117"/>
      <c r="VFI33" s="117"/>
      <c r="VFJ33" s="117"/>
      <c r="VFK33" s="117"/>
      <c r="VFL33" s="117"/>
      <c r="VFM33" s="117"/>
      <c r="VFN33" s="117"/>
      <c r="VFO33" s="117"/>
      <c r="VFP33" s="117"/>
      <c r="VFQ33" s="117"/>
      <c r="VFR33" s="117"/>
      <c r="VFS33" s="117"/>
      <c r="VFT33" s="117"/>
      <c r="VFU33" s="117"/>
      <c r="VFV33" s="117"/>
      <c r="VFW33" s="117"/>
      <c r="VFX33" s="117"/>
      <c r="VFY33" s="117"/>
      <c r="VFZ33" s="117"/>
      <c r="VGA33" s="117"/>
      <c r="VGB33" s="117"/>
      <c r="VGC33" s="117"/>
      <c r="VGD33" s="117"/>
      <c r="VGE33" s="117"/>
      <c r="VGF33" s="117"/>
      <c r="VGG33" s="117"/>
      <c r="VGH33" s="117"/>
      <c r="VGI33" s="117"/>
      <c r="VGJ33" s="117"/>
      <c r="VGK33" s="117"/>
      <c r="VGL33" s="117"/>
      <c r="VGM33" s="117"/>
      <c r="VGN33" s="117"/>
      <c r="VGO33" s="117"/>
      <c r="VGP33" s="117"/>
      <c r="VGQ33" s="117"/>
      <c r="VGR33" s="117"/>
      <c r="VGS33" s="117"/>
      <c r="VGT33" s="117"/>
      <c r="VGU33" s="117"/>
      <c r="VGV33" s="117"/>
      <c r="VGW33" s="117"/>
      <c r="VGX33" s="117"/>
      <c r="VGY33" s="117"/>
      <c r="VGZ33" s="117"/>
      <c r="VHA33" s="117"/>
      <c r="VHB33" s="117"/>
      <c r="VHC33" s="117"/>
      <c r="VHD33" s="117"/>
      <c r="VHE33" s="117"/>
      <c r="VHF33" s="117"/>
      <c r="VHG33" s="117"/>
      <c r="VHH33" s="117"/>
      <c r="VHI33" s="117"/>
      <c r="VHJ33" s="117"/>
      <c r="VHK33" s="117"/>
      <c r="VHL33" s="117"/>
      <c r="VHM33" s="117"/>
      <c r="VHN33" s="117"/>
      <c r="VHO33" s="117"/>
      <c r="VHP33" s="117"/>
      <c r="VHQ33" s="117"/>
      <c r="VHR33" s="117"/>
      <c r="VHS33" s="117"/>
      <c r="VHT33" s="117"/>
      <c r="VHU33" s="117"/>
      <c r="VHV33" s="117"/>
      <c r="VHW33" s="117"/>
      <c r="VHX33" s="117"/>
      <c r="VHY33" s="117"/>
      <c r="VHZ33" s="117"/>
      <c r="VIA33" s="117"/>
      <c r="VIB33" s="117"/>
      <c r="VIC33" s="117"/>
      <c r="VID33" s="117"/>
      <c r="VIE33" s="117"/>
      <c r="VIF33" s="117"/>
      <c r="VIG33" s="117"/>
      <c r="VIH33" s="117"/>
      <c r="VII33" s="117"/>
      <c r="VIJ33" s="117"/>
      <c r="VIK33" s="117"/>
      <c r="VIL33" s="117"/>
      <c r="VIM33" s="117"/>
      <c r="VIN33" s="117"/>
      <c r="VIO33" s="117"/>
      <c r="VIP33" s="117"/>
      <c r="VIQ33" s="117"/>
      <c r="VIR33" s="117"/>
      <c r="VIS33" s="117"/>
      <c r="VIT33" s="117"/>
      <c r="VIU33" s="117"/>
      <c r="VIV33" s="117"/>
      <c r="VIW33" s="117"/>
      <c r="VIX33" s="117"/>
      <c r="VIY33" s="117"/>
      <c r="VIZ33" s="117"/>
      <c r="VJA33" s="117"/>
      <c r="VJB33" s="117"/>
      <c r="VJC33" s="117"/>
      <c r="VJD33" s="117"/>
      <c r="VJE33" s="117"/>
      <c r="VJF33" s="117"/>
      <c r="VJG33" s="117"/>
      <c r="VJH33" s="117"/>
      <c r="VJI33" s="117"/>
      <c r="VJJ33" s="117"/>
      <c r="VJK33" s="117"/>
      <c r="VJL33" s="117"/>
      <c r="VJM33" s="117"/>
      <c r="VJN33" s="117"/>
      <c r="VJO33" s="117"/>
      <c r="VJP33" s="117"/>
      <c r="VJQ33" s="117"/>
      <c r="VJR33" s="117"/>
      <c r="VJS33" s="117"/>
      <c r="VJT33" s="117"/>
      <c r="VJU33" s="117"/>
      <c r="VJV33" s="117"/>
      <c r="VJW33" s="117"/>
      <c r="VJX33" s="117"/>
      <c r="VJY33" s="117"/>
      <c r="VJZ33" s="117"/>
      <c r="VKA33" s="117"/>
      <c r="VKB33" s="117"/>
      <c r="VKC33" s="117"/>
      <c r="VKD33" s="117"/>
      <c r="VKE33" s="117"/>
      <c r="VKF33" s="117"/>
      <c r="VKG33" s="117"/>
      <c r="VKH33" s="117"/>
      <c r="VKI33" s="117"/>
      <c r="VKJ33" s="117"/>
      <c r="VKK33" s="117"/>
      <c r="VKL33" s="117"/>
      <c r="VKM33" s="117"/>
      <c r="VKN33" s="117"/>
      <c r="VKO33" s="117"/>
      <c r="VKP33" s="117"/>
      <c r="VKQ33" s="117"/>
      <c r="VKR33" s="117"/>
      <c r="VKS33" s="117"/>
      <c r="VKT33" s="117"/>
      <c r="VKU33" s="117"/>
      <c r="VKV33" s="117"/>
      <c r="VKW33" s="117"/>
      <c r="VKX33" s="117"/>
      <c r="VKY33" s="117"/>
      <c r="VKZ33" s="117"/>
      <c r="VLA33" s="117"/>
      <c r="VLB33" s="117"/>
      <c r="VLC33" s="117"/>
      <c r="VLD33" s="117"/>
      <c r="VLE33" s="117"/>
      <c r="VLF33" s="117"/>
      <c r="VLG33" s="117"/>
      <c r="VLH33" s="117"/>
      <c r="VLI33" s="117"/>
      <c r="VLJ33" s="117"/>
      <c r="VLK33" s="117"/>
      <c r="VLL33" s="117"/>
      <c r="VLM33" s="117"/>
      <c r="VLN33" s="117"/>
      <c r="VLO33" s="117"/>
      <c r="VLP33" s="117"/>
      <c r="VLQ33" s="117"/>
      <c r="VLR33" s="117"/>
      <c r="VLS33" s="117"/>
      <c r="VLT33" s="117"/>
      <c r="VLU33" s="117"/>
      <c r="VLV33" s="117"/>
      <c r="VLW33" s="117"/>
      <c r="VLX33" s="117"/>
      <c r="VLY33" s="117"/>
      <c r="VLZ33" s="117"/>
      <c r="VMA33" s="117"/>
      <c r="VMB33" s="117"/>
      <c r="VMC33" s="117"/>
      <c r="VMD33" s="117"/>
      <c r="VME33" s="117"/>
      <c r="VMF33" s="117"/>
      <c r="VMG33" s="117"/>
      <c r="VMH33" s="117"/>
      <c r="VMI33" s="117"/>
      <c r="VMJ33" s="117"/>
      <c r="VMK33" s="117"/>
      <c r="VML33" s="117"/>
      <c r="VMM33" s="117"/>
      <c r="VMN33" s="117"/>
      <c r="VMO33" s="117"/>
      <c r="VMP33" s="117"/>
      <c r="VMQ33" s="117"/>
      <c r="VMR33" s="117"/>
      <c r="VMS33" s="117"/>
      <c r="VMT33" s="117"/>
      <c r="VMU33" s="117"/>
      <c r="VMV33" s="117"/>
      <c r="VMW33" s="117"/>
      <c r="VMX33" s="117"/>
      <c r="VMY33" s="117"/>
      <c r="VMZ33" s="117"/>
      <c r="VNA33" s="117"/>
      <c r="VNB33" s="117"/>
      <c r="VNC33" s="117"/>
      <c r="VND33" s="117"/>
      <c r="VNE33" s="117"/>
      <c r="VNF33" s="117"/>
      <c r="VNG33" s="117"/>
      <c r="VNH33" s="117"/>
      <c r="VNI33" s="117"/>
      <c r="VNJ33" s="117"/>
      <c r="VNK33" s="117"/>
      <c r="VNL33" s="117"/>
      <c r="VNM33" s="117"/>
      <c r="VNN33" s="117"/>
      <c r="VNO33" s="117"/>
      <c r="VNP33" s="117"/>
      <c r="VNQ33" s="117"/>
      <c r="VNR33" s="117"/>
      <c r="VNS33" s="117"/>
      <c r="VNT33" s="117"/>
      <c r="VNU33" s="117"/>
      <c r="VNV33" s="117"/>
      <c r="VNW33" s="117"/>
      <c r="VNX33" s="117"/>
      <c r="VNY33" s="117"/>
      <c r="VNZ33" s="117"/>
      <c r="VOA33" s="117"/>
      <c r="VOB33" s="117"/>
      <c r="VOC33" s="117"/>
      <c r="VOD33" s="117"/>
      <c r="VOE33" s="117"/>
      <c r="VOF33" s="117"/>
      <c r="VOG33" s="117"/>
      <c r="VOH33" s="117"/>
      <c r="VOI33" s="117"/>
      <c r="VOJ33" s="117"/>
      <c r="VOK33" s="117"/>
      <c r="VOL33" s="117"/>
      <c r="VOM33" s="117"/>
      <c r="VON33" s="117"/>
      <c r="VOO33" s="117"/>
      <c r="VOP33" s="117"/>
      <c r="VOQ33" s="117"/>
      <c r="VOR33" s="117"/>
      <c r="VOS33" s="117"/>
      <c r="VOT33" s="117"/>
      <c r="VOU33" s="117"/>
      <c r="VOV33" s="117"/>
      <c r="VOW33" s="117"/>
      <c r="VOX33" s="117"/>
      <c r="VOY33" s="117"/>
      <c r="VOZ33" s="117"/>
      <c r="VPA33" s="117"/>
      <c r="VPB33" s="117"/>
      <c r="VPC33" s="117"/>
      <c r="VPD33" s="117"/>
      <c r="VPE33" s="117"/>
      <c r="VPF33" s="117"/>
      <c r="VPG33" s="117"/>
      <c r="VPH33" s="117"/>
      <c r="VPI33" s="117"/>
      <c r="VPJ33" s="117"/>
      <c r="VPK33" s="117"/>
      <c r="VPL33" s="117"/>
      <c r="VPM33" s="117"/>
      <c r="VPN33" s="117"/>
      <c r="VPO33" s="117"/>
      <c r="VPP33" s="117"/>
      <c r="VPQ33" s="117"/>
      <c r="VPR33" s="117"/>
      <c r="VPS33" s="117"/>
      <c r="VPT33" s="117"/>
      <c r="VPU33" s="117"/>
      <c r="VPV33" s="117"/>
      <c r="VPW33" s="117"/>
      <c r="VPX33" s="117"/>
      <c r="VPY33" s="117"/>
      <c r="VPZ33" s="117"/>
      <c r="VQA33" s="117"/>
      <c r="VQB33" s="117"/>
      <c r="VQC33" s="117"/>
      <c r="VQD33" s="117"/>
      <c r="VQE33" s="117"/>
      <c r="VQF33" s="117"/>
      <c r="VQG33" s="117"/>
      <c r="VQH33" s="117"/>
      <c r="VQI33" s="117"/>
      <c r="VQJ33" s="117"/>
      <c r="VQK33" s="117"/>
      <c r="VQL33" s="117"/>
      <c r="VQM33" s="117"/>
      <c r="VQN33" s="117"/>
      <c r="VQO33" s="117"/>
      <c r="VQP33" s="117"/>
      <c r="VQQ33" s="117"/>
      <c r="VQR33" s="117"/>
      <c r="VQS33" s="117"/>
      <c r="VQT33" s="117"/>
      <c r="VQU33" s="117"/>
      <c r="VQV33" s="117"/>
      <c r="VQW33" s="117"/>
      <c r="VQX33" s="117"/>
      <c r="VQY33" s="117"/>
      <c r="VQZ33" s="117"/>
      <c r="VRA33" s="117"/>
      <c r="VRB33" s="117"/>
      <c r="VRC33" s="117"/>
      <c r="VRD33" s="117"/>
      <c r="VRE33" s="117"/>
      <c r="VRF33" s="117"/>
      <c r="VRG33" s="117"/>
      <c r="VRH33" s="117"/>
      <c r="VRI33" s="117"/>
      <c r="VRJ33" s="117"/>
      <c r="VRK33" s="117"/>
      <c r="VRL33" s="117"/>
      <c r="VRM33" s="117"/>
      <c r="VRN33" s="117"/>
      <c r="VRO33" s="117"/>
      <c r="VRP33" s="117"/>
      <c r="VRQ33" s="117"/>
      <c r="VRR33" s="117"/>
      <c r="VRS33" s="117"/>
      <c r="VRT33" s="117"/>
      <c r="VRU33" s="117"/>
      <c r="VRV33" s="117"/>
      <c r="VRW33" s="117"/>
      <c r="VRX33" s="117"/>
      <c r="VRY33" s="117"/>
      <c r="VRZ33" s="117"/>
      <c r="VSA33" s="117"/>
      <c r="VSB33" s="117"/>
      <c r="VSC33" s="117"/>
      <c r="VSD33" s="117"/>
      <c r="VSE33" s="117"/>
      <c r="VSF33" s="117"/>
      <c r="VSG33" s="117"/>
      <c r="VSH33" s="117"/>
      <c r="VSI33" s="117"/>
      <c r="VSJ33" s="117"/>
      <c r="VSK33" s="117"/>
      <c r="VSL33" s="117"/>
      <c r="VSM33" s="117"/>
      <c r="VSN33" s="117"/>
      <c r="VSO33" s="117"/>
      <c r="VSP33" s="117"/>
      <c r="VSQ33" s="117"/>
      <c r="VSR33" s="117"/>
      <c r="VSS33" s="117"/>
      <c r="VST33" s="117"/>
      <c r="VSU33" s="117"/>
      <c r="VSV33" s="117"/>
      <c r="VSW33" s="117"/>
      <c r="VSX33" s="117"/>
      <c r="VSY33" s="117"/>
      <c r="VSZ33" s="117"/>
      <c r="VTA33" s="117"/>
      <c r="VTB33" s="117"/>
      <c r="VTC33" s="117"/>
      <c r="VTD33" s="117"/>
      <c r="VTE33" s="117"/>
      <c r="VTF33" s="117"/>
      <c r="VTG33" s="117"/>
      <c r="VTH33" s="117"/>
      <c r="VTI33" s="117"/>
      <c r="VTJ33" s="117"/>
      <c r="VTK33" s="117"/>
      <c r="VTL33" s="117"/>
      <c r="VTM33" s="117"/>
      <c r="VTN33" s="117"/>
      <c r="VTO33" s="117"/>
      <c r="VTP33" s="117"/>
      <c r="VTQ33" s="117"/>
      <c r="VTR33" s="117"/>
      <c r="VTS33" s="117"/>
      <c r="VTT33" s="117"/>
      <c r="VTU33" s="117"/>
      <c r="VTV33" s="117"/>
      <c r="VTW33" s="117"/>
      <c r="VTX33" s="117"/>
      <c r="VTY33" s="117"/>
      <c r="VTZ33" s="117"/>
      <c r="VUA33" s="117"/>
      <c r="VUB33" s="117"/>
      <c r="VUC33" s="117"/>
      <c r="VUD33" s="117"/>
      <c r="VUE33" s="117"/>
      <c r="VUF33" s="117"/>
      <c r="VUG33" s="117"/>
      <c r="VUH33" s="117"/>
      <c r="VUI33" s="117"/>
      <c r="VUJ33" s="117"/>
      <c r="VUK33" s="117"/>
      <c r="VUL33" s="117"/>
      <c r="VUM33" s="117"/>
      <c r="VUN33" s="117"/>
      <c r="VUO33" s="117"/>
      <c r="VUP33" s="117"/>
      <c r="VUQ33" s="117"/>
      <c r="VUR33" s="117"/>
      <c r="VUS33" s="117"/>
      <c r="VUT33" s="117"/>
      <c r="VUU33" s="117"/>
      <c r="VUV33" s="117"/>
      <c r="VUW33" s="117"/>
      <c r="VUX33" s="117"/>
      <c r="VUY33" s="117"/>
      <c r="VUZ33" s="117"/>
      <c r="VVA33" s="117"/>
      <c r="VVB33" s="117"/>
      <c r="VVC33" s="117"/>
      <c r="VVD33" s="117"/>
      <c r="VVE33" s="117"/>
      <c r="VVF33" s="117"/>
      <c r="VVG33" s="117"/>
      <c r="VVH33" s="117"/>
      <c r="VVI33" s="117"/>
      <c r="VVJ33" s="117"/>
      <c r="VVK33" s="117"/>
      <c r="VVL33" s="117"/>
      <c r="VVM33" s="117"/>
      <c r="VVN33" s="117"/>
      <c r="VVO33" s="117"/>
      <c r="VVP33" s="117"/>
      <c r="VVQ33" s="117"/>
      <c r="VVR33" s="117"/>
      <c r="VVS33" s="117"/>
      <c r="VVT33" s="117"/>
      <c r="VVU33" s="117"/>
      <c r="VVV33" s="117"/>
      <c r="VVW33" s="117"/>
      <c r="VVX33" s="117"/>
      <c r="VVY33" s="117"/>
      <c r="VVZ33" s="117"/>
      <c r="VWA33" s="117"/>
      <c r="VWB33" s="117"/>
      <c r="VWC33" s="117"/>
      <c r="VWD33" s="117"/>
      <c r="VWE33" s="117"/>
      <c r="VWF33" s="117"/>
      <c r="VWG33" s="117"/>
      <c r="VWH33" s="117"/>
      <c r="VWI33" s="117"/>
      <c r="VWJ33" s="117"/>
      <c r="VWK33" s="117"/>
      <c r="VWL33" s="117"/>
      <c r="VWM33" s="117"/>
      <c r="VWN33" s="117"/>
      <c r="VWO33" s="117"/>
      <c r="VWP33" s="117"/>
      <c r="VWQ33" s="117"/>
      <c r="VWR33" s="117"/>
      <c r="VWS33" s="117"/>
      <c r="VWT33" s="117"/>
      <c r="VWU33" s="117"/>
      <c r="VWV33" s="117"/>
      <c r="VWW33" s="117"/>
      <c r="VWX33" s="117"/>
      <c r="VWY33" s="117"/>
      <c r="VWZ33" s="117"/>
      <c r="VXA33" s="117"/>
      <c r="VXB33" s="117"/>
      <c r="VXC33" s="117"/>
      <c r="VXD33" s="117"/>
      <c r="VXE33" s="117"/>
      <c r="VXF33" s="117"/>
      <c r="VXG33" s="117"/>
      <c r="VXH33" s="117"/>
      <c r="VXI33" s="117"/>
      <c r="VXJ33" s="117"/>
      <c r="VXK33" s="117"/>
      <c r="VXL33" s="117"/>
      <c r="VXM33" s="117"/>
      <c r="VXN33" s="117"/>
      <c r="VXO33" s="117"/>
      <c r="VXP33" s="117"/>
      <c r="VXQ33" s="117"/>
      <c r="VXR33" s="117"/>
      <c r="VXS33" s="117"/>
      <c r="VXT33" s="117"/>
      <c r="VXU33" s="117"/>
      <c r="VXV33" s="117"/>
      <c r="VXW33" s="117"/>
      <c r="VXX33" s="117"/>
      <c r="VXY33" s="117"/>
      <c r="VXZ33" s="117"/>
      <c r="VYA33" s="117"/>
      <c r="VYB33" s="117"/>
      <c r="VYC33" s="117"/>
      <c r="VYD33" s="117"/>
      <c r="VYE33" s="117"/>
      <c r="VYF33" s="117"/>
      <c r="VYG33" s="117"/>
      <c r="VYH33" s="117"/>
      <c r="VYI33" s="117"/>
      <c r="VYJ33" s="117"/>
      <c r="VYK33" s="117"/>
      <c r="VYL33" s="117"/>
      <c r="VYM33" s="117"/>
      <c r="VYN33" s="117"/>
      <c r="VYO33" s="117"/>
      <c r="VYP33" s="117"/>
      <c r="VYQ33" s="117"/>
      <c r="VYR33" s="117"/>
      <c r="VYS33" s="117"/>
      <c r="VYT33" s="117"/>
      <c r="VYU33" s="117"/>
      <c r="VYV33" s="117"/>
      <c r="VYW33" s="117"/>
      <c r="VYX33" s="117"/>
      <c r="VYY33" s="117"/>
      <c r="VYZ33" s="117"/>
      <c r="VZA33" s="117"/>
      <c r="VZB33" s="117"/>
      <c r="VZC33" s="117"/>
      <c r="VZD33" s="117"/>
      <c r="VZE33" s="117"/>
      <c r="VZF33" s="117"/>
      <c r="VZG33" s="117"/>
      <c r="VZH33" s="117"/>
      <c r="VZI33" s="117"/>
      <c r="VZJ33" s="117"/>
      <c r="VZK33" s="117"/>
      <c r="VZL33" s="117"/>
      <c r="VZM33" s="117"/>
      <c r="VZN33" s="117"/>
      <c r="VZO33" s="117"/>
      <c r="VZP33" s="117"/>
      <c r="VZQ33" s="117"/>
      <c r="VZR33" s="117"/>
      <c r="VZS33" s="117"/>
      <c r="VZT33" s="117"/>
      <c r="VZU33" s="117"/>
      <c r="VZV33" s="117"/>
      <c r="VZW33" s="117"/>
      <c r="VZX33" s="117"/>
      <c r="VZY33" s="117"/>
      <c r="VZZ33" s="117"/>
      <c r="WAA33" s="117"/>
      <c r="WAB33" s="117"/>
      <c r="WAC33" s="117"/>
      <c r="WAD33" s="117"/>
      <c r="WAE33" s="117"/>
      <c r="WAF33" s="117"/>
      <c r="WAG33" s="117"/>
      <c r="WAH33" s="117"/>
      <c r="WAI33" s="117"/>
      <c r="WAJ33" s="117"/>
      <c r="WAK33" s="117"/>
      <c r="WAL33" s="117"/>
      <c r="WAM33" s="117"/>
      <c r="WAN33" s="117"/>
      <c r="WAO33" s="117"/>
      <c r="WAP33" s="117"/>
      <c r="WAQ33" s="117"/>
      <c r="WAR33" s="117"/>
      <c r="WAS33" s="117"/>
      <c r="WAT33" s="117"/>
      <c r="WAU33" s="117"/>
      <c r="WAV33" s="117"/>
      <c r="WAW33" s="117"/>
      <c r="WAX33" s="117"/>
      <c r="WAY33" s="117"/>
      <c r="WAZ33" s="117"/>
      <c r="WBA33" s="117"/>
      <c r="WBB33" s="117"/>
      <c r="WBC33" s="117"/>
      <c r="WBD33" s="117"/>
      <c r="WBE33" s="117"/>
      <c r="WBF33" s="117"/>
      <c r="WBG33" s="117"/>
      <c r="WBH33" s="117"/>
      <c r="WBI33" s="117"/>
      <c r="WBJ33" s="117"/>
      <c r="WBK33" s="117"/>
      <c r="WBL33" s="117"/>
      <c r="WBM33" s="117"/>
      <c r="WBN33" s="117"/>
      <c r="WBO33" s="117"/>
      <c r="WBP33" s="117"/>
      <c r="WBQ33" s="117"/>
      <c r="WBR33" s="117"/>
      <c r="WBS33" s="117"/>
      <c r="WBT33" s="117"/>
      <c r="WBU33" s="117"/>
      <c r="WBV33" s="117"/>
      <c r="WBW33" s="117"/>
      <c r="WBX33" s="117"/>
      <c r="WBY33" s="117"/>
      <c r="WBZ33" s="117"/>
      <c r="WCA33" s="117"/>
      <c r="WCB33" s="117"/>
      <c r="WCC33" s="117"/>
      <c r="WCD33" s="117"/>
      <c r="WCE33" s="117"/>
      <c r="WCF33" s="117"/>
      <c r="WCG33" s="117"/>
      <c r="WCH33" s="117"/>
      <c r="WCI33" s="117"/>
      <c r="WCJ33" s="117"/>
      <c r="WCK33" s="117"/>
      <c r="WCL33" s="117"/>
      <c r="WCM33" s="117"/>
      <c r="WCN33" s="117"/>
      <c r="WCO33" s="117"/>
      <c r="WCP33" s="117"/>
      <c r="WCQ33" s="117"/>
      <c r="WCR33" s="117"/>
      <c r="WCS33" s="117"/>
      <c r="WCT33" s="117"/>
      <c r="WCU33" s="117"/>
      <c r="WCV33" s="117"/>
      <c r="WCW33" s="117"/>
      <c r="WCX33" s="117"/>
      <c r="WCY33" s="117"/>
      <c r="WCZ33" s="117"/>
      <c r="WDA33" s="117"/>
      <c r="WDB33" s="117"/>
      <c r="WDC33" s="117"/>
      <c r="WDD33" s="117"/>
      <c r="WDE33" s="117"/>
      <c r="WDF33" s="117"/>
      <c r="WDG33" s="117"/>
      <c r="WDH33" s="117"/>
      <c r="WDI33" s="117"/>
      <c r="WDJ33" s="117"/>
      <c r="WDK33" s="117"/>
      <c r="WDL33" s="117"/>
      <c r="WDM33" s="117"/>
      <c r="WDN33" s="117"/>
      <c r="WDO33" s="117"/>
      <c r="WDP33" s="117"/>
      <c r="WDQ33" s="117"/>
      <c r="WDR33" s="117"/>
      <c r="WDS33" s="117"/>
      <c r="WDT33" s="117"/>
      <c r="WDU33" s="117"/>
      <c r="WDV33" s="117"/>
      <c r="WDW33" s="117"/>
      <c r="WDX33" s="117"/>
      <c r="WDY33" s="117"/>
      <c r="WDZ33" s="117"/>
      <c r="WEA33" s="117"/>
      <c r="WEB33" s="117"/>
      <c r="WEC33" s="117"/>
      <c r="WED33" s="117"/>
      <c r="WEE33" s="117"/>
      <c r="WEF33" s="117"/>
      <c r="WEG33" s="117"/>
      <c r="WEH33" s="117"/>
      <c r="WEI33" s="117"/>
      <c r="WEJ33" s="117"/>
      <c r="WEK33" s="117"/>
      <c r="WEL33" s="117"/>
      <c r="WEM33" s="117"/>
      <c r="WEN33" s="117"/>
      <c r="WEO33" s="117"/>
      <c r="WEP33" s="117"/>
      <c r="WEQ33" s="117"/>
      <c r="WER33" s="117"/>
      <c r="WES33" s="117"/>
      <c r="WET33" s="117"/>
      <c r="WEU33" s="117"/>
      <c r="WEV33" s="117"/>
      <c r="WEW33" s="117"/>
      <c r="WEX33" s="117"/>
      <c r="WEY33" s="117"/>
      <c r="WEZ33" s="117"/>
      <c r="WFA33" s="117"/>
      <c r="WFB33" s="117"/>
      <c r="WFC33" s="117"/>
      <c r="WFD33" s="117"/>
      <c r="WFE33" s="117"/>
      <c r="WFF33" s="117"/>
      <c r="WFG33" s="117"/>
      <c r="WFH33" s="117"/>
      <c r="WFI33" s="117"/>
      <c r="WFJ33" s="117"/>
      <c r="WFK33" s="117"/>
      <c r="WFL33" s="117"/>
      <c r="WFM33" s="117"/>
      <c r="WFN33" s="117"/>
      <c r="WFO33" s="117"/>
      <c r="WFP33" s="117"/>
      <c r="WFQ33" s="117"/>
      <c r="WFR33" s="117"/>
      <c r="WFS33" s="117"/>
      <c r="WFT33" s="117"/>
      <c r="WFU33" s="117"/>
      <c r="WFV33" s="117"/>
      <c r="WFW33" s="117"/>
      <c r="WFX33" s="117"/>
      <c r="WFY33" s="117"/>
      <c r="WFZ33" s="117"/>
      <c r="WGA33" s="117"/>
      <c r="WGB33" s="117"/>
      <c r="WGC33" s="117"/>
      <c r="WGD33" s="117"/>
      <c r="WGE33" s="117"/>
      <c r="WGF33" s="117"/>
      <c r="WGG33" s="117"/>
      <c r="WGH33" s="117"/>
      <c r="WGI33" s="117"/>
      <c r="WGJ33" s="117"/>
      <c r="WGK33" s="117"/>
      <c r="WGL33" s="117"/>
      <c r="WGM33" s="117"/>
      <c r="WGN33" s="117"/>
      <c r="WGO33" s="117"/>
      <c r="WGP33" s="117"/>
      <c r="WGQ33" s="117"/>
      <c r="WGR33" s="117"/>
      <c r="WGS33" s="117"/>
      <c r="WGT33" s="117"/>
      <c r="WGU33" s="117"/>
      <c r="WGV33" s="117"/>
      <c r="WGW33" s="117"/>
      <c r="WGX33" s="117"/>
      <c r="WGY33" s="117"/>
      <c r="WGZ33" s="117"/>
      <c r="WHA33" s="117"/>
      <c r="WHB33" s="117"/>
      <c r="WHC33" s="117"/>
      <c r="WHD33" s="117"/>
      <c r="WHE33" s="117"/>
      <c r="WHF33" s="117"/>
      <c r="WHG33" s="117"/>
      <c r="WHH33" s="117"/>
      <c r="WHI33" s="117"/>
      <c r="WHJ33" s="117"/>
      <c r="WHK33" s="117"/>
      <c r="WHL33" s="117"/>
      <c r="WHM33" s="117"/>
      <c r="WHN33" s="117"/>
      <c r="WHO33" s="117"/>
      <c r="WHP33" s="117"/>
      <c r="WHQ33" s="117"/>
      <c r="WHR33" s="117"/>
      <c r="WHS33" s="117"/>
      <c r="WHT33" s="117"/>
      <c r="WHU33" s="117"/>
      <c r="WHV33" s="117"/>
      <c r="WHW33" s="117"/>
      <c r="WHX33" s="117"/>
      <c r="WHY33" s="117"/>
      <c r="WHZ33" s="117"/>
      <c r="WIA33" s="117"/>
      <c r="WIB33" s="117"/>
      <c r="WIC33" s="117"/>
      <c r="WID33" s="117"/>
      <c r="WIE33" s="117"/>
      <c r="WIF33" s="117"/>
      <c r="WIG33" s="117"/>
      <c r="WIH33" s="117"/>
      <c r="WII33" s="117"/>
      <c r="WIJ33" s="117"/>
      <c r="WIK33" s="117"/>
      <c r="WIL33" s="117"/>
      <c r="WIM33" s="117"/>
      <c r="WIN33" s="117"/>
      <c r="WIO33" s="117"/>
      <c r="WIP33" s="117"/>
      <c r="WIQ33" s="117"/>
      <c r="WIR33" s="117"/>
      <c r="WIS33" s="117"/>
      <c r="WIT33" s="117"/>
      <c r="WIU33" s="117"/>
      <c r="WIV33" s="117"/>
      <c r="WIW33" s="117"/>
      <c r="WIX33" s="117"/>
      <c r="WIY33" s="117"/>
      <c r="WIZ33" s="117"/>
      <c r="WJA33" s="117"/>
      <c r="WJB33" s="117"/>
      <c r="WJC33" s="117"/>
      <c r="WJD33" s="117"/>
      <c r="WJE33" s="117"/>
      <c r="WJF33" s="117"/>
      <c r="WJG33" s="117"/>
      <c r="WJH33" s="117"/>
      <c r="WJI33" s="117"/>
      <c r="WJJ33" s="117"/>
      <c r="WJK33" s="117"/>
      <c r="WJL33" s="117"/>
      <c r="WJM33" s="117"/>
      <c r="WJN33" s="117"/>
      <c r="WJO33" s="117"/>
      <c r="WJP33" s="117"/>
      <c r="WJQ33" s="117"/>
      <c r="WJR33" s="117"/>
      <c r="WJS33" s="117"/>
      <c r="WJT33" s="117"/>
      <c r="WJU33" s="117"/>
      <c r="WJV33" s="117"/>
      <c r="WJW33" s="117"/>
      <c r="WJX33" s="117"/>
      <c r="WJY33" s="117"/>
      <c r="WJZ33" s="117"/>
      <c r="WKA33" s="117"/>
      <c r="WKB33" s="117"/>
      <c r="WKC33" s="117"/>
      <c r="WKD33" s="117"/>
      <c r="WKE33" s="117"/>
      <c r="WKF33" s="117"/>
      <c r="WKG33" s="117"/>
      <c r="WKH33" s="117"/>
      <c r="WKI33" s="117"/>
      <c r="WKJ33" s="117"/>
      <c r="WKK33" s="117"/>
      <c r="WKL33" s="117"/>
      <c r="WKM33" s="117"/>
      <c r="WKN33" s="117"/>
      <c r="WKO33" s="117"/>
      <c r="WKP33" s="117"/>
      <c r="WKQ33" s="117"/>
      <c r="WKR33" s="117"/>
      <c r="WKS33" s="117"/>
      <c r="WKT33" s="117"/>
      <c r="WKU33" s="117"/>
      <c r="WKV33" s="117"/>
      <c r="WKW33" s="117"/>
      <c r="WKX33" s="117"/>
      <c r="WKY33" s="117"/>
      <c r="WKZ33" s="117"/>
      <c r="WLA33" s="117"/>
      <c r="WLB33" s="117"/>
      <c r="WLC33" s="117"/>
      <c r="WLD33" s="117"/>
      <c r="WLE33" s="117"/>
      <c r="WLF33" s="117"/>
      <c r="WLG33" s="117"/>
      <c r="WLH33" s="117"/>
      <c r="WLI33" s="117"/>
      <c r="WLJ33" s="117"/>
      <c r="WLK33" s="117"/>
      <c r="WLL33" s="117"/>
      <c r="WLM33" s="117"/>
      <c r="WLN33" s="117"/>
      <c r="WLO33" s="117"/>
      <c r="WLP33" s="117"/>
      <c r="WLQ33" s="117"/>
      <c r="WLR33" s="117"/>
      <c r="WLS33" s="117"/>
      <c r="WLT33" s="117"/>
      <c r="WLU33" s="117"/>
      <c r="WLV33" s="117"/>
      <c r="WLW33" s="117"/>
      <c r="WLX33" s="117"/>
      <c r="WLY33" s="117"/>
      <c r="WLZ33" s="117"/>
      <c r="WMA33" s="117"/>
      <c r="WMB33" s="117"/>
      <c r="WMC33" s="117"/>
      <c r="WMD33" s="117"/>
      <c r="WME33" s="117"/>
      <c r="WMF33" s="117"/>
      <c r="WMG33" s="117"/>
      <c r="WMH33" s="117"/>
      <c r="WMI33" s="117"/>
      <c r="WMJ33" s="117"/>
      <c r="WMK33" s="117"/>
      <c r="WML33" s="117"/>
      <c r="WMM33" s="117"/>
      <c r="WMN33" s="117"/>
      <c r="WMO33" s="117"/>
      <c r="WMP33" s="117"/>
      <c r="WMQ33" s="117"/>
      <c r="WMR33" s="117"/>
      <c r="WMS33" s="117"/>
      <c r="WMT33" s="117"/>
      <c r="WMU33" s="117"/>
      <c r="WMV33" s="117"/>
      <c r="WMW33" s="117"/>
      <c r="WMX33" s="117"/>
      <c r="WMY33" s="117"/>
      <c r="WMZ33" s="117"/>
      <c r="WNA33" s="117"/>
      <c r="WNB33" s="117"/>
      <c r="WNC33" s="117"/>
      <c r="WND33" s="117"/>
      <c r="WNE33" s="117"/>
      <c r="WNF33" s="117"/>
      <c r="WNG33" s="117"/>
      <c r="WNH33" s="117"/>
      <c r="WNI33" s="117"/>
      <c r="WNJ33" s="117"/>
      <c r="WNK33" s="117"/>
      <c r="WNL33" s="117"/>
      <c r="WNM33" s="117"/>
      <c r="WNN33" s="117"/>
      <c r="WNO33" s="117"/>
      <c r="WNP33" s="117"/>
      <c r="WNQ33" s="117"/>
      <c r="WNR33" s="117"/>
      <c r="WNS33" s="117"/>
      <c r="WNT33" s="117"/>
      <c r="WNU33" s="117"/>
      <c r="WNV33" s="117"/>
      <c r="WNW33" s="117"/>
      <c r="WNX33" s="117"/>
      <c r="WNY33" s="117"/>
      <c r="WNZ33" s="117"/>
      <c r="WOA33" s="117"/>
      <c r="WOB33" s="117"/>
      <c r="WOC33" s="117"/>
      <c r="WOD33" s="117"/>
      <c r="WOE33" s="117"/>
      <c r="WOF33" s="117"/>
      <c r="WOG33" s="117"/>
      <c r="WOH33" s="117"/>
      <c r="WOI33" s="117"/>
      <c r="WOJ33" s="117"/>
      <c r="WOK33" s="117"/>
      <c r="WOL33" s="117"/>
      <c r="WOM33" s="117"/>
      <c r="WON33" s="117"/>
      <c r="WOO33" s="117"/>
      <c r="WOP33" s="117"/>
      <c r="WOQ33" s="117"/>
      <c r="WOR33" s="117"/>
      <c r="WOS33" s="117"/>
      <c r="WOT33" s="117"/>
      <c r="WOU33" s="117"/>
      <c r="WOV33" s="117"/>
      <c r="WOW33" s="117"/>
      <c r="WOX33" s="117"/>
      <c r="WOY33" s="117"/>
      <c r="WOZ33" s="117"/>
      <c r="WPA33" s="117"/>
      <c r="WPB33" s="117"/>
      <c r="WPC33" s="117"/>
      <c r="WPD33" s="117"/>
      <c r="WPE33" s="117"/>
      <c r="WPF33" s="117"/>
      <c r="WPG33" s="117"/>
      <c r="WPH33" s="117"/>
      <c r="WPI33" s="117"/>
      <c r="WPJ33" s="117"/>
      <c r="WPK33" s="117"/>
      <c r="WPL33" s="117"/>
      <c r="WPM33" s="117"/>
      <c r="WPN33" s="117"/>
      <c r="WPO33" s="117"/>
      <c r="WPP33" s="117"/>
      <c r="WPQ33" s="117"/>
      <c r="WPR33" s="117"/>
      <c r="WPS33" s="117"/>
      <c r="WPT33" s="117"/>
      <c r="WPU33" s="117"/>
      <c r="WPV33" s="117"/>
      <c r="WPW33" s="117"/>
      <c r="WPX33" s="117"/>
      <c r="WPY33" s="117"/>
      <c r="WPZ33" s="117"/>
      <c r="WQA33" s="117"/>
      <c r="WQB33" s="117"/>
      <c r="WQC33" s="117"/>
      <c r="WQD33" s="117"/>
      <c r="WQE33" s="117"/>
      <c r="WQF33" s="117"/>
      <c r="WQG33" s="117"/>
      <c r="WQH33" s="117"/>
      <c r="WQI33" s="117"/>
      <c r="WQJ33" s="117"/>
      <c r="WQK33" s="117"/>
      <c r="WQL33" s="117"/>
      <c r="WQM33" s="117"/>
      <c r="WQN33" s="117"/>
      <c r="WQO33" s="117"/>
      <c r="WQP33" s="117"/>
      <c r="WQQ33" s="117"/>
      <c r="WQR33" s="117"/>
      <c r="WQS33" s="117"/>
      <c r="WQT33" s="117"/>
      <c r="WQU33" s="117"/>
      <c r="WQV33" s="117"/>
      <c r="WQW33" s="117"/>
      <c r="WQX33" s="117"/>
      <c r="WQY33" s="117"/>
      <c r="WQZ33" s="117"/>
      <c r="WRA33" s="117"/>
      <c r="WRB33" s="117"/>
      <c r="WRC33" s="117"/>
      <c r="WRD33" s="117"/>
      <c r="WRE33" s="117"/>
      <c r="WRF33" s="117"/>
      <c r="WRG33" s="117"/>
      <c r="WRH33" s="117"/>
      <c r="WRI33" s="117"/>
      <c r="WRJ33" s="117"/>
      <c r="WRK33" s="117"/>
      <c r="WRL33" s="117"/>
      <c r="WRM33" s="117"/>
      <c r="WRN33" s="117"/>
      <c r="WRO33" s="117"/>
      <c r="WRP33" s="117"/>
      <c r="WRQ33" s="117"/>
      <c r="WRR33" s="117"/>
      <c r="WRS33" s="117"/>
      <c r="WRT33" s="117"/>
      <c r="WRU33" s="117"/>
      <c r="WRV33" s="117"/>
      <c r="WRW33" s="117"/>
      <c r="WRX33" s="117"/>
      <c r="WRY33" s="117"/>
      <c r="WRZ33" s="117"/>
      <c r="WSA33" s="117"/>
      <c r="WSB33" s="117"/>
      <c r="WSC33" s="117"/>
      <c r="WSD33" s="117"/>
      <c r="WSE33" s="117"/>
      <c r="WSF33" s="117"/>
      <c r="WSG33" s="117"/>
      <c r="WSH33" s="117"/>
      <c r="WSI33" s="117"/>
      <c r="WSJ33" s="117"/>
      <c r="WSK33" s="117"/>
      <c r="WSL33" s="117"/>
      <c r="WSM33" s="117"/>
      <c r="WSN33" s="117"/>
      <c r="WSO33" s="117"/>
      <c r="WSP33" s="117"/>
      <c r="WSQ33" s="117"/>
      <c r="WSR33" s="117"/>
      <c r="WSS33" s="117"/>
      <c r="WST33" s="117"/>
      <c r="WSU33" s="117"/>
      <c r="WSV33" s="117"/>
      <c r="WSW33" s="117"/>
      <c r="WSX33" s="117"/>
      <c r="WSY33" s="117"/>
      <c r="WSZ33" s="117"/>
      <c r="WTA33" s="117"/>
      <c r="WTB33" s="117"/>
      <c r="WTC33" s="117"/>
      <c r="WTD33" s="117"/>
      <c r="WTE33" s="117"/>
      <c r="WTF33" s="117"/>
      <c r="WTG33" s="117"/>
      <c r="WTH33" s="117"/>
      <c r="WTI33" s="117"/>
      <c r="WTJ33" s="117"/>
      <c r="WTK33" s="117"/>
      <c r="WTL33" s="117"/>
      <c r="WTM33" s="117"/>
      <c r="WTN33" s="117"/>
      <c r="WTO33" s="117"/>
      <c r="WTP33" s="117"/>
      <c r="WTQ33" s="117"/>
      <c r="WTR33" s="117"/>
      <c r="WTS33" s="117"/>
      <c r="WTT33" s="117"/>
      <c r="WTU33" s="117"/>
      <c r="WTV33" s="117"/>
      <c r="WTW33" s="117"/>
      <c r="WTX33" s="117"/>
      <c r="WTY33" s="117"/>
      <c r="WTZ33" s="117"/>
      <c r="WUA33" s="117"/>
      <c r="WUB33" s="117"/>
      <c r="WUC33" s="117"/>
      <c r="WUD33" s="117"/>
      <c r="WUE33" s="117"/>
      <c r="WUF33" s="117"/>
      <c r="WUG33" s="117"/>
      <c r="WUH33" s="117"/>
      <c r="WUI33" s="117"/>
      <c r="WUJ33" s="117"/>
      <c r="WUK33" s="117"/>
      <c r="WUL33" s="117"/>
      <c r="WUM33" s="117"/>
      <c r="WUN33" s="117"/>
      <c r="WUO33" s="117"/>
      <c r="WUP33" s="117"/>
      <c r="WUQ33" s="117"/>
      <c r="WUR33" s="117"/>
      <c r="WUS33" s="117"/>
      <c r="WUT33" s="117"/>
      <c r="WUU33" s="117"/>
      <c r="WUV33" s="117"/>
      <c r="WUW33" s="117"/>
      <c r="WUX33" s="117"/>
      <c r="WUY33" s="117"/>
      <c r="WUZ33" s="117"/>
      <c r="WVA33" s="117"/>
      <c r="WVB33" s="117"/>
      <c r="WVC33" s="117"/>
      <c r="WVD33" s="117"/>
      <c r="WVE33" s="117"/>
      <c r="WVF33" s="117"/>
      <c r="WVG33" s="117"/>
      <c r="WVH33" s="117"/>
      <c r="WVI33" s="117"/>
      <c r="WVJ33" s="117"/>
      <c r="WVK33" s="117"/>
      <c r="WVL33" s="117"/>
      <c r="WVM33" s="117"/>
      <c r="WVN33" s="117"/>
      <c r="WVO33" s="117"/>
      <c r="WVP33" s="117"/>
      <c r="WVQ33" s="117"/>
      <c r="WVR33" s="117"/>
      <c r="WVS33" s="117"/>
      <c r="WVT33" s="117"/>
      <c r="WVU33" s="117"/>
      <c r="WVV33" s="117"/>
      <c r="WVW33" s="117"/>
      <c r="WVX33" s="117"/>
      <c r="WVY33" s="117"/>
      <c r="WVZ33" s="117"/>
      <c r="WWA33" s="117"/>
      <c r="WWB33" s="117"/>
      <c r="WWC33" s="117"/>
      <c r="WWD33" s="117"/>
      <c r="WWE33" s="117"/>
      <c r="WWF33" s="117"/>
      <c r="WWG33" s="117"/>
      <c r="WWH33" s="117"/>
      <c r="WWI33" s="117"/>
      <c r="WWJ33" s="117"/>
      <c r="WWK33" s="117"/>
      <c r="WWL33" s="117"/>
      <c r="WWM33" s="117"/>
      <c r="WWN33" s="117"/>
      <c r="WWO33" s="117"/>
      <c r="WWP33" s="117"/>
      <c r="WWQ33" s="117"/>
      <c r="WWR33" s="117"/>
      <c r="WWS33" s="117"/>
      <c r="WWT33" s="117"/>
      <c r="WWU33" s="117"/>
      <c r="WWV33" s="117"/>
      <c r="WWW33" s="117"/>
      <c r="WWX33" s="117"/>
      <c r="WWY33" s="117"/>
      <c r="WWZ33" s="117"/>
      <c r="WXA33" s="117"/>
      <c r="WXB33" s="117"/>
      <c r="WXC33" s="117"/>
      <c r="WXD33" s="117"/>
      <c r="WXE33" s="117"/>
      <c r="WXF33" s="117"/>
      <c r="WXG33" s="117"/>
      <c r="WXH33" s="117"/>
      <c r="WXI33" s="117"/>
      <c r="WXJ33" s="117"/>
      <c r="WXK33" s="117"/>
      <c r="WXL33" s="117"/>
      <c r="WXM33" s="117"/>
      <c r="WXN33" s="117"/>
      <c r="WXO33" s="117"/>
      <c r="WXP33" s="117"/>
      <c r="WXQ33" s="117"/>
      <c r="WXR33" s="117"/>
      <c r="WXS33" s="117"/>
      <c r="WXT33" s="117"/>
      <c r="WXU33" s="117"/>
      <c r="WXV33" s="117"/>
      <c r="WXW33" s="117"/>
      <c r="WXX33" s="117"/>
      <c r="WXY33" s="117"/>
      <c r="WXZ33" s="117"/>
      <c r="WYA33" s="117"/>
      <c r="WYB33" s="117"/>
      <c r="WYC33" s="117"/>
      <c r="WYD33" s="117"/>
      <c r="WYE33" s="117"/>
      <c r="WYF33" s="117"/>
      <c r="WYG33" s="117"/>
      <c r="WYH33" s="117"/>
      <c r="WYI33" s="117"/>
      <c r="WYJ33" s="117"/>
      <c r="WYK33" s="117"/>
      <c r="WYL33" s="117"/>
      <c r="WYM33" s="117"/>
      <c r="WYN33" s="117"/>
      <c r="WYO33" s="117"/>
      <c r="WYP33" s="117"/>
      <c r="WYQ33" s="117"/>
      <c r="WYR33" s="117"/>
      <c r="WYS33" s="117"/>
      <c r="WYT33" s="117"/>
      <c r="WYU33" s="117"/>
      <c r="WYV33" s="117"/>
      <c r="WYW33" s="117"/>
      <c r="WYX33" s="117"/>
      <c r="WYY33" s="117"/>
      <c r="WYZ33" s="117"/>
      <c r="WZA33" s="117"/>
      <c r="WZB33" s="117"/>
      <c r="WZC33" s="117"/>
      <c r="WZD33" s="117"/>
      <c r="WZE33" s="117"/>
      <c r="WZF33" s="117"/>
      <c r="WZG33" s="117"/>
      <c r="WZH33" s="117"/>
      <c r="WZI33" s="117"/>
      <c r="WZJ33" s="117"/>
      <c r="WZK33" s="117"/>
      <c r="WZL33" s="117"/>
      <c r="WZM33" s="117"/>
      <c r="WZN33" s="117"/>
      <c r="WZO33" s="117"/>
      <c r="WZP33" s="117"/>
      <c r="WZQ33" s="117"/>
      <c r="WZR33" s="117"/>
      <c r="WZS33" s="117"/>
      <c r="WZT33" s="117"/>
      <c r="WZU33" s="117"/>
      <c r="WZV33" s="117"/>
      <c r="WZW33" s="117"/>
      <c r="WZX33" s="117"/>
      <c r="WZY33" s="117"/>
      <c r="WZZ33" s="117"/>
      <c r="XAA33" s="117"/>
      <c r="XAB33" s="117"/>
      <c r="XAC33" s="117"/>
      <c r="XAD33" s="117"/>
      <c r="XAE33" s="117"/>
      <c r="XAF33" s="117"/>
      <c r="XAG33" s="117"/>
      <c r="XAH33" s="117"/>
      <c r="XAI33" s="117"/>
      <c r="XAJ33" s="117"/>
      <c r="XAK33" s="117"/>
      <c r="XAL33" s="117"/>
      <c r="XAM33" s="117"/>
      <c r="XAN33" s="117"/>
      <c r="XAO33" s="117"/>
      <c r="XAP33" s="117"/>
      <c r="XAQ33" s="117"/>
      <c r="XAR33" s="117"/>
      <c r="XAS33" s="117"/>
      <c r="XAT33" s="117"/>
      <c r="XAU33" s="117"/>
      <c r="XAV33" s="117"/>
      <c r="XAW33" s="117"/>
      <c r="XAX33" s="117"/>
      <c r="XAY33" s="117"/>
      <c r="XAZ33" s="117"/>
      <c r="XBA33" s="117"/>
      <c r="XBB33" s="117"/>
      <c r="XBC33" s="117"/>
      <c r="XBD33" s="117"/>
      <c r="XBE33" s="117"/>
      <c r="XBF33" s="117"/>
      <c r="XBG33" s="117"/>
      <c r="XBH33" s="117"/>
      <c r="XBI33" s="117"/>
      <c r="XBJ33" s="117"/>
      <c r="XBK33" s="117"/>
      <c r="XBL33" s="117"/>
      <c r="XBM33" s="117"/>
      <c r="XBN33" s="117"/>
      <c r="XBO33" s="117"/>
      <c r="XBP33" s="117"/>
      <c r="XBQ33" s="117"/>
      <c r="XBR33" s="117"/>
      <c r="XBS33" s="117"/>
      <c r="XBT33" s="117"/>
      <c r="XBU33" s="117"/>
      <c r="XBV33" s="117"/>
      <c r="XBW33" s="117"/>
      <c r="XBX33" s="117"/>
      <c r="XBY33" s="117"/>
      <c r="XBZ33" s="117"/>
      <c r="XCA33" s="117"/>
      <c r="XCB33" s="117"/>
      <c r="XCC33" s="117"/>
      <c r="XCD33" s="117"/>
      <c r="XCE33" s="117"/>
      <c r="XCF33" s="117"/>
      <c r="XCG33" s="117"/>
      <c r="XCH33" s="117"/>
      <c r="XCI33" s="117"/>
      <c r="XCJ33" s="117"/>
      <c r="XCK33" s="117"/>
      <c r="XCL33" s="117"/>
      <c r="XCM33" s="117"/>
      <c r="XCN33" s="117"/>
      <c r="XCO33" s="117"/>
      <c r="XCP33" s="117"/>
      <c r="XCQ33" s="117"/>
      <c r="XCR33" s="117"/>
      <c r="XCS33" s="117"/>
      <c r="XCT33" s="117"/>
      <c r="XCU33" s="117"/>
      <c r="XCV33" s="117"/>
      <c r="XCW33" s="117"/>
      <c r="XCX33" s="117"/>
      <c r="XCY33" s="117"/>
      <c r="XCZ33" s="117"/>
      <c r="XDA33" s="117"/>
      <c r="XDB33" s="117"/>
      <c r="XDC33" s="117"/>
      <c r="XDD33" s="117"/>
      <c r="XDE33" s="117"/>
      <c r="XDF33" s="117"/>
      <c r="XDG33" s="117"/>
      <c r="XDH33" s="117"/>
      <c r="XDI33" s="117"/>
      <c r="XDJ33" s="117"/>
      <c r="XDK33" s="117"/>
      <c r="XDL33" s="117"/>
      <c r="XDM33" s="117"/>
      <c r="XDN33" s="117"/>
      <c r="XDO33" s="117"/>
      <c r="XDP33" s="117"/>
      <c r="XDQ33" s="117"/>
      <c r="XDR33" s="117"/>
      <c r="XDS33" s="117"/>
      <c r="XDT33" s="117"/>
      <c r="XDU33" s="117"/>
      <c r="XDV33" s="117"/>
      <c r="XDW33" s="117"/>
      <c r="XDX33" s="117"/>
      <c r="XDY33" s="117"/>
      <c r="XDZ33" s="117"/>
      <c r="XEA33" s="117"/>
      <c r="XEB33" s="117"/>
      <c r="XEC33" s="117"/>
      <c r="XED33" s="117"/>
      <c r="XEE33" s="117"/>
      <c r="XEF33" s="117"/>
      <c r="XEG33" s="117"/>
      <c r="XEH33" s="117"/>
      <c r="XEI33" s="117"/>
      <c r="XEJ33" s="117"/>
      <c r="XEK33" s="117"/>
      <c r="XEL33" s="117"/>
      <c r="XEM33" s="117"/>
      <c r="XEN33" s="117"/>
      <c r="XEO33" s="117"/>
      <c r="XEP33" s="117"/>
      <c r="XEQ33" s="117"/>
      <c r="XER33" s="117"/>
      <c r="XES33" s="117"/>
      <c r="XET33" s="117"/>
      <c r="XEU33" s="117"/>
      <c r="XEV33" s="117"/>
      <c r="XEW33" s="117"/>
      <c r="XEX33" s="117"/>
      <c r="XEY33" s="117"/>
      <c r="XEZ33" s="117"/>
      <c r="XFA33" s="117"/>
      <c r="XFB33" s="117"/>
      <c r="XFC33" s="117"/>
      <c r="XFD33" s="117"/>
    </row>
    <row r="34" spans="1:16384" ht="54.75" customHeight="1" x14ac:dyDescent="0.25">
      <c r="A34" s="25" t="s">
        <v>348</v>
      </c>
      <c r="B34" s="32" t="s">
        <v>340</v>
      </c>
      <c r="C34" s="33" t="s">
        <v>349</v>
      </c>
      <c r="D34" s="84"/>
      <c r="E34" s="30"/>
      <c r="F34" s="30"/>
      <c r="G34" s="30"/>
      <c r="H34" s="30"/>
      <c r="I34" s="30"/>
      <c r="J34" s="30"/>
      <c r="K34" s="30"/>
      <c r="L34" s="30"/>
      <c r="M34" s="30"/>
      <c r="N34" s="30"/>
      <c r="O34" s="30"/>
    </row>
    <row r="35" spans="1:16384" ht="54.75" customHeight="1" x14ac:dyDescent="0.25">
      <c r="A35" s="25" t="s">
        <v>350</v>
      </c>
      <c r="B35" s="32" t="s">
        <v>340</v>
      </c>
      <c r="C35" s="33" t="s">
        <v>351</v>
      </c>
      <c r="D35" s="70"/>
      <c r="E35" s="30"/>
      <c r="F35" s="30"/>
      <c r="G35" s="30"/>
      <c r="H35" s="30"/>
      <c r="I35" s="30"/>
      <c r="J35" s="30"/>
      <c r="K35" s="30"/>
      <c r="L35" s="30"/>
      <c r="M35" s="30"/>
      <c r="N35" s="30"/>
      <c r="O35" s="30"/>
    </row>
    <row r="36" spans="1:16384" ht="54.75" customHeight="1" x14ac:dyDescent="0.25">
      <c r="A36" s="25" t="s">
        <v>58</v>
      </c>
      <c r="B36" s="32" t="s">
        <v>340</v>
      </c>
      <c r="C36" s="28" t="s">
        <v>352</v>
      </c>
      <c r="D36" s="70"/>
      <c r="E36" s="30"/>
      <c r="F36" s="30"/>
      <c r="G36" s="30"/>
      <c r="H36" s="30"/>
      <c r="I36" s="30"/>
      <c r="J36" s="30"/>
      <c r="K36" s="30"/>
      <c r="L36" s="30"/>
      <c r="M36" s="30"/>
      <c r="N36" s="30"/>
      <c r="O36" s="30"/>
    </row>
    <row r="37" spans="1:16384" ht="54.75" customHeight="1" x14ac:dyDescent="0.25">
      <c r="A37" s="25" t="s">
        <v>353</v>
      </c>
      <c r="B37" s="32" t="s">
        <v>340</v>
      </c>
      <c r="C37" s="28" t="s">
        <v>354</v>
      </c>
      <c r="D37" s="70"/>
      <c r="E37" s="30"/>
      <c r="F37" s="30"/>
      <c r="G37" s="30"/>
      <c r="H37" s="30"/>
      <c r="I37" s="30"/>
      <c r="J37" s="30"/>
      <c r="K37" s="30"/>
      <c r="L37" s="30"/>
      <c r="M37" s="30"/>
      <c r="N37" s="30"/>
      <c r="O37" s="30"/>
    </row>
    <row r="38" spans="1:16384" ht="54.75" customHeight="1" x14ac:dyDescent="0.25">
      <c r="A38" s="25" t="s">
        <v>53</v>
      </c>
      <c r="B38" s="32" t="s">
        <v>340</v>
      </c>
      <c r="C38" s="28" t="s">
        <v>355</v>
      </c>
      <c r="D38" s="84"/>
      <c r="E38" s="30"/>
      <c r="F38" s="30"/>
      <c r="G38" s="30"/>
      <c r="H38" s="30"/>
      <c r="I38" s="30"/>
      <c r="J38" s="30"/>
      <c r="K38" s="30"/>
      <c r="L38" s="30"/>
      <c r="M38" s="30"/>
      <c r="N38" s="30"/>
      <c r="O38" s="30"/>
    </row>
    <row r="39" spans="1:16384" ht="54.75" customHeight="1" x14ac:dyDescent="0.25">
      <c r="A39" s="25" t="s">
        <v>356</v>
      </c>
      <c r="B39" s="32" t="s">
        <v>340</v>
      </c>
      <c r="C39" s="33" t="s">
        <v>357</v>
      </c>
      <c r="D39" s="84"/>
      <c r="E39" s="30"/>
      <c r="F39" s="30"/>
      <c r="G39" s="30"/>
      <c r="H39" s="30"/>
      <c r="I39" s="30"/>
      <c r="J39" s="30"/>
      <c r="K39" s="30"/>
      <c r="L39" s="30"/>
      <c r="M39" s="30"/>
      <c r="N39" s="30"/>
      <c r="O39" s="30"/>
    </row>
    <row r="40" spans="1:16384" ht="54.75" customHeight="1" x14ac:dyDescent="0.25">
      <c r="A40" s="25" t="s">
        <v>358</v>
      </c>
      <c r="B40" s="32" t="s">
        <v>340</v>
      </c>
      <c r="C40" s="33" t="s">
        <v>359</v>
      </c>
      <c r="D40" s="84" t="s">
        <v>668</v>
      </c>
      <c r="E40" s="30"/>
      <c r="F40" s="30"/>
      <c r="G40" s="30"/>
      <c r="H40" s="30"/>
      <c r="I40" s="30"/>
      <c r="J40" s="30"/>
      <c r="K40" s="30"/>
      <c r="L40" s="30"/>
      <c r="M40" s="30"/>
      <c r="N40" s="30"/>
      <c r="O40" s="30"/>
    </row>
    <row r="41" spans="1:16384" ht="54.75" customHeight="1" x14ac:dyDescent="0.25">
      <c r="A41" s="25" t="s">
        <v>360</v>
      </c>
      <c r="B41" s="32" t="s">
        <v>340</v>
      </c>
      <c r="C41" s="33" t="s">
        <v>361</v>
      </c>
      <c r="D41" s="84" t="s">
        <v>669</v>
      </c>
      <c r="E41" s="30"/>
      <c r="F41" s="30"/>
      <c r="G41" s="30"/>
      <c r="H41" s="30"/>
      <c r="I41" s="30"/>
      <c r="J41" s="30"/>
      <c r="K41" s="30"/>
      <c r="L41" s="30"/>
      <c r="M41" s="30"/>
      <c r="N41" s="30"/>
      <c r="O41" s="30"/>
    </row>
    <row r="42" spans="1:16384" ht="54.75" customHeight="1" x14ac:dyDescent="0.25">
      <c r="A42" s="25" t="s">
        <v>362</v>
      </c>
      <c r="B42" s="32" t="s">
        <v>340</v>
      </c>
      <c r="C42" s="33" t="s">
        <v>363</v>
      </c>
      <c r="D42" s="21"/>
    </row>
    <row r="43" spans="1:16384" ht="54.75" customHeight="1" x14ac:dyDescent="0.25">
      <c r="A43" s="25" t="s">
        <v>364</v>
      </c>
      <c r="B43" s="32" t="s">
        <v>340</v>
      </c>
      <c r="C43" s="33" t="s">
        <v>365</v>
      </c>
      <c r="D43" s="21"/>
    </row>
    <row r="44" spans="1:16384" ht="54.75" customHeight="1" x14ac:dyDescent="0.25">
      <c r="A44" s="25" t="s">
        <v>366</v>
      </c>
      <c r="B44" s="32" t="s">
        <v>340</v>
      </c>
      <c r="C44" s="28" t="s">
        <v>367</v>
      </c>
      <c r="D44" s="21"/>
    </row>
    <row r="45" spans="1:16384" ht="54.75" customHeight="1" x14ac:dyDescent="0.25">
      <c r="A45" s="25" t="s">
        <v>368</v>
      </c>
      <c r="B45" s="32" t="s">
        <v>340</v>
      </c>
      <c r="C45" s="28" t="s">
        <v>369</v>
      </c>
      <c r="D45" s="21"/>
    </row>
    <row r="46" spans="1:16384" ht="54.75" customHeight="1" x14ac:dyDescent="0.25">
      <c r="A46" s="25" t="s">
        <v>370</v>
      </c>
      <c r="B46" s="32" t="s">
        <v>340</v>
      </c>
      <c r="C46" s="28" t="s">
        <v>371</v>
      </c>
      <c r="D46" s="21"/>
    </row>
    <row r="47" spans="1:16384" ht="54.75" customHeight="1" x14ac:dyDescent="0.25">
      <c r="A47" s="25" t="s">
        <v>372</v>
      </c>
      <c r="B47" s="32" t="s">
        <v>340</v>
      </c>
      <c r="C47" s="28" t="s">
        <v>373</v>
      </c>
      <c r="D47" s="21"/>
    </row>
    <row r="48" spans="1:16384" ht="54.75" customHeight="1" x14ac:dyDescent="0.25">
      <c r="A48" s="25" t="s">
        <v>374</v>
      </c>
      <c r="B48" s="32" t="s">
        <v>340</v>
      </c>
      <c r="C48" s="33" t="s">
        <v>375</v>
      </c>
      <c r="D48" s="21"/>
    </row>
    <row r="49" spans="1:4" ht="54.75" customHeight="1" x14ac:dyDescent="0.25">
      <c r="A49" s="25" t="s">
        <v>376</v>
      </c>
      <c r="B49" s="32" t="s">
        <v>340</v>
      </c>
      <c r="C49" s="33" t="s">
        <v>377</v>
      </c>
      <c r="D49" s="21"/>
    </row>
    <row r="50" spans="1:4" ht="54.75" customHeight="1" x14ac:dyDescent="0.25">
      <c r="A50" s="25" t="s">
        <v>378</v>
      </c>
      <c r="B50" s="32" t="s">
        <v>340</v>
      </c>
      <c r="C50" s="33" t="s">
        <v>379</v>
      </c>
      <c r="D50" s="21"/>
    </row>
    <row r="51" spans="1:4" ht="54.75" customHeight="1" x14ac:dyDescent="0.25">
      <c r="A51" s="25" t="s">
        <v>380</v>
      </c>
      <c r="B51" s="32" t="s">
        <v>340</v>
      </c>
      <c r="C51" s="33" t="s">
        <v>381</v>
      </c>
      <c r="D51" s="21"/>
    </row>
    <row r="52" spans="1:4" ht="54.75" customHeight="1" x14ac:dyDescent="0.25">
      <c r="A52" s="80" t="s">
        <v>260</v>
      </c>
      <c r="B52" s="81" t="s">
        <v>0</v>
      </c>
      <c r="C52" s="34" t="s">
        <v>382</v>
      </c>
      <c r="D52" s="83"/>
    </row>
    <row r="53" spans="1:4" ht="54.75" customHeight="1" x14ac:dyDescent="0.25">
      <c r="A53" s="80" t="s">
        <v>261</v>
      </c>
      <c r="B53" s="81" t="s">
        <v>0</v>
      </c>
      <c r="C53" s="35" t="s">
        <v>383</v>
      </c>
      <c r="D53" s="83"/>
    </row>
    <row r="54" spans="1:4" ht="54.75" customHeight="1" x14ac:dyDescent="0.25">
      <c r="A54" s="519" t="s">
        <v>262</v>
      </c>
      <c r="B54" s="520" t="s">
        <v>0</v>
      </c>
      <c r="C54" s="35" t="s">
        <v>384</v>
      </c>
      <c r="D54" s="521"/>
    </row>
    <row r="55" spans="1:4" ht="54.75" customHeight="1" x14ac:dyDescent="0.25">
      <c r="A55" s="519"/>
      <c r="B55" s="520"/>
      <c r="C55" s="26" t="s">
        <v>385</v>
      </c>
      <c r="D55" s="521"/>
    </row>
    <row r="56" spans="1:4" ht="54.75" customHeight="1" x14ac:dyDescent="0.25">
      <c r="A56" s="519" t="s">
        <v>263</v>
      </c>
      <c r="B56" s="520" t="s">
        <v>0</v>
      </c>
      <c r="C56" s="26" t="s">
        <v>386</v>
      </c>
      <c r="D56" s="521"/>
    </row>
    <row r="57" spans="1:4" ht="54.75" customHeight="1" x14ac:dyDescent="0.25">
      <c r="A57" s="519"/>
      <c r="B57" s="520"/>
      <c r="C57" s="26" t="s">
        <v>387</v>
      </c>
      <c r="D57" s="521"/>
    </row>
    <row r="58" spans="1:4" ht="54.75" customHeight="1" x14ac:dyDescent="0.25">
      <c r="A58" s="519"/>
      <c r="B58" s="520"/>
      <c r="C58" s="26" t="s">
        <v>388</v>
      </c>
      <c r="D58" s="521"/>
    </row>
    <row r="59" spans="1:4" ht="54.75" customHeight="1" x14ac:dyDescent="0.25">
      <c r="A59" s="519"/>
      <c r="B59" s="520"/>
      <c r="C59" s="26" t="s">
        <v>389</v>
      </c>
      <c r="D59" s="521"/>
    </row>
    <row r="60" spans="1:4" ht="54.75" customHeight="1" x14ac:dyDescent="0.25">
      <c r="A60" s="519" t="s">
        <v>264</v>
      </c>
      <c r="B60" s="520" t="s">
        <v>0</v>
      </c>
      <c r="C60" s="26" t="s">
        <v>390</v>
      </c>
      <c r="D60" s="521"/>
    </row>
    <row r="61" spans="1:4" ht="54.75" customHeight="1" x14ac:dyDescent="0.25">
      <c r="A61" s="519"/>
      <c r="B61" s="520"/>
      <c r="C61" s="26" t="s">
        <v>391</v>
      </c>
      <c r="D61" s="521"/>
    </row>
    <row r="62" spans="1:4" ht="54.75" customHeight="1" x14ac:dyDescent="0.25">
      <c r="A62" s="25" t="s">
        <v>265</v>
      </c>
      <c r="B62" s="81" t="s">
        <v>0</v>
      </c>
      <c r="C62" s="26" t="s">
        <v>392</v>
      </c>
      <c r="D62" s="83"/>
    </row>
    <row r="63" spans="1:4" ht="54.75" customHeight="1" x14ac:dyDescent="0.25">
      <c r="A63" s="25" t="s">
        <v>266</v>
      </c>
      <c r="B63" s="81" t="s">
        <v>0</v>
      </c>
      <c r="C63" s="26" t="s">
        <v>393</v>
      </c>
      <c r="D63" s="83"/>
    </row>
    <row r="64" spans="1:4" ht="54.75" customHeight="1" x14ac:dyDescent="0.25">
      <c r="A64" s="25" t="s">
        <v>267</v>
      </c>
      <c r="B64" s="81" t="s">
        <v>0</v>
      </c>
      <c r="C64" s="26" t="s">
        <v>394</v>
      </c>
      <c r="D64" s="83"/>
    </row>
    <row r="65" spans="1:4" ht="54.75" customHeight="1" x14ac:dyDescent="0.25">
      <c r="A65" s="25" t="s">
        <v>268</v>
      </c>
      <c r="B65" s="81" t="s">
        <v>0</v>
      </c>
      <c r="C65" s="26" t="s">
        <v>395</v>
      </c>
      <c r="D65" s="83"/>
    </row>
    <row r="66" spans="1:4" ht="54.75" customHeight="1" x14ac:dyDescent="0.25">
      <c r="A66" s="25" t="s">
        <v>269</v>
      </c>
      <c r="B66" s="81" t="s">
        <v>0</v>
      </c>
      <c r="C66" s="26" t="s">
        <v>396</v>
      </c>
      <c r="D66" s="83"/>
    </row>
    <row r="67" spans="1:4" ht="54.75" customHeight="1" x14ac:dyDescent="0.25">
      <c r="A67" s="25" t="s">
        <v>270</v>
      </c>
      <c r="B67" s="81" t="s">
        <v>0</v>
      </c>
      <c r="C67" s="26" t="s">
        <v>397</v>
      </c>
      <c r="D67" s="83"/>
    </row>
    <row r="68" spans="1:4" ht="54.75" customHeight="1" x14ac:dyDescent="0.25">
      <c r="A68" s="25" t="s">
        <v>754</v>
      </c>
      <c r="B68" s="107" t="s">
        <v>0</v>
      </c>
      <c r="C68" s="26" t="s">
        <v>755</v>
      </c>
      <c r="D68" s="108"/>
    </row>
    <row r="69" spans="1:4" ht="54.75" customHeight="1" x14ac:dyDescent="0.25">
      <c r="A69" s="25" t="s">
        <v>679</v>
      </c>
      <c r="B69" s="107" t="s">
        <v>0</v>
      </c>
      <c r="C69" s="26" t="s">
        <v>756</v>
      </c>
      <c r="D69" s="108"/>
    </row>
    <row r="70" spans="1:4" ht="54.75" customHeight="1" x14ac:dyDescent="0.25">
      <c r="A70" s="25" t="s">
        <v>680</v>
      </c>
      <c r="B70" s="107" t="s">
        <v>0</v>
      </c>
      <c r="C70" s="26" t="s">
        <v>757</v>
      </c>
      <c r="D70" s="108"/>
    </row>
    <row r="71" spans="1:4" ht="54.75" customHeight="1" x14ac:dyDescent="0.25">
      <c r="A71" s="25" t="s">
        <v>271</v>
      </c>
      <c r="B71" s="81" t="s">
        <v>0</v>
      </c>
      <c r="C71" s="26" t="s">
        <v>398</v>
      </c>
      <c r="D71" s="83"/>
    </row>
    <row r="72" spans="1:4" ht="54.75" customHeight="1" x14ac:dyDescent="0.25">
      <c r="A72" s="25" t="s">
        <v>272</v>
      </c>
      <c r="B72" s="81" t="s">
        <v>0</v>
      </c>
      <c r="C72" s="26" t="s">
        <v>399</v>
      </c>
      <c r="D72" s="83"/>
    </row>
    <row r="73" spans="1:4" ht="54.75" customHeight="1" x14ac:dyDescent="0.25">
      <c r="A73" s="25" t="s">
        <v>758</v>
      </c>
      <c r="B73" s="107" t="s">
        <v>0</v>
      </c>
      <c r="C73" s="26" t="s">
        <v>759</v>
      </c>
      <c r="D73" s="108"/>
    </row>
    <row r="74" spans="1:4" ht="54.75" customHeight="1" x14ac:dyDescent="0.25">
      <c r="A74" s="25" t="s">
        <v>273</v>
      </c>
      <c r="B74" s="81" t="s">
        <v>0</v>
      </c>
      <c r="C74" s="26" t="s">
        <v>400</v>
      </c>
      <c r="D74" s="83"/>
    </row>
    <row r="75" spans="1:4" ht="54.75" customHeight="1" x14ac:dyDescent="0.25">
      <c r="A75" s="25" t="s">
        <v>274</v>
      </c>
      <c r="B75" s="81" t="s">
        <v>0</v>
      </c>
      <c r="C75" s="26" t="s">
        <v>401</v>
      </c>
      <c r="D75" s="83"/>
    </row>
    <row r="76" spans="1:4" ht="54.75" customHeight="1" x14ac:dyDescent="0.25">
      <c r="A76" s="25" t="s">
        <v>760</v>
      </c>
      <c r="B76" s="107" t="s">
        <v>0</v>
      </c>
      <c r="C76" s="26" t="s">
        <v>761</v>
      </c>
      <c r="D76" s="108"/>
    </row>
    <row r="77" spans="1:4" ht="54.75" customHeight="1" x14ac:dyDescent="0.25">
      <c r="A77" s="25" t="s">
        <v>683</v>
      </c>
      <c r="B77" s="107" t="s">
        <v>0</v>
      </c>
      <c r="C77" s="26" t="s">
        <v>762</v>
      </c>
      <c r="D77" s="108"/>
    </row>
    <row r="78" spans="1:4" ht="54.75" customHeight="1" x14ac:dyDescent="0.25">
      <c r="A78" s="25" t="s">
        <v>275</v>
      </c>
      <c r="B78" s="81" t="s">
        <v>0</v>
      </c>
      <c r="C78" s="26" t="s">
        <v>402</v>
      </c>
      <c r="D78" s="83"/>
    </row>
    <row r="79" spans="1:4" ht="54.75" customHeight="1" x14ac:dyDescent="0.25">
      <c r="A79" s="80" t="s">
        <v>1</v>
      </c>
      <c r="B79" s="81" t="s">
        <v>0</v>
      </c>
      <c r="C79" s="34" t="s">
        <v>403</v>
      </c>
      <c r="D79" s="37"/>
    </row>
    <row r="80" spans="1:4" ht="54.75" customHeight="1" x14ac:dyDescent="0.25">
      <c r="A80" s="25" t="s">
        <v>2</v>
      </c>
      <c r="B80" s="81" t="s">
        <v>0</v>
      </c>
      <c r="C80" s="26" t="s">
        <v>404</v>
      </c>
      <c r="D80" s="83"/>
    </row>
    <row r="81" spans="1:15" ht="54.75" customHeight="1" x14ac:dyDescent="0.25">
      <c r="A81" s="25" t="s">
        <v>34</v>
      </c>
      <c r="B81" s="81" t="s">
        <v>0</v>
      </c>
      <c r="C81" s="26" t="s">
        <v>405</v>
      </c>
      <c r="D81" s="38"/>
      <c r="E81" s="38"/>
      <c r="F81" s="38"/>
      <c r="G81" s="38"/>
      <c r="H81" s="38"/>
      <c r="I81" s="38"/>
      <c r="J81" s="38"/>
      <c r="K81" s="39"/>
      <c r="L81" s="39"/>
      <c r="M81" s="39"/>
      <c r="N81" s="39"/>
      <c r="O81" s="39"/>
    </row>
    <row r="82" spans="1:15" ht="54.75" customHeight="1" x14ac:dyDescent="0.25">
      <c r="A82" s="25" t="s">
        <v>35</v>
      </c>
      <c r="B82" s="81" t="s">
        <v>0</v>
      </c>
      <c r="C82" s="26" t="s">
        <v>406</v>
      </c>
      <c r="D82" s="38"/>
      <c r="E82" s="38"/>
      <c r="F82" s="38"/>
      <c r="G82" s="38"/>
      <c r="H82" s="38"/>
      <c r="I82" s="38"/>
      <c r="J82" s="38"/>
      <c r="K82" s="39"/>
      <c r="L82" s="39"/>
      <c r="M82" s="39"/>
      <c r="N82" s="39"/>
      <c r="O82" s="39"/>
    </row>
    <row r="83" spans="1:15" ht="54.75" customHeight="1" x14ac:dyDescent="0.25">
      <c r="A83" s="25" t="s">
        <v>30</v>
      </c>
      <c r="B83" s="81" t="s">
        <v>0</v>
      </c>
      <c r="C83" s="26" t="s">
        <v>407</v>
      </c>
      <c r="D83" s="38"/>
      <c r="E83" s="38"/>
      <c r="F83" s="38"/>
      <c r="G83" s="38"/>
      <c r="H83" s="38"/>
      <c r="I83" s="38"/>
      <c r="J83" s="38"/>
      <c r="K83" s="39"/>
      <c r="L83" s="39"/>
      <c r="M83" s="39"/>
      <c r="N83" s="39"/>
      <c r="O83" s="39"/>
    </row>
    <row r="84" spans="1:15" ht="54.75" customHeight="1" x14ac:dyDescent="0.25">
      <c r="A84" s="25" t="s">
        <v>31</v>
      </c>
      <c r="B84" s="81" t="s">
        <v>0</v>
      </c>
      <c r="C84" s="26" t="s">
        <v>408</v>
      </c>
      <c r="D84" s="38"/>
      <c r="E84" s="38"/>
      <c r="F84" s="38"/>
      <c r="G84" s="38"/>
      <c r="H84" s="38"/>
      <c r="I84" s="38"/>
      <c r="J84" s="38"/>
      <c r="K84" s="39"/>
      <c r="L84" s="39"/>
      <c r="M84" s="39"/>
      <c r="N84" s="39"/>
      <c r="O84" s="39"/>
    </row>
    <row r="85" spans="1:15" ht="54.75" customHeight="1" x14ac:dyDescent="0.25">
      <c r="A85" s="25" t="s">
        <v>32</v>
      </c>
      <c r="B85" s="81" t="s">
        <v>0</v>
      </c>
      <c r="C85" s="26" t="s">
        <v>409</v>
      </c>
      <c r="D85" s="38"/>
      <c r="E85" s="38"/>
      <c r="F85" s="38"/>
      <c r="G85" s="38"/>
      <c r="H85" s="38"/>
      <c r="I85" s="38"/>
      <c r="J85" s="38"/>
      <c r="K85" s="39"/>
      <c r="L85" s="39"/>
      <c r="M85" s="39"/>
      <c r="N85" s="39"/>
      <c r="O85" s="39"/>
    </row>
    <row r="86" spans="1:15" ht="54.75" customHeight="1" x14ac:dyDescent="0.25">
      <c r="A86" s="25" t="s">
        <v>33</v>
      </c>
      <c r="B86" s="81" t="s">
        <v>0</v>
      </c>
      <c r="C86" s="26" t="s">
        <v>410</v>
      </c>
      <c r="D86" s="38"/>
      <c r="E86" s="38"/>
      <c r="F86" s="38"/>
      <c r="G86" s="38"/>
      <c r="H86" s="38"/>
      <c r="I86" s="38"/>
      <c r="J86" s="38"/>
      <c r="K86" s="39"/>
      <c r="L86" s="39"/>
      <c r="M86" s="39"/>
      <c r="N86" s="39"/>
      <c r="O86" s="39"/>
    </row>
    <row r="87" spans="1:15" ht="54.75" customHeight="1" x14ac:dyDescent="0.25">
      <c r="A87" s="25" t="s">
        <v>3</v>
      </c>
      <c r="B87" s="81" t="s">
        <v>0</v>
      </c>
      <c r="C87" s="26" t="s">
        <v>411</v>
      </c>
      <c r="D87" s="38"/>
      <c r="E87" s="38"/>
      <c r="F87" s="38"/>
      <c r="G87" s="38"/>
      <c r="H87" s="38"/>
      <c r="I87" s="38"/>
      <c r="J87" s="38"/>
      <c r="K87" s="39"/>
      <c r="L87" s="39"/>
      <c r="M87" s="39"/>
      <c r="N87" s="39"/>
      <c r="O87" s="39"/>
    </row>
    <row r="88" spans="1:15" ht="54.75" customHeight="1" x14ac:dyDescent="0.25">
      <c r="A88" s="25" t="s">
        <v>4</v>
      </c>
      <c r="B88" s="81" t="s">
        <v>0</v>
      </c>
      <c r="C88" s="26" t="s">
        <v>412</v>
      </c>
      <c r="D88" s="40"/>
      <c r="E88" s="39"/>
      <c r="F88" s="39"/>
      <c r="G88" s="39"/>
      <c r="H88" s="39"/>
      <c r="I88" s="39"/>
      <c r="J88" s="39"/>
      <c r="K88" s="39"/>
      <c r="L88" s="39"/>
      <c r="M88" s="39"/>
      <c r="N88" s="39"/>
      <c r="O88" s="39"/>
    </row>
    <row r="89" spans="1:15" ht="54.75" customHeight="1" x14ac:dyDescent="0.25">
      <c r="A89" s="25" t="s">
        <v>5</v>
      </c>
      <c r="B89" s="81" t="s">
        <v>0</v>
      </c>
      <c r="C89" s="26" t="s">
        <v>413</v>
      </c>
      <c r="D89" s="40"/>
      <c r="E89" s="39"/>
      <c r="F89" s="39"/>
      <c r="G89" s="39"/>
      <c r="H89" s="39"/>
      <c r="I89" s="39"/>
      <c r="J89" s="39"/>
      <c r="K89" s="39"/>
      <c r="L89" s="39"/>
      <c r="M89" s="39"/>
      <c r="N89" s="39"/>
      <c r="O89" s="39"/>
    </row>
    <row r="90" spans="1:15" ht="54.75" customHeight="1" x14ac:dyDescent="0.25">
      <c r="A90" s="25" t="s">
        <v>6</v>
      </c>
      <c r="B90" s="81" t="s">
        <v>0</v>
      </c>
      <c r="C90" s="26" t="s">
        <v>414</v>
      </c>
      <c r="D90" s="40"/>
      <c r="E90" s="39"/>
      <c r="F90" s="39"/>
      <c r="G90" s="39"/>
      <c r="H90" s="39"/>
      <c r="I90" s="39"/>
      <c r="J90" s="39"/>
      <c r="K90" s="39"/>
      <c r="L90" s="39"/>
      <c r="M90" s="39"/>
      <c r="N90" s="39"/>
      <c r="O90" s="39"/>
    </row>
    <row r="91" spans="1:15" ht="54.75" customHeight="1" x14ac:dyDescent="0.25">
      <c r="A91" s="25" t="s">
        <v>7</v>
      </c>
      <c r="B91" s="81" t="s">
        <v>0</v>
      </c>
      <c r="C91" s="26" t="s">
        <v>415</v>
      </c>
      <c r="D91" s="40"/>
      <c r="E91" s="39"/>
      <c r="F91" s="39"/>
      <c r="G91" s="39"/>
      <c r="H91" s="39"/>
      <c r="I91" s="39"/>
      <c r="J91" s="39"/>
      <c r="K91" s="39"/>
      <c r="L91" s="39"/>
      <c r="M91" s="39"/>
      <c r="N91" s="39"/>
      <c r="O91" s="39"/>
    </row>
    <row r="92" spans="1:15" ht="54.75" customHeight="1" x14ac:dyDescent="0.25">
      <c r="A92" s="25" t="s">
        <v>8</v>
      </c>
      <c r="B92" s="81" t="s">
        <v>0</v>
      </c>
      <c r="C92" s="26" t="s">
        <v>416</v>
      </c>
      <c r="D92" s="40"/>
      <c r="E92" s="39"/>
      <c r="F92" s="39"/>
      <c r="G92" s="39"/>
      <c r="H92" s="39"/>
      <c r="I92" s="39"/>
      <c r="J92" s="39"/>
      <c r="K92" s="39"/>
      <c r="L92" s="39"/>
      <c r="M92" s="39"/>
      <c r="N92" s="39"/>
      <c r="O92" s="39"/>
    </row>
    <row r="93" spans="1:15" ht="54.75" customHeight="1" x14ac:dyDescent="0.25">
      <c r="A93" s="25" t="s">
        <v>26</v>
      </c>
      <c r="B93" s="81" t="s">
        <v>0</v>
      </c>
      <c r="C93" s="26" t="s">
        <v>417</v>
      </c>
      <c r="D93" s="41"/>
      <c r="E93" s="41"/>
      <c r="F93" s="41"/>
      <c r="G93" s="41"/>
      <c r="H93" s="41"/>
      <c r="I93" s="41"/>
      <c r="J93" s="30"/>
      <c r="K93" s="30"/>
      <c r="L93" s="30"/>
      <c r="M93" s="30"/>
      <c r="N93" s="30"/>
      <c r="O93" s="30"/>
    </row>
    <row r="94" spans="1:15" ht="54.75" customHeight="1" x14ac:dyDescent="0.25">
      <c r="A94" s="25" t="s">
        <v>27</v>
      </c>
      <c r="B94" s="81" t="s">
        <v>0</v>
      </c>
      <c r="C94" s="26" t="s">
        <v>418</v>
      </c>
      <c r="D94" s="41"/>
      <c r="E94" s="41"/>
      <c r="F94" s="41"/>
      <c r="G94" s="41"/>
      <c r="H94" s="41"/>
      <c r="I94" s="41"/>
      <c r="J94" s="30"/>
      <c r="K94" s="30"/>
      <c r="L94" s="30"/>
      <c r="M94" s="30"/>
      <c r="N94" s="30"/>
      <c r="O94" s="30"/>
    </row>
    <row r="95" spans="1:15" ht="54.75" customHeight="1" x14ac:dyDescent="0.25">
      <c r="A95" s="25" t="s">
        <v>419</v>
      </c>
      <c r="B95" s="81" t="s">
        <v>0</v>
      </c>
      <c r="C95" s="26" t="s">
        <v>420</v>
      </c>
      <c r="D95" s="41"/>
      <c r="E95" s="41"/>
      <c r="F95" s="41"/>
      <c r="G95" s="41"/>
      <c r="H95" s="41"/>
      <c r="I95" s="41"/>
      <c r="J95" s="30"/>
      <c r="K95" s="30"/>
      <c r="L95" s="30"/>
      <c r="M95" s="30"/>
      <c r="N95" s="30"/>
      <c r="O95" s="30"/>
    </row>
    <row r="96" spans="1:15" ht="54.75" customHeight="1" x14ac:dyDescent="0.25">
      <c r="A96" s="25" t="s">
        <v>421</v>
      </c>
      <c r="B96" s="81" t="s">
        <v>0</v>
      </c>
      <c r="C96" s="26" t="s">
        <v>422</v>
      </c>
      <c r="D96" s="41"/>
      <c r="E96" s="41"/>
      <c r="F96" s="41"/>
      <c r="G96" s="41"/>
      <c r="H96" s="41"/>
      <c r="I96" s="41"/>
      <c r="J96" s="30"/>
      <c r="K96" s="30"/>
      <c r="L96" s="30"/>
      <c r="M96" s="30"/>
      <c r="N96" s="30"/>
      <c r="O96" s="30"/>
    </row>
    <row r="97" spans="1:15" ht="54.75" customHeight="1" x14ac:dyDescent="0.25">
      <c r="A97" s="25" t="s">
        <v>684</v>
      </c>
      <c r="B97" s="107" t="s">
        <v>0</v>
      </c>
      <c r="C97" s="26" t="s">
        <v>763</v>
      </c>
      <c r="D97" s="41"/>
      <c r="E97" s="41"/>
      <c r="F97" s="41"/>
      <c r="G97" s="41"/>
      <c r="H97" s="41"/>
      <c r="I97" s="41"/>
      <c r="J97" s="30"/>
      <c r="K97" s="30"/>
      <c r="L97" s="30"/>
      <c r="M97" s="30"/>
      <c r="N97" s="30"/>
      <c r="O97" s="30"/>
    </row>
    <row r="98" spans="1:15" ht="54.75" customHeight="1" x14ac:dyDescent="0.25">
      <c r="A98" s="25" t="s">
        <v>9</v>
      </c>
      <c r="B98" s="81" t="s">
        <v>0</v>
      </c>
      <c r="C98" s="26" t="s">
        <v>423</v>
      </c>
      <c r="D98" s="41"/>
      <c r="E98" s="41"/>
      <c r="F98" s="41"/>
      <c r="G98" s="41"/>
      <c r="H98" s="41"/>
      <c r="I98" s="41"/>
      <c r="J98" s="30"/>
      <c r="K98" s="30"/>
      <c r="L98" s="30"/>
      <c r="M98" s="30"/>
      <c r="N98" s="30"/>
      <c r="O98" s="30"/>
    </row>
    <row r="99" spans="1:15" ht="54.75" customHeight="1" x14ac:dyDescent="0.25">
      <c r="A99" s="80" t="s">
        <v>10</v>
      </c>
      <c r="B99" s="81" t="s">
        <v>0</v>
      </c>
      <c r="C99" s="34" t="s">
        <v>424</v>
      </c>
      <c r="D99" s="40"/>
      <c r="E99" s="39"/>
      <c r="F99" s="39"/>
      <c r="G99" s="39"/>
      <c r="H99" s="39"/>
      <c r="I99" s="39"/>
      <c r="J99" s="39"/>
      <c r="K99" s="39"/>
      <c r="L99" s="39"/>
      <c r="M99" s="39"/>
      <c r="N99" s="39"/>
      <c r="O99" s="39"/>
    </row>
    <row r="100" spans="1:15" ht="54.75" customHeight="1" x14ac:dyDescent="0.25">
      <c r="A100" s="25" t="s">
        <v>11</v>
      </c>
      <c r="B100" s="81" t="s">
        <v>0</v>
      </c>
      <c r="C100" s="26" t="s">
        <v>425</v>
      </c>
      <c r="D100" s="40"/>
      <c r="E100" s="39"/>
      <c r="F100" s="39"/>
      <c r="G100" s="39"/>
      <c r="H100" s="39"/>
      <c r="I100" s="39"/>
      <c r="J100" s="39"/>
      <c r="K100" s="39"/>
      <c r="L100" s="39"/>
      <c r="M100" s="39"/>
      <c r="N100" s="39"/>
      <c r="O100" s="39"/>
    </row>
    <row r="101" spans="1:15" ht="54.75" customHeight="1" x14ac:dyDescent="0.25">
      <c r="A101" s="25" t="s">
        <v>12</v>
      </c>
      <c r="B101" s="81" t="s">
        <v>0</v>
      </c>
      <c r="C101" s="26" t="s">
        <v>426</v>
      </c>
      <c r="D101" s="40"/>
      <c r="E101" s="39"/>
      <c r="F101" s="39"/>
      <c r="G101" s="39"/>
      <c r="H101" s="39"/>
      <c r="I101" s="39"/>
      <c r="J101" s="39"/>
      <c r="K101" s="39"/>
      <c r="L101" s="39"/>
      <c r="M101" s="39"/>
      <c r="N101" s="39"/>
      <c r="O101" s="39"/>
    </row>
    <row r="102" spans="1:15" ht="54.75" customHeight="1" x14ac:dyDescent="0.25">
      <c r="A102" s="25" t="s">
        <v>13</v>
      </c>
      <c r="B102" s="81" t="s">
        <v>0</v>
      </c>
      <c r="C102" s="26" t="s">
        <v>427</v>
      </c>
      <c r="D102" s="83"/>
    </row>
    <row r="103" spans="1:15" ht="54.75" customHeight="1" x14ac:dyDescent="0.25">
      <c r="A103" s="25" t="s">
        <v>14</v>
      </c>
      <c r="B103" s="81" t="s">
        <v>0</v>
      </c>
      <c r="C103" s="26" t="s">
        <v>428</v>
      </c>
      <c r="D103" s="83"/>
    </row>
    <row r="104" spans="1:15" ht="54.75" customHeight="1" x14ac:dyDescent="0.25">
      <c r="A104" s="25" t="s">
        <v>15</v>
      </c>
      <c r="B104" s="81" t="s">
        <v>0</v>
      </c>
      <c r="C104" s="26" t="s">
        <v>429</v>
      </c>
      <c r="D104" s="83"/>
    </row>
    <row r="105" spans="1:15" ht="54.75" customHeight="1" x14ac:dyDescent="0.25">
      <c r="A105" s="25" t="s">
        <v>16</v>
      </c>
      <c r="B105" s="81" t="s">
        <v>0</v>
      </c>
      <c r="C105" s="26" t="s">
        <v>430</v>
      </c>
      <c r="D105" s="83"/>
    </row>
    <row r="106" spans="1:15" ht="54.75" customHeight="1" x14ac:dyDescent="0.25">
      <c r="A106" s="25" t="s">
        <v>17</v>
      </c>
      <c r="B106" s="81" t="s">
        <v>0</v>
      </c>
      <c r="C106" s="26" t="s">
        <v>431</v>
      </c>
      <c r="D106" s="83"/>
    </row>
    <row r="107" spans="1:15" ht="54.75" customHeight="1" x14ac:dyDescent="0.25">
      <c r="A107" s="113" t="s">
        <v>685</v>
      </c>
      <c r="B107" s="107" t="s">
        <v>0</v>
      </c>
      <c r="C107" s="26" t="s">
        <v>765</v>
      </c>
      <c r="D107" s="108"/>
    </row>
    <row r="108" spans="1:15" ht="54.75" customHeight="1" x14ac:dyDescent="0.25">
      <c r="A108" s="113" t="s">
        <v>686</v>
      </c>
      <c r="B108" s="107" t="s">
        <v>0</v>
      </c>
      <c r="C108" s="26" t="s">
        <v>764</v>
      </c>
      <c r="D108" s="108"/>
    </row>
    <row r="109" spans="1:15" ht="54.75" customHeight="1" x14ac:dyDescent="0.25">
      <c r="A109" s="25" t="s">
        <v>18</v>
      </c>
      <c r="B109" s="81" t="s">
        <v>0</v>
      </c>
      <c r="C109" s="26" t="s">
        <v>432</v>
      </c>
      <c r="D109" s="37"/>
    </row>
    <row r="110" spans="1:15" ht="54.75" customHeight="1" x14ac:dyDescent="0.25">
      <c r="A110" s="25" t="s">
        <v>19</v>
      </c>
      <c r="B110" s="81" t="s">
        <v>0</v>
      </c>
      <c r="C110" s="26" t="s">
        <v>433</v>
      </c>
      <c r="D110" s="37"/>
    </row>
    <row r="111" spans="1:15" ht="54.75" customHeight="1" x14ac:dyDescent="0.25">
      <c r="A111" s="25" t="s">
        <v>20</v>
      </c>
      <c r="B111" s="81" t="s">
        <v>0</v>
      </c>
      <c r="C111" s="26" t="s">
        <v>434</v>
      </c>
      <c r="D111" s="37"/>
    </row>
    <row r="112" spans="1:15" ht="54.75" customHeight="1" x14ac:dyDescent="0.25">
      <c r="A112" s="80" t="s">
        <v>21</v>
      </c>
      <c r="B112" s="81" t="s">
        <v>0</v>
      </c>
      <c r="C112" s="34" t="s">
        <v>435</v>
      </c>
      <c r="D112" s="37"/>
    </row>
    <row r="113" spans="1:4" ht="54.75" customHeight="1" x14ac:dyDescent="0.25">
      <c r="A113" s="80" t="s">
        <v>22</v>
      </c>
      <c r="B113" s="81" t="s">
        <v>0</v>
      </c>
      <c r="C113" s="34" t="s">
        <v>436</v>
      </c>
      <c r="D113" s="37"/>
    </row>
    <row r="114" spans="1:4" ht="54.75" customHeight="1" x14ac:dyDescent="0.25">
      <c r="A114" s="25" t="s">
        <v>23</v>
      </c>
      <c r="B114" s="81" t="s">
        <v>0</v>
      </c>
      <c r="C114" s="26" t="s">
        <v>437</v>
      </c>
      <c r="D114" s="37"/>
    </row>
    <row r="115" spans="1:4" ht="54.75" customHeight="1" x14ac:dyDescent="0.25">
      <c r="A115" s="25" t="s">
        <v>24</v>
      </c>
      <c r="B115" s="81" t="s">
        <v>0</v>
      </c>
      <c r="C115" s="26" t="s">
        <v>438</v>
      </c>
      <c r="D115" s="37"/>
    </row>
    <row r="116" spans="1:4" ht="54.75" customHeight="1" x14ac:dyDescent="0.25">
      <c r="A116" s="25" t="s">
        <v>766</v>
      </c>
      <c r="B116" s="107" t="s">
        <v>0</v>
      </c>
      <c r="C116" s="26" t="s">
        <v>767</v>
      </c>
      <c r="D116" s="37"/>
    </row>
    <row r="117" spans="1:4" ht="54.75" customHeight="1" x14ac:dyDescent="0.25">
      <c r="A117" s="25" t="s">
        <v>25</v>
      </c>
      <c r="B117" s="81" t="s">
        <v>0</v>
      </c>
      <c r="C117" s="26" t="s">
        <v>439</v>
      </c>
      <c r="D117" s="83"/>
    </row>
    <row r="118" spans="1:4" ht="54.75" customHeight="1" x14ac:dyDescent="0.25">
      <c r="A118" s="25" t="s">
        <v>768</v>
      </c>
      <c r="B118" s="32" t="s">
        <v>70</v>
      </c>
      <c r="C118" s="26" t="s">
        <v>769</v>
      </c>
      <c r="D118" s="108"/>
    </row>
    <row r="119" spans="1:4" ht="54.75" customHeight="1" x14ac:dyDescent="0.25">
      <c r="A119" s="25" t="s">
        <v>770</v>
      </c>
      <c r="B119" s="32" t="s">
        <v>70</v>
      </c>
      <c r="C119" s="26" t="s">
        <v>771</v>
      </c>
      <c r="D119" s="108"/>
    </row>
    <row r="120" spans="1:4" ht="54.75" customHeight="1" x14ac:dyDescent="0.25">
      <c r="A120" s="31" t="s">
        <v>71</v>
      </c>
      <c r="B120" s="32" t="s">
        <v>70</v>
      </c>
      <c r="C120" s="26" t="s">
        <v>440</v>
      </c>
      <c r="D120" s="83"/>
    </row>
    <row r="121" spans="1:4" ht="54.75" customHeight="1" x14ac:dyDescent="0.25">
      <c r="A121" s="31" t="s">
        <v>72</v>
      </c>
      <c r="B121" s="32" t="s">
        <v>70</v>
      </c>
      <c r="C121" s="26" t="s">
        <v>441</v>
      </c>
      <c r="D121" s="83"/>
    </row>
    <row r="122" spans="1:4" ht="54.75" customHeight="1" x14ac:dyDescent="0.25">
      <c r="A122" s="31" t="s">
        <v>73</v>
      </c>
      <c r="B122" s="32" t="s">
        <v>70</v>
      </c>
      <c r="C122" s="26" t="s">
        <v>442</v>
      </c>
      <c r="D122" s="83"/>
    </row>
    <row r="123" spans="1:4" ht="54.75" customHeight="1" x14ac:dyDescent="0.25">
      <c r="A123" s="31" t="s">
        <v>74</v>
      </c>
      <c r="B123" s="32" t="s">
        <v>70</v>
      </c>
      <c r="C123" s="26" t="s">
        <v>443</v>
      </c>
      <c r="D123" s="83"/>
    </row>
    <row r="124" spans="1:4" ht="54.75" customHeight="1" x14ac:dyDescent="0.25">
      <c r="A124" s="31" t="s">
        <v>75</v>
      </c>
      <c r="B124" s="32" t="s">
        <v>70</v>
      </c>
      <c r="C124" s="26" t="s">
        <v>444</v>
      </c>
      <c r="D124" s="83"/>
    </row>
    <row r="125" spans="1:4" ht="54.75" customHeight="1" x14ac:dyDescent="0.25">
      <c r="A125" s="31" t="s">
        <v>76</v>
      </c>
      <c r="B125" s="32" t="s">
        <v>70</v>
      </c>
      <c r="C125" s="26" t="s">
        <v>445</v>
      </c>
      <c r="D125" s="83"/>
    </row>
    <row r="126" spans="1:4" ht="54.75" customHeight="1" x14ac:dyDescent="0.25">
      <c r="A126" s="31" t="s">
        <v>77</v>
      </c>
      <c r="B126" s="32" t="s">
        <v>70</v>
      </c>
      <c r="C126" s="26" t="s">
        <v>446</v>
      </c>
      <c r="D126" s="83"/>
    </row>
    <row r="127" spans="1:4" ht="54.75" customHeight="1" x14ac:dyDescent="0.25">
      <c r="A127" s="31" t="s">
        <v>78</v>
      </c>
      <c r="B127" s="32" t="s">
        <v>70</v>
      </c>
      <c r="C127" s="26" t="s">
        <v>447</v>
      </c>
      <c r="D127" s="83"/>
    </row>
    <row r="128" spans="1:4" ht="54.75" customHeight="1" x14ac:dyDescent="0.25">
      <c r="A128" s="31" t="s">
        <v>79</v>
      </c>
      <c r="B128" s="32" t="s">
        <v>70</v>
      </c>
      <c r="C128" s="26" t="s">
        <v>448</v>
      </c>
      <c r="D128" s="83"/>
    </row>
    <row r="129" spans="1:15" ht="54.75" customHeight="1" x14ac:dyDescent="0.25">
      <c r="A129" s="31" t="s">
        <v>80</v>
      </c>
      <c r="B129" s="32" t="s">
        <v>70</v>
      </c>
      <c r="C129" s="26" t="s">
        <v>449</v>
      </c>
      <c r="D129" s="83"/>
    </row>
    <row r="130" spans="1:15" ht="54.75" customHeight="1" x14ac:dyDescent="0.25">
      <c r="A130" s="31" t="s">
        <v>81</v>
      </c>
      <c r="B130" s="32" t="s">
        <v>70</v>
      </c>
      <c r="C130" s="26" t="s">
        <v>450</v>
      </c>
      <c r="D130" s="83"/>
    </row>
    <row r="131" spans="1:15" ht="54.75" customHeight="1" x14ac:dyDescent="0.25">
      <c r="A131" s="31" t="s">
        <v>82</v>
      </c>
      <c r="B131" s="32" t="s">
        <v>70</v>
      </c>
      <c r="C131" s="26" t="s">
        <v>451</v>
      </c>
      <c r="D131" s="83"/>
    </row>
    <row r="132" spans="1:15" ht="54.75" customHeight="1" x14ac:dyDescent="0.25">
      <c r="A132" s="31" t="s">
        <v>83</v>
      </c>
      <c r="B132" s="32" t="s">
        <v>70</v>
      </c>
      <c r="C132" s="26" t="s">
        <v>452</v>
      </c>
      <c r="D132" s="83"/>
    </row>
    <row r="133" spans="1:15" ht="54.75" customHeight="1" x14ac:dyDescent="0.25">
      <c r="A133" s="31" t="s">
        <v>84</v>
      </c>
      <c r="B133" s="32" t="s">
        <v>70</v>
      </c>
      <c r="C133" s="26" t="s">
        <v>453</v>
      </c>
      <c r="D133" s="83"/>
    </row>
    <row r="134" spans="1:15" ht="54.75" customHeight="1" x14ac:dyDescent="0.25">
      <c r="A134" s="31" t="s">
        <v>85</v>
      </c>
      <c r="B134" s="32" t="s">
        <v>70</v>
      </c>
      <c r="C134" s="26" t="s">
        <v>454</v>
      </c>
      <c r="D134" s="83"/>
    </row>
    <row r="135" spans="1:15" ht="54.75" customHeight="1" x14ac:dyDescent="0.25">
      <c r="A135" s="25" t="s">
        <v>248</v>
      </c>
      <c r="B135" s="32" t="s">
        <v>252</v>
      </c>
      <c r="C135" s="42" t="s">
        <v>455</v>
      </c>
      <c r="D135" s="41"/>
      <c r="E135" s="43"/>
      <c r="F135" s="43"/>
      <c r="G135" s="43"/>
      <c r="H135" s="43"/>
      <c r="I135" s="30"/>
      <c r="J135" s="30"/>
      <c r="K135" s="30"/>
      <c r="L135" s="30"/>
      <c r="M135" s="30"/>
      <c r="N135" s="30"/>
      <c r="O135" s="30"/>
    </row>
    <row r="136" spans="1:15" ht="54.75" customHeight="1" x14ac:dyDescent="0.25">
      <c r="A136" s="25" t="s">
        <v>249</v>
      </c>
      <c r="B136" s="32" t="s">
        <v>252</v>
      </c>
      <c r="C136" s="42" t="s">
        <v>456</v>
      </c>
      <c r="D136" s="41"/>
      <c r="E136" s="43"/>
      <c r="F136" s="43"/>
      <c r="G136" s="43"/>
      <c r="H136" s="43"/>
      <c r="I136" s="30"/>
      <c r="J136" s="30"/>
      <c r="K136" s="30"/>
      <c r="L136" s="30"/>
      <c r="M136" s="30"/>
      <c r="N136" s="30"/>
      <c r="O136" s="30"/>
    </row>
    <row r="137" spans="1:15" ht="54.75" customHeight="1" x14ac:dyDescent="0.25">
      <c r="A137" s="25" t="s">
        <v>250</v>
      </c>
      <c r="B137" s="32" t="s">
        <v>252</v>
      </c>
      <c r="C137" s="42" t="s">
        <v>457</v>
      </c>
      <c r="D137" s="41"/>
      <c r="E137" s="43"/>
      <c r="F137" s="43"/>
      <c r="G137" s="43"/>
      <c r="H137" s="43"/>
      <c r="I137" s="30"/>
      <c r="J137" s="30"/>
      <c r="K137" s="30"/>
      <c r="L137" s="30"/>
      <c r="M137" s="30"/>
      <c r="N137" s="30"/>
      <c r="O137" s="30"/>
    </row>
    <row r="138" spans="1:15" ht="54.75" customHeight="1" x14ac:dyDescent="0.25">
      <c r="A138" s="25" t="s">
        <v>458</v>
      </c>
      <c r="B138" s="32" t="s">
        <v>252</v>
      </c>
      <c r="C138" s="42" t="s">
        <v>459</v>
      </c>
      <c r="D138" s="41"/>
      <c r="E138" s="43"/>
      <c r="F138" s="43"/>
      <c r="G138" s="43"/>
      <c r="H138" s="43"/>
      <c r="I138" s="30"/>
      <c r="J138" s="30"/>
      <c r="K138" s="30"/>
      <c r="L138" s="30"/>
      <c r="M138" s="30"/>
      <c r="N138" s="30"/>
      <c r="O138" s="30"/>
    </row>
    <row r="139" spans="1:15" ht="54.75" customHeight="1" x14ac:dyDescent="0.25">
      <c r="A139" s="25" t="s">
        <v>460</v>
      </c>
      <c r="B139" s="32" t="s">
        <v>245</v>
      </c>
      <c r="C139" s="42" t="s">
        <v>461</v>
      </c>
      <c r="D139" s="38"/>
      <c r="E139" s="44"/>
      <c r="F139" s="44"/>
      <c r="G139" s="44"/>
      <c r="H139" s="44"/>
      <c r="I139" s="39"/>
      <c r="J139" s="39"/>
      <c r="K139" s="39"/>
      <c r="L139" s="39"/>
      <c r="M139" s="39"/>
      <c r="N139" s="39"/>
      <c r="O139" s="39"/>
    </row>
    <row r="140" spans="1:15" ht="54.75" customHeight="1" x14ac:dyDescent="0.25">
      <c r="A140" s="25" t="s">
        <v>462</v>
      </c>
      <c r="B140" s="32" t="s">
        <v>245</v>
      </c>
      <c r="C140" s="42" t="s">
        <v>463</v>
      </c>
      <c r="D140" s="38"/>
      <c r="E140" s="44"/>
      <c r="F140" s="44"/>
      <c r="G140" s="44"/>
      <c r="H140" s="44"/>
      <c r="I140" s="39"/>
      <c r="J140" s="39"/>
      <c r="K140" s="39"/>
      <c r="L140" s="39"/>
      <c r="M140" s="39"/>
      <c r="N140" s="39"/>
      <c r="O140" s="39"/>
    </row>
    <row r="141" spans="1:15" ht="54.75" customHeight="1" x14ac:dyDescent="0.25">
      <c r="A141" s="25" t="s">
        <v>254</v>
      </c>
      <c r="B141" s="32" t="s">
        <v>245</v>
      </c>
      <c r="C141" s="42" t="s">
        <v>464</v>
      </c>
      <c r="D141" s="38"/>
      <c r="E141" s="44"/>
      <c r="F141" s="44"/>
      <c r="G141" s="44"/>
      <c r="H141" s="44"/>
      <c r="I141" s="39"/>
      <c r="J141" s="39"/>
      <c r="K141" s="39"/>
      <c r="L141" s="39"/>
      <c r="M141" s="39"/>
      <c r="N141" s="39"/>
      <c r="O141" s="39"/>
    </row>
    <row r="142" spans="1:15" ht="54.75" customHeight="1" x14ac:dyDescent="0.25">
      <c r="A142" s="25" t="s">
        <v>253</v>
      </c>
      <c r="B142" s="32" t="s">
        <v>245</v>
      </c>
      <c r="C142" s="42" t="s">
        <v>465</v>
      </c>
      <c r="D142" s="38"/>
      <c r="E142" s="44"/>
      <c r="F142" s="44"/>
      <c r="G142" s="44"/>
      <c r="H142" s="44"/>
      <c r="I142" s="39"/>
      <c r="J142" s="39"/>
      <c r="K142" s="39"/>
      <c r="L142" s="39"/>
      <c r="M142" s="39"/>
      <c r="N142" s="39"/>
      <c r="O142" s="39"/>
    </row>
    <row r="143" spans="1:15" ht="54.75" customHeight="1" x14ac:dyDescent="0.25">
      <c r="A143" s="25" t="s">
        <v>246</v>
      </c>
      <c r="B143" s="32" t="s">
        <v>245</v>
      </c>
      <c r="C143" s="26" t="s">
        <v>466</v>
      </c>
      <c r="D143" s="38"/>
      <c r="E143" s="44"/>
      <c r="F143" s="44"/>
      <c r="G143" s="44"/>
      <c r="H143" s="44"/>
      <c r="I143" s="39"/>
      <c r="J143" s="39"/>
      <c r="K143" s="39"/>
      <c r="L143" s="39"/>
      <c r="M143" s="39"/>
      <c r="N143" s="39"/>
      <c r="O143" s="39"/>
    </row>
    <row r="144" spans="1:15" ht="54.75" customHeight="1" x14ac:dyDescent="0.25">
      <c r="A144" s="25" t="s">
        <v>247</v>
      </c>
      <c r="B144" s="32" t="s">
        <v>245</v>
      </c>
      <c r="C144" s="26" t="s">
        <v>467</v>
      </c>
      <c r="D144" s="40"/>
      <c r="E144" s="39"/>
      <c r="F144" s="39"/>
      <c r="G144" s="39"/>
      <c r="H144" s="39"/>
      <c r="I144" s="39"/>
      <c r="J144" s="39"/>
      <c r="K144" s="39"/>
      <c r="L144" s="39"/>
      <c r="M144" s="39"/>
      <c r="N144" s="39"/>
      <c r="O144" s="39"/>
    </row>
    <row r="145" spans="1:15" ht="54.75" customHeight="1" x14ac:dyDescent="0.25">
      <c r="A145" s="25" t="s">
        <v>257</v>
      </c>
      <c r="B145" s="32" t="s">
        <v>245</v>
      </c>
      <c r="C145" s="42" t="s">
        <v>468</v>
      </c>
      <c r="D145" s="29"/>
      <c r="E145" s="30"/>
      <c r="F145" s="30"/>
      <c r="G145" s="30"/>
      <c r="H145" s="30"/>
      <c r="I145" s="30"/>
      <c r="J145" s="30"/>
      <c r="K145" s="30"/>
      <c r="L145" s="30"/>
      <c r="M145" s="30"/>
      <c r="N145" s="30"/>
      <c r="O145" s="30"/>
    </row>
    <row r="146" spans="1:15" ht="54.75" customHeight="1" thickBot="1" x14ac:dyDescent="0.3">
      <c r="A146" s="45" t="s">
        <v>258</v>
      </c>
      <c r="B146" s="46" t="s">
        <v>245</v>
      </c>
      <c r="C146" s="47" t="s">
        <v>469</v>
      </c>
      <c r="D146" s="29"/>
      <c r="E146" s="30"/>
      <c r="F146" s="30"/>
      <c r="G146" s="30"/>
      <c r="H146" s="30"/>
      <c r="I146" s="30"/>
      <c r="J146" s="30"/>
      <c r="K146" s="30"/>
      <c r="L146" s="30"/>
      <c r="M146" s="30"/>
      <c r="N146" s="30"/>
      <c r="O146" s="30"/>
    </row>
    <row r="147" spans="1:15" ht="54.75" customHeight="1" x14ac:dyDescent="0.25">
      <c r="D147" s="29"/>
      <c r="E147" s="30"/>
      <c r="F147" s="30"/>
      <c r="G147" s="30"/>
      <c r="H147" s="30"/>
      <c r="I147" s="30"/>
      <c r="J147" s="30"/>
      <c r="K147" s="30"/>
      <c r="L147" s="30"/>
      <c r="M147" s="30"/>
      <c r="N147" s="30"/>
      <c r="O147" s="30"/>
    </row>
    <row r="148" spans="1:15" ht="54.75" customHeight="1" x14ac:dyDescent="0.25">
      <c r="D148" s="30"/>
      <c r="E148" s="30"/>
      <c r="F148" s="30"/>
      <c r="G148" s="30"/>
      <c r="H148" s="30"/>
      <c r="I148" s="30"/>
      <c r="J148" s="30"/>
      <c r="K148" s="30"/>
      <c r="L148" s="30"/>
      <c r="M148" s="30"/>
      <c r="N148" s="30"/>
      <c r="O148" s="30"/>
    </row>
  </sheetData>
  <mergeCells count="9">
    <mergeCell ref="A60:A61"/>
    <mergeCell ref="B60:B61"/>
    <mergeCell ref="D60:D61"/>
    <mergeCell ref="A54:A55"/>
    <mergeCell ref="B54:B55"/>
    <mergeCell ref="D54:D55"/>
    <mergeCell ref="A56:A59"/>
    <mergeCell ref="B56:B59"/>
    <mergeCell ref="D56:D59"/>
  </mergeCells>
  <pageMargins left="0.2" right="0.2"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E235"/>
  <sheetViews>
    <sheetView showGridLines="0" topLeftCell="A4" workbookViewId="0"/>
  </sheetViews>
  <sheetFormatPr defaultRowHeight="98.25" customHeight="1" x14ac:dyDescent="0.25"/>
  <cols>
    <col min="1" max="1" width="27.88671875" style="39" customWidth="1"/>
    <col min="2" max="2" width="12" style="44" customWidth="1"/>
    <col min="3" max="3" width="79" customWidth="1"/>
    <col min="4" max="4" width="41" customWidth="1"/>
  </cols>
  <sheetData>
    <row r="1" spans="1:5" ht="98.25" customHeight="1" x14ac:dyDescent="0.25">
      <c r="A1" s="119" t="s">
        <v>321</v>
      </c>
      <c r="B1" s="48" t="s">
        <v>322</v>
      </c>
      <c r="C1" s="49" t="s">
        <v>323</v>
      </c>
      <c r="D1" s="21"/>
      <c r="E1" s="21"/>
    </row>
    <row r="2" spans="1:5" ht="98.25" customHeight="1" x14ac:dyDescent="0.25">
      <c r="A2" s="114" t="s">
        <v>690</v>
      </c>
      <c r="B2" s="50" t="s">
        <v>470</v>
      </c>
      <c r="C2" s="118" t="s">
        <v>772</v>
      </c>
      <c r="D2" s="21"/>
      <c r="E2" s="21"/>
    </row>
    <row r="3" spans="1:5" ht="98.25" customHeight="1" x14ac:dyDescent="0.25">
      <c r="A3" s="114" t="s">
        <v>691</v>
      </c>
      <c r="B3" s="50" t="s">
        <v>470</v>
      </c>
      <c r="C3" s="118" t="s">
        <v>772</v>
      </c>
      <c r="D3" s="21"/>
      <c r="E3" s="21"/>
    </row>
    <row r="4" spans="1:5" ht="98.25" customHeight="1" x14ac:dyDescent="0.25">
      <c r="A4" s="114" t="s">
        <v>692</v>
      </c>
      <c r="B4" s="50" t="s">
        <v>470</v>
      </c>
      <c r="C4" s="118" t="s">
        <v>772</v>
      </c>
      <c r="D4" s="21"/>
      <c r="E4" s="21"/>
    </row>
    <row r="5" spans="1:5" ht="98.25" customHeight="1" x14ac:dyDescent="0.25">
      <c r="A5" s="120" t="s">
        <v>108</v>
      </c>
      <c r="B5" s="50" t="s">
        <v>470</v>
      </c>
      <c r="C5" s="51" t="s">
        <v>471</v>
      </c>
      <c r="D5" s="27"/>
      <c r="E5" s="83"/>
    </row>
    <row r="6" spans="1:5" ht="98.25" customHeight="1" x14ac:dyDescent="0.25">
      <c r="A6" s="114" t="s">
        <v>693</v>
      </c>
      <c r="B6" s="50" t="s">
        <v>470</v>
      </c>
      <c r="C6" s="51" t="s">
        <v>773</v>
      </c>
      <c r="D6" s="27"/>
      <c r="E6" s="108"/>
    </row>
    <row r="7" spans="1:5" ht="98.25" customHeight="1" x14ac:dyDescent="0.25">
      <c r="A7" s="114" t="s">
        <v>694</v>
      </c>
      <c r="B7" s="50" t="s">
        <v>470</v>
      </c>
      <c r="C7" s="51" t="s">
        <v>773</v>
      </c>
      <c r="D7" s="27"/>
      <c r="E7" s="108"/>
    </row>
    <row r="8" spans="1:5" ht="98.25" customHeight="1" x14ac:dyDescent="0.25">
      <c r="A8" s="114" t="s">
        <v>695</v>
      </c>
      <c r="B8" s="50" t="s">
        <v>470</v>
      </c>
      <c r="C8" s="51" t="s">
        <v>773</v>
      </c>
      <c r="D8" s="27"/>
      <c r="E8" s="108"/>
    </row>
    <row r="9" spans="1:5" ht="98.25" customHeight="1" x14ac:dyDescent="0.25">
      <c r="A9" s="114" t="s">
        <v>696</v>
      </c>
      <c r="B9" s="50" t="s">
        <v>470</v>
      </c>
      <c r="C9" s="51" t="s">
        <v>773</v>
      </c>
      <c r="D9" s="27"/>
      <c r="E9" s="108"/>
    </row>
    <row r="10" spans="1:5" ht="98.25" customHeight="1" x14ac:dyDescent="0.25">
      <c r="A10" s="114" t="s">
        <v>697</v>
      </c>
      <c r="B10" s="50" t="s">
        <v>470</v>
      </c>
      <c r="C10" s="51" t="s">
        <v>773</v>
      </c>
      <c r="D10" s="27"/>
      <c r="E10" s="108"/>
    </row>
    <row r="11" spans="1:5" ht="98.25" customHeight="1" x14ac:dyDescent="0.25">
      <c r="A11" s="114" t="s">
        <v>698</v>
      </c>
      <c r="B11" s="50" t="s">
        <v>470</v>
      </c>
      <c r="C11" s="51" t="s">
        <v>773</v>
      </c>
      <c r="D11" s="27"/>
      <c r="E11" s="108"/>
    </row>
    <row r="12" spans="1:5" ht="98.25" customHeight="1" x14ac:dyDescent="0.25">
      <c r="A12" s="114" t="s">
        <v>699</v>
      </c>
      <c r="B12" s="50" t="s">
        <v>470</v>
      </c>
      <c r="C12" s="51" t="s">
        <v>773</v>
      </c>
      <c r="D12" s="27"/>
      <c r="E12" s="108"/>
    </row>
    <row r="13" spans="1:5" ht="98.25" customHeight="1" x14ac:dyDescent="0.25">
      <c r="A13" s="120" t="s">
        <v>87</v>
      </c>
      <c r="B13" s="50" t="s">
        <v>470</v>
      </c>
      <c r="C13" s="51" t="s">
        <v>472</v>
      </c>
      <c r="D13" s="27"/>
      <c r="E13" s="83"/>
    </row>
    <row r="14" spans="1:5" ht="98.25" customHeight="1" x14ac:dyDescent="0.25">
      <c r="A14" s="120" t="s">
        <v>109</v>
      </c>
      <c r="B14" s="50" t="s">
        <v>470</v>
      </c>
      <c r="C14" s="51" t="s">
        <v>473</v>
      </c>
      <c r="D14" s="27"/>
      <c r="E14" s="83"/>
    </row>
    <row r="15" spans="1:5" ht="98.25" customHeight="1" x14ac:dyDescent="0.25">
      <c r="A15" s="120" t="s">
        <v>110</v>
      </c>
      <c r="B15" s="50" t="s">
        <v>470</v>
      </c>
      <c r="C15" s="51" t="s">
        <v>474</v>
      </c>
      <c r="D15" s="27"/>
      <c r="E15" s="83"/>
    </row>
    <row r="16" spans="1:5" ht="98.25" customHeight="1" x14ac:dyDescent="0.25">
      <c r="A16" s="120" t="s">
        <v>88</v>
      </c>
      <c r="B16" s="50" t="s">
        <v>470</v>
      </c>
      <c r="C16" s="51" t="s">
        <v>475</v>
      </c>
      <c r="D16" s="27"/>
      <c r="E16" s="83"/>
    </row>
    <row r="17" spans="1:5" ht="98.25" customHeight="1" x14ac:dyDescent="0.25">
      <c r="A17" s="120" t="s">
        <v>89</v>
      </c>
      <c r="B17" s="50" t="s">
        <v>470</v>
      </c>
      <c r="C17" s="51" t="s">
        <v>476</v>
      </c>
      <c r="D17" s="27"/>
      <c r="E17" s="83"/>
    </row>
    <row r="18" spans="1:5" ht="98.25" customHeight="1" x14ac:dyDescent="0.25">
      <c r="A18" s="120" t="s">
        <v>90</v>
      </c>
      <c r="B18" s="50" t="s">
        <v>470</v>
      </c>
      <c r="C18" s="51" t="s">
        <v>477</v>
      </c>
      <c r="D18" s="27"/>
      <c r="E18" s="37"/>
    </row>
    <row r="19" spans="1:5" ht="98.25" customHeight="1" x14ac:dyDescent="0.25">
      <c r="A19" s="120" t="s">
        <v>91</v>
      </c>
      <c r="B19" s="50" t="s">
        <v>470</v>
      </c>
      <c r="C19" s="51" t="s">
        <v>478</v>
      </c>
      <c r="D19" s="27"/>
      <c r="E19" s="37"/>
    </row>
    <row r="20" spans="1:5" ht="98.25" customHeight="1" x14ac:dyDescent="0.25">
      <c r="A20" s="120" t="s">
        <v>92</v>
      </c>
      <c r="B20" s="50" t="s">
        <v>470</v>
      </c>
      <c r="C20" s="51" t="s">
        <v>479</v>
      </c>
      <c r="D20" s="27"/>
      <c r="E20" s="83"/>
    </row>
    <row r="21" spans="1:5" ht="98.25" customHeight="1" x14ac:dyDescent="0.25">
      <c r="A21" s="120" t="s">
        <v>93</v>
      </c>
      <c r="B21" s="50" t="s">
        <v>470</v>
      </c>
      <c r="C21" s="51" t="s">
        <v>480</v>
      </c>
      <c r="D21" s="27"/>
      <c r="E21" s="83"/>
    </row>
    <row r="22" spans="1:5" ht="98.25" customHeight="1" x14ac:dyDescent="0.25">
      <c r="A22" s="120" t="s">
        <v>94</v>
      </c>
      <c r="B22" s="50" t="s">
        <v>470</v>
      </c>
      <c r="C22" s="51" t="s">
        <v>481</v>
      </c>
      <c r="D22" s="27"/>
      <c r="E22" s="83"/>
    </row>
    <row r="23" spans="1:5" ht="98.25" customHeight="1" x14ac:dyDescent="0.25">
      <c r="A23" s="120" t="s">
        <v>95</v>
      </c>
      <c r="B23" s="50" t="s">
        <v>470</v>
      </c>
      <c r="C23" s="51" t="s">
        <v>482</v>
      </c>
      <c r="D23" s="27"/>
      <c r="E23" s="83"/>
    </row>
    <row r="24" spans="1:5" ht="98.25" customHeight="1" x14ac:dyDescent="0.25">
      <c r="A24" s="120" t="s">
        <v>96</v>
      </c>
      <c r="B24" s="50" t="s">
        <v>470</v>
      </c>
      <c r="C24" s="51" t="s">
        <v>483</v>
      </c>
      <c r="D24" s="27"/>
      <c r="E24" s="83"/>
    </row>
    <row r="25" spans="1:5" ht="98.25" customHeight="1" x14ac:dyDescent="0.25">
      <c r="A25" s="120" t="s">
        <v>97</v>
      </c>
      <c r="B25" s="50" t="s">
        <v>470</v>
      </c>
      <c r="C25" s="51" t="s">
        <v>484</v>
      </c>
      <c r="D25" s="27"/>
      <c r="E25" s="83"/>
    </row>
    <row r="26" spans="1:5" ht="98.25" customHeight="1" x14ac:dyDescent="0.25">
      <c r="A26" s="120" t="s">
        <v>98</v>
      </c>
      <c r="B26" s="50" t="s">
        <v>470</v>
      </c>
      <c r="C26" s="51" t="s">
        <v>485</v>
      </c>
      <c r="D26" s="27"/>
      <c r="E26" s="83"/>
    </row>
    <row r="27" spans="1:5" ht="98.25" customHeight="1" x14ac:dyDescent="0.25">
      <c r="A27" s="120" t="s">
        <v>99</v>
      </c>
      <c r="B27" s="50" t="s">
        <v>470</v>
      </c>
      <c r="C27" s="51" t="s">
        <v>486</v>
      </c>
      <c r="D27" s="27"/>
      <c r="E27" s="83"/>
    </row>
    <row r="28" spans="1:5" ht="98.25" customHeight="1" x14ac:dyDescent="0.25">
      <c r="A28" s="120" t="s">
        <v>100</v>
      </c>
      <c r="B28" s="50" t="s">
        <v>470</v>
      </c>
      <c r="C28" s="51" t="s">
        <v>487</v>
      </c>
      <c r="D28" s="27"/>
      <c r="E28" s="83"/>
    </row>
    <row r="29" spans="1:5" ht="98.25" customHeight="1" x14ac:dyDescent="0.25">
      <c r="A29" s="120" t="s">
        <v>101</v>
      </c>
      <c r="B29" s="50" t="s">
        <v>470</v>
      </c>
      <c r="C29" s="51" t="s">
        <v>488</v>
      </c>
      <c r="D29" s="27"/>
      <c r="E29" s="83"/>
    </row>
    <row r="30" spans="1:5" ht="98.25" customHeight="1" x14ac:dyDescent="0.25">
      <c r="A30" s="120" t="s">
        <v>111</v>
      </c>
      <c r="B30" s="50" t="s">
        <v>470</v>
      </c>
      <c r="C30" s="51" t="s">
        <v>489</v>
      </c>
      <c r="D30" s="27"/>
      <c r="E30" s="83"/>
    </row>
    <row r="31" spans="1:5" ht="98.25" customHeight="1" x14ac:dyDescent="0.25">
      <c r="A31" s="120" t="s">
        <v>112</v>
      </c>
      <c r="B31" s="50" t="s">
        <v>470</v>
      </c>
      <c r="C31" s="51" t="s">
        <v>490</v>
      </c>
      <c r="D31" s="27"/>
      <c r="E31" s="83"/>
    </row>
    <row r="32" spans="1:5" ht="98.25" customHeight="1" x14ac:dyDescent="0.25">
      <c r="A32" s="120" t="s">
        <v>102</v>
      </c>
      <c r="B32" s="50" t="s">
        <v>470</v>
      </c>
      <c r="C32" s="51" t="s">
        <v>491</v>
      </c>
      <c r="D32" s="27"/>
      <c r="E32" s="83"/>
    </row>
    <row r="33" spans="1:5" ht="98.25" customHeight="1" x14ac:dyDescent="0.25">
      <c r="A33" s="120" t="s">
        <v>103</v>
      </c>
      <c r="B33" s="50" t="s">
        <v>470</v>
      </c>
      <c r="C33" s="51" t="s">
        <v>492</v>
      </c>
      <c r="D33" s="27"/>
      <c r="E33" s="83"/>
    </row>
    <row r="34" spans="1:5" ht="98.25" customHeight="1" x14ac:dyDescent="0.25">
      <c r="A34" s="120" t="s">
        <v>104</v>
      </c>
      <c r="B34" s="50" t="s">
        <v>470</v>
      </c>
      <c r="C34" s="51" t="s">
        <v>493</v>
      </c>
      <c r="D34" s="27"/>
      <c r="E34" s="83"/>
    </row>
    <row r="35" spans="1:5" ht="98.25" customHeight="1" x14ac:dyDescent="0.25">
      <c r="A35" s="120" t="s">
        <v>105</v>
      </c>
      <c r="B35" s="50" t="s">
        <v>470</v>
      </c>
      <c r="C35" s="51" t="s">
        <v>494</v>
      </c>
      <c r="D35" s="27"/>
      <c r="E35" s="83"/>
    </row>
    <row r="36" spans="1:5" ht="98.25" customHeight="1" x14ac:dyDescent="0.25">
      <c r="A36" s="120" t="s">
        <v>774</v>
      </c>
      <c r="B36" s="50" t="s">
        <v>470</v>
      </c>
      <c r="C36" s="51" t="s">
        <v>775</v>
      </c>
      <c r="D36" s="27"/>
      <c r="E36" s="108"/>
    </row>
    <row r="37" spans="1:5" ht="98.25" customHeight="1" x14ac:dyDescent="0.25">
      <c r="A37" s="120" t="s">
        <v>106</v>
      </c>
      <c r="B37" s="50" t="s">
        <v>470</v>
      </c>
      <c r="C37" s="51" t="s">
        <v>495</v>
      </c>
      <c r="D37" s="27"/>
      <c r="E37" s="83"/>
    </row>
    <row r="38" spans="1:5" ht="98.25" customHeight="1" x14ac:dyDescent="0.25">
      <c r="A38" s="120" t="s">
        <v>107</v>
      </c>
      <c r="B38" s="50" t="s">
        <v>470</v>
      </c>
      <c r="C38" s="51" t="s">
        <v>496</v>
      </c>
      <c r="D38" s="27"/>
      <c r="E38" s="83"/>
    </row>
    <row r="39" spans="1:5" ht="98.25" customHeight="1" x14ac:dyDescent="0.25">
      <c r="A39" s="120" t="s">
        <v>114</v>
      </c>
      <c r="B39" s="50" t="s">
        <v>113</v>
      </c>
      <c r="C39" s="51" t="s">
        <v>497</v>
      </c>
      <c r="D39" s="27"/>
      <c r="E39" s="37"/>
    </row>
    <row r="40" spans="1:5" ht="98.25" customHeight="1" x14ac:dyDescent="0.25">
      <c r="A40" s="120" t="s">
        <v>115</v>
      </c>
      <c r="B40" s="50" t="s">
        <v>113</v>
      </c>
      <c r="C40" s="51" t="s">
        <v>498</v>
      </c>
      <c r="D40" s="82"/>
      <c r="E40" s="83"/>
    </row>
    <row r="41" spans="1:5" ht="98.25" customHeight="1" x14ac:dyDescent="0.25">
      <c r="A41" s="120" t="s">
        <v>117</v>
      </c>
      <c r="B41" s="50" t="s">
        <v>113</v>
      </c>
      <c r="C41" s="51" t="s">
        <v>499</v>
      </c>
      <c r="D41" s="27"/>
      <c r="E41" s="83"/>
    </row>
    <row r="42" spans="1:5" ht="98.25" customHeight="1" x14ac:dyDescent="0.25">
      <c r="A42" s="120" t="s">
        <v>118</v>
      </c>
      <c r="B42" s="50" t="s">
        <v>113</v>
      </c>
      <c r="C42" s="51" t="s">
        <v>500</v>
      </c>
      <c r="D42" s="27"/>
      <c r="E42" s="83"/>
    </row>
    <row r="43" spans="1:5" ht="98.25" customHeight="1" x14ac:dyDescent="0.25">
      <c r="A43" s="120" t="s">
        <v>119</v>
      </c>
      <c r="B43" s="50" t="s">
        <v>113</v>
      </c>
      <c r="C43" s="51" t="s">
        <v>501</v>
      </c>
      <c r="D43" s="27"/>
      <c r="E43" s="83"/>
    </row>
    <row r="44" spans="1:5" ht="98.25" customHeight="1" x14ac:dyDescent="0.25">
      <c r="A44" s="120" t="s">
        <v>120</v>
      </c>
      <c r="B44" s="50" t="s">
        <v>113</v>
      </c>
      <c r="C44" s="51" t="s">
        <v>502</v>
      </c>
      <c r="D44" s="27"/>
      <c r="E44" s="83"/>
    </row>
    <row r="45" spans="1:5" ht="98.25" customHeight="1" x14ac:dyDescent="0.25">
      <c r="A45" s="120" t="s">
        <v>132</v>
      </c>
      <c r="B45" s="50" t="s">
        <v>113</v>
      </c>
      <c r="C45" s="51" t="s">
        <v>503</v>
      </c>
      <c r="D45" s="27"/>
      <c r="E45" s="83"/>
    </row>
    <row r="46" spans="1:5" ht="98.25" customHeight="1" x14ac:dyDescent="0.25">
      <c r="A46" s="120" t="s">
        <v>133</v>
      </c>
      <c r="B46" s="50" t="s">
        <v>113</v>
      </c>
      <c r="C46" s="51" t="s">
        <v>504</v>
      </c>
      <c r="D46" s="27"/>
      <c r="E46" s="83"/>
    </row>
    <row r="47" spans="1:5" ht="98.25" customHeight="1" x14ac:dyDescent="0.25">
      <c r="A47" s="120" t="s">
        <v>134</v>
      </c>
      <c r="B47" s="50" t="s">
        <v>113</v>
      </c>
      <c r="C47" s="51" t="s">
        <v>505</v>
      </c>
      <c r="D47" s="27"/>
      <c r="E47" s="83"/>
    </row>
    <row r="48" spans="1:5" ht="98.25" customHeight="1" x14ac:dyDescent="0.25">
      <c r="A48" s="120" t="s">
        <v>135</v>
      </c>
      <c r="B48" s="50" t="s">
        <v>113</v>
      </c>
      <c r="C48" s="51" t="s">
        <v>506</v>
      </c>
      <c r="D48" s="27"/>
      <c r="E48" s="83"/>
    </row>
    <row r="49" spans="1:5" ht="98.25" customHeight="1" x14ac:dyDescent="0.25">
      <c r="A49" s="120" t="s">
        <v>136</v>
      </c>
      <c r="B49" s="50" t="s">
        <v>113</v>
      </c>
      <c r="C49" s="51" t="s">
        <v>507</v>
      </c>
      <c r="D49" s="27"/>
      <c r="E49" s="83"/>
    </row>
    <row r="50" spans="1:5" ht="98.25" customHeight="1" x14ac:dyDescent="0.25">
      <c r="A50" s="120" t="s">
        <v>137</v>
      </c>
      <c r="B50" s="50" t="s">
        <v>113</v>
      </c>
      <c r="C50" s="51" t="s">
        <v>508</v>
      </c>
      <c r="D50" s="36"/>
      <c r="E50" s="83"/>
    </row>
    <row r="51" spans="1:5" ht="98.25" customHeight="1" x14ac:dyDescent="0.25">
      <c r="A51" s="120" t="s">
        <v>138</v>
      </c>
      <c r="B51" s="50" t="s">
        <v>113</v>
      </c>
      <c r="C51" s="51" t="s">
        <v>509</v>
      </c>
      <c r="D51" s="27"/>
      <c r="E51" s="83"/>
    </row>
    <row r="52" spans="1:5" ht="98.25" customHeight="1" x14ac:dyDescent="0.25">
      <c r="A52" s="120" t="s">
        <v>139</v>
      </c>
      <c r="B52" s="50" t="s">
        <v>113</v>
      </c>
      <c r="C52" s="51" t="s">
        <v>510</v>
      </c>
      <c r="D52" s="27"/>
      <c r="E52" s="83"/>
    </row>
    <row r="53" spans="1:5" ht="98.25" customHeight="1" x14ac:dyDescent="0.25">
      <c r="A53" s="120" t="s">
        <v>140</v>
      </c>
      <c r="B53" s="50" t="s">
        <v>113</v>
      </c>
      <c r="C53" s="51" t="s">
        <v>511</v>
      </c>
      <c r="D53" s="27"/>
      <c r="E53" s="37"/>
    </row>
    <row r="54" spans="1:5" ht="98.25" customHeight="1" x14ac:dyDescent="0.25">
      <c r="A54" s="120" t="s">
        <v>141</v>
      </c>
      <c r="B54" s="50" t="s">
        <v>113</v>
      </c>
      <c r="C54" s="51" t="s">
        <v>512</v>
      </c>
      <c r="D54" s="27"/>
      <c r="E54" s="83"/>
    </row>
    <row r="55" spans="1:5" ht="98.25" customHeight="1" x14ac:dyDescent="0.25">
      <c r="A55" s="120" t="s">
        <v>142</v>
      </c>
      <c r="B55" s="50" t="s">
        <v>113</v>
      </c>
      <c r="C55" s="51" t="s">
        <v>513</v>
      </c>
      <c r="D55" s="27"/>
      <c r="E55" s="83"/>
    </row>
    <row r="56" spans="1:5" ht="98.25" customHeight="1" x14ac:dyDescent="0.25">
      <c r="A56" s="120" t="s">
        <v>143</v>
      </c>
      <c r="B56" s="50" t="s">
        <v>113</v>
      </c>
      <c r="C56" s="51" t="s">
        <v>514</v>
      </c>
      <c r="D56" s="27"/>
      <c r="E56" s="83"/>
    </row>
    <row r="57" spans="1:5" ht="98.25" customHeight="1" x14ac:dyDescent="0.25">
      <c r="A57" s="120" t="s">
        <v>146</v>
      </c>
      <c r="B57" s="50" t="s">
        <v>113</v>
      </c>
      <c r="C57" s="51" t="s">
        <v>515</v>
      </c>
      <c r="D57" s="36"/>
      <c r="E57" s="52"/>
    </row>
    <row r="58" spans="1:5" ht="98.25" customHeight="1" x14ac:dyDescent="0.25">
      <c r="A58" s="120" t="s">
        <v>147</v>
      </c>
      <c r="B58" s="50" t="s">
        <v>113</v>
      </c>
      <c r="C58" s="51" t="s">
        <v>516</v>
      </c>
      <c r="D58" s="36"/>
      <c r="E58" s="53"/>
    </row>
    <row r="59" spans="1:5" ht="98.25" customHeight="1" x14ac:dyDescent="0.25">
      <c r="A59" s="120" t="s">
        <v>148</v>
      </c>
      <c r="B59" s="50" t="s">
        <v>113</v>
      </c>
      <c r="C59" s="51" t="s">
        <v>517</v>
      </c>
      <c r="D59" s="27"/>
      <c r="E59" s="83"/>
    </row>
    <row r="60" spans="1:5" ht="98.25" customHeight="1" x14ac:dyDescent="0.25">
      <c r="A60" s="120" t="s">
        <v>149</v>
      </c>
      <c r="B60" s="50" t="s">
        <v>113</v>
      </c>
      <c r="C60" s="51" t="s">
        <v>518</v>
      </c>
      <c r="D60" s="27"/>
      <c r="E60" s="83"/>
    </row>
    <row r="61" spans="1:5" ht="98.25" customHeight="1" x14ac:dyDescent="0.25">
      <c r="A61" s="120" t="s">
        <v>150</v>
      </c>
      <c r="B61" s="50" t="s">
        <v>113</v>
      </c>
      <c r="C61" s="51" t="s">
        <v>519</v>
      </c>
      <c r="D61" s="27"/>
      <c r="E61" s="83"/>
    </row>
    <row r="62" spans="1:5" ht="98.25" customHeight="1" x14ac:dyDescent="0.25">
      <c r="A62" s="120" t="s">
        <v>151</v>
      </c>
      <c r="B62" s="50" t="s">
        <v>113</v>
      </c>
      <c r="C62" s="51" t="s">
        <v>520</v>
      </c>
      <c r="D62" s="27"/>
      <c r="E62" s="83"/>
    </row>
    <row r="63" spans="1:5" ht="98.25" customHeight="1" x14ac:dyDescent="0.25">
      <c r="A63" s="120" t="s">
        <v>154</v>
      </c>
      <c r="B63" s="50" t="s">
        <v>113</v>
      </c>
      <c r="C63" s="51" t="s">
        <v>521</v>
      </c>
      <c r="D63" s="27"/>
      <c r="E63" s="83"/>
    </row>
    <row r="64" spans="1:5" ht="98.25" customHeight="1" x14ac:dyDescent="0.25">
      <c r="A64" s="120" t="s">
        <v>155</v>
      </c>
      <c r="B64" s="50" t="s">
        <v>113</v>
      </c>
      <c r="C64" s="51" t="s">
        <v>522</v>
      </c>
      <c r="D64" s="27"/>
      <c r="E64" s="83"/>
    </row>
    <row r="65" spans="1:5" ht="98.25" customHeight="1" x14ac:dyDescent="0.25">
      <c r="A65" s="120" t="s">
        <v>156</v>
      </c>
      <c r="B65" s="50" t="s">
        <v>113</v>
      </c>
      <c r="C65" s="51" t="s">
        <v>523</v>
      </c>
      <c r="D65" s="27"/>
      <c r="E65" s="37"/>
    </row>
    <row r="66" spans="1:5" ht="98.25" customHeight="1" x14ac:dyDescent="0.25">
      <c r="A66" s="120" t="s">
        <v>152</v>
      </c>
      <c r="B66" s="50" t="s">
        <v>113</v>
      </c>
      <c r="C66" s="51" t="s">
        <v>495</v>
      </c>
      <c r="D66" s="27"/>
      <c r="E66" s="37"/>
    </row>
    <row r="67" spans="1:5" ht="98.25" customHeight="1" x14ac:dyDescent="0.25">
      <c r="A67" s="120" t="s">
        <v>153</v>
      </c>
      <c r="B67" s="50" t="s">
        <v>113</v>
      </c>
      <c r="C67" s="51" t="s">
        <v>496</v>
      </c>
      <c r="D67" s="27"/>
      <c r="E67" s="37"/>
    </row>
    <row r="68" spans="1:5" ht="98.25" customHeight="1" x14ac:dyDescent="0.25">
      <c r="A68" s="120" t="s">
        <v>157</v>
      </c>
      <c r="B68" s="50" t="s">
        <v>113</v>
      </c>
      <c r="C68" s="51" t="s">
        <v>524</v>
      </c>
      <c r="D68" s="27"/>
      <c r="E68" s="83"/>
    </row>
    <row r="69" spans="1:5" ht="98.25" customHeight="1" x14ac:dyDescent="0.25">
      <c r="A69" s="120" t="s">
        <v>158</v>
      </c>
      <c r="B69" s="50" t="s">
        <v>113</v>
      </c>
      <c r="C69" s="51" t="s">
        <v>525</v>
      </c>
      <c r="D69" s="27"/>
      <c r="E69" s="83"/>
    </row>
    <row r="70" spans="1:5" ht="98.25" customHeight="1" x14ac:dyDescent="0.25">
      <c r="A70" s="120" t="s">
        <v>159</v>
      </c>
      <c r="B70" s="50" t="s">
        <v>113</v>
      </c>
      <c r="C70" s="51" t="s">
        <v>526</v>
      </c>
      <c r="D70" s="27"/>
      <c r="E70" s="37"/>
    </row>
    <row r="71" spans="1:5" ht="98.25" customHeight="1" x14ac:dyDescent="0.25">
      <c r="A71" s="120" t="s">
        <v>160</v>
      </c>
      <c r="B71" s="50" t="s">
        <v>113</v>
      </c>
      <c r="C71" s="51" t="s">
        <v>527</v>
      </c>
      <c r="D71" s="27"/>
      <c r="E71" s="83"/>
    </row>
    <row r="72" spans="1:5" ht="98.25" customHeight="1" x14ac:dyDescent="0.25">
      <c r="A72" s="120" t="s">
        <v>161</v>
      </c>
      <c r="B72" s="50" t="s">
        <v>113</v>
      </c>
      <c r="C72" s="51" t="s">
        <v>528</v>
      </c>
      <c r="D72" s="27"/>
      <c r="E72" s="83"/>
    </row>
    <row r="73" spans="1:5" ht="98.25" customHeight="1" x14ac:dyDescent="0.25">
      <c r="A73" s="120" t="s">
        <v>162</v>
      </c>
      <c r="B73" s="50" t="s">
        <v>113</v>
      </c>
      <c r="C73" s="51" t="s">
        <v>529</v>
      </c>
      <c r="D73" s="27"/>
      <c r="E73" s="83"/>
    </row>
    <row r="74" spans="1:5" ht="98.25" customHeight="1" x14ac:dyDescent="0.25">
      <c r="A74" s="120" t="s">
        <v>163</v>
      </c>
      <c r="B74" s="50" t="s">
        <v>113</v>
      </c>
      <c r="C74" s="51" t="s">
        <v>530</v>
      </c>
      <c r="D74" s="27"/>
      <c r="E74" s="83"/>
    </row>
    <row r="75" spans="1:5" ht="98.25" customHeight="1" x14ac:dyDescent="0.25">
      <c r="A75" s="120" t="s">
        <v>164</v>
      </c>
      <c r="B75" s="50" t="s">
        <v>113</v>
      </c>
      <c r="C75" s="51" t="s">
        <v>531</v>
      </c>
      <c r="D75" s="27"/>
      <c r="E75" s="83"/>
    </row>
    <row r="76" spans="1:5" ht="98.25" customHeight="1" x14ac:dyDescent="0.25">
      <c r="A76" s="120" t="s">
        <v>165</v>
      </c>
      <c r="B76" s="50" t="s">
        <v>113</v>
      </c>
      <c r="C76" s="51" t="s">
        <v>532</v>
      </c>
      <c r="D76" s="27"/>
      <c r="E76" s="83"/>
    </row>
    <row r="77" spans="1:5" ht="98.25" customHeight="1" thickBot="1" x14ac:dyDescent="0.3">
      <c r="A77" s="121" t="s">
        <v>166</v>
      </c>
      <c r="B77" s="54" t="s">
        <v>113</v>
      </c>
      <c r="C77" s="55" t="s">
        <v>533</v>
      </c>
      <c r="D77" s="27"/>
      <c r="E77" s="83"/>
    </row>
    <row r="78" spans="1:5" ht="98.25" customHeight="1" x14ac:dyDescent="0.25">
      <c r="D78" s="21"/>
      <c r="E78" s="21"/>
    </row>
    <row r="79" spans="1:5" ht="98.25" customHeight="1" x14ac:dyDescent="0.25">
      <c r="D79" s="21"/>
      <c r="E79" s="21"/>
    </row>
    <row r="80" spans="1:5" ht="98.25" customHeight="1" x14ac:dyDescent="0.25">
      <c r="D80" s="21"/>
      <c r="E80" s="21"/>
    </row>
    <row r="81" spans="1:5" ht="98.25" customHeight="1" x14ac:dyDescent="0.25">
      <c r="D81" s="21"/>
      <c r="E81" s="21"/>
    </row>
    <row r="82" spans="1:5" ht="98.25" customHeight="1" x14ac:dyDescent="0.25">
      <c r="D82" s="21"/>
      <c r="E82" s="21"/>
    </row>
    <row r="83" spans="1:5" ht="98.25" customHeight="1" x14ac:dyDescent="0.25">
      <c r="D83" s="21"/>
      <c r="E83" s="21"/>
    </row>
    <row r="84" spans="1:5" ht="98.25" customHeight="1" x14ac:dyDescent="0.25">
      <c r="D84" s="21"/>
      <c r="E84" s="21"/>
    </row>
    <row r="85" spans="1:5" ht="98.25" customHeight="1" x14ac:dyDescent="0.25">
      <c r="D85" s="21"/>
      <c r="E85" s="21"/>
    </row>
    <row r="86" spans="1:5" ht="98.25" customHeight="1" x14ac:dyDescent="0.25">
      <c r="D86" s="21"/>
      <c r="E86" s="21"/>
    </row>
    <row r="87" spans="1:5" ht="98.25" customHeight="1" x14ac:dyDescent="0.25">
      <c r="D87" s="21"/>
      <c r="E87" s="21"/>
    </row>
    <row r="88" spans="1:5" ht="98.25" customHeight="1" x14ac:dyDescent="0.25">
      <c r="D88" s="21"/>
      <c r="E88" s="21"/>
    </row>
    <row r="89" spans="1:5" ht="98.25" customHeight="1" x14ac:dyDescent="0.25">
      <c r="D89" s="21"/>
      <c r="E89" s="21"/>
    </row>
    <row r="90" spans="1:5" ht="98.25" customHeight="1" x14ac:dyDescent="0.25">
      <c r="D90" s="21"/>
      <c r="E90" s="21"/>
    </row>
    <row r="91" spans="1:5" ht="98.25" customHeight="1" x14ac:dyDescent="0.25">
      <c r="D91" s="21"/>
      <c r="E91" s="21"/>
    </row>
    <row r="92" spans="1:5" ht="98.25" customHeight="1" x14ac:dyDescent="0.25">
      <c r="A92" s="112"/>
      <c r="B92"/>
      <c r="D92" s="21"/>
      <c r="E92" s="21"/>
    </row>
    <row r="93" spans="1:5" ht="98.25" customHeight="1" x14ac:dyDescent="0.25">
      <c r="A93" s="112"/>
      <c r="B93"/>
      <c r="D93" s="21"/>
      <c r="E93" s="21"/>
    </row>
    <row r="94" spans="1:5" ht="98.25" customHeight="1" x14ac:dyDescent="0.25">
      <c r="A94" s="112"/>
      <c r="B94"/>
      <c r="D94" s="21"/>
      <c r="E94" s="21"/>
    </row>
    <row r="95" spans="1:5" ht="98.25" customHeight="1" x14ac:dyDescent="0.25">
      <c r="A95" s="112"/>
      <c r="B95"/>
      <c r="D95" s="21"/>
      <c r="E95" s="21"/>
    </row>
    <row r="96" spans="1:5" ht="98.25" customHeight="1" x14ac:dyDescent="0.25">
      <c r="A96" s="112"/>
      <c r="B96"/>
      <c r="D96" s="21"/>
      <c r="E96" s="21"/>
    </row>
    <row r="97" spans="1:5" ht="98.25" customHeight="1" x14ac:dyDescent="0.25">
      <c r="A97" s="112"/>
      <c r="B97"/>
      <c r="D97" s="21"/>
      <c r="E97" s="21"/>
    </row>
    <row r="98" spans="1:5" ht="98.25" customHeight="1" x14ac:dyDescent="0.25">
      <c r="A98" s="112"/>
      <c r="B98"/>
      <c r="D98" s="21"/>
      <c r="E98" s="21"/>
    </row>
    <row r="99" spans="1:5" ht="98.25" customHeight="1" x14ac:dyDescent="0.25">
      <c r="A99" s="112"/>
      <c r="B99"/>
      <c r="D99" s="21"/>
      <c r="E99" s="21"/>
    </row>
    <row r="100" spans="1:5" ht="98.25" customHeight="1" x14ac:dyDescent="0.25">
      <c r="A100" s="112"/>
      <c r="B100"/>
      <c r="D100" s="21"/>
      <c r="E100" s="21"/>
    </row>
    <row r="101" spans="1:5" ht="98.25" customHeight="1" x14ac:dyDescent="0.25">
      <c r="A101" s="112"/>
      <c r="B101"/>
      <c r="D101" s="21"/>
      <c r="E101" s="21"/>
    </row>
    <row r="102" spans="1:5" ht="98.25" customHeight="1" x14ac:dyDescent="0.25">
      <c r="A102" s="112"/>
      <c r="B102"/>
      <c r="D102" s="21"/>
      <c r="E102" s="21"/>
    </row>
    <row r="103" spans="1:5" ht="98.25" customHeight="1" x14ac:dyDescent="0.25">
      <c r="A103" s="112"/>
      <c r="B103"/>
      <c r="D103" s="21"/>
      <c r="E103" s="21"/>
    </row>
    <row r="104" spans="1:5" ht="98.25" customHeight="1" x14ac:dyDescent="0.25">
      <c r="A104" s="112"/>
      <c r="B104"/>
      <c r="D104" s="21"/>
      <c r="E104" s="21"/>
    </row>
    <row r="105" spans="1:5" ht="98.25" customHeight="1" x14ac:dyDescent="0.25">
      <c r="A105" s="112"/>
      <c r="B105"/>
      <c r="D105" s="21"/>
      <c r="E105" s="21"/>
    </row>
    <row r="106" spans="1:5" ht="98.25" customHeight="1" x14ac:dyDescent="0.25">
      <c r="A106" s="112"/>
      <c r="B106"/>
      <c r="D106" s="21"/>
      <c r="E106" s="21"/>
    </row>
    <row r="107" spans="1:5" ht="98.25" customHeight="1" x14ac:dyDescent="0.25">
      <c r="A107" s="112"/>
      <c r="B107"/>
      <c r="D107" s="21"/>
      <c r="E107" s="21"/>
    </row>
    <row r="108" spans="1:5" ht="98.25" customHeight="1" x14ac:dyDescent="0.25">
      <c r="A108" s="112"/>
      <c r="B108"/>
      <c r="D108" s="21"/>
      <c r="E108" s="21"/>
    </row>
    <row r="109" spans="1:5" ht="98.25" customHeight="1" x14ac:dyDescent="0.25">
      <c r="A109" s="112"/>
      <c r="B109"/>
      <c r="D109" s="21"/>
      <c r="E109" s="21"/>
    </row>
    <row r="110" spans="1:5" ht="98.25" customHeight="1" x14ac:dyDescent="0.25">
      <c r="A110" s="112"/>
      <c r="B110"/>
      <c r="D110" s="21"/>
      <c r="E110" s="21"/>
    </row>
    <row r="111" spans="1:5" ht="98.25" customHeight="1" x14ac:dyDescent="0.25">
      <c r="A111" s="112"/>
      <c r="B111"/>
      <c r="D111" s="21"/>
      <c r="E111" s="21"/>
    </row>
    <row r="112" spans="1:5" ht="98.25" customHeight="1" x14ac:dyDescent="0.25">
      <c r="A112" s="112"/>
      <c r="B112"/>
      <c r="D112" s="21"/>
      <c r="E112" s="21"/>
    </row>
    <row r="113" spans="1:5" ht="98.25" customHeight="1" x14ac:dyDescent="0.25">
      <c r="A113" s="112"/>
      <c r="B113"/>
      <c r="D113" s="21"/>
      <c r="E113" s="21"/>
    </row>
    <row r="114" spans="1:5" ht="98.25" customHeight="1" x14ac:dyDescent="0.25">
      <c r="A114" s="112"/>
      <c r="B114"/>
      <c r="D114" s="21"/>
      <c r="E114" s="21"/>
    </row>
    <row r="115" spans="1:5" ht="98.25" customHeight="1" x14ac:dyDescent="0.25">
      <c r="A115" s="112"/>
      <c r="B115"/>
      <c r="D115" s="21"/>
      <c r="E115" s="21"/>
    </row>
    <row r="116" spans="1:5" ht="98.25" customHeight="1" x14ac:dyDescent="0.25">
      <c r="A116" s="112"/>
      <c r="B116"/>
      <c r="D116" s="21"/>
      <c r="E116" s="21"/>
    </row>
    <row r="117" spans="1:5" ht="98.25" customHeight="1" x14ac:dyDescent="0.25">
      <c r="A117" s="112"/>
      <c r="B117"/>
      <c r="D117" s="21"/>
      <c r="E117" s="21"/>
    </row>
    <row r="118" spans="1:5" ht="98.25" customHeight="1" x14ac:dyDescent="0.25">
      <c r="A118" s="112"/>
      <c r="B118"/>
      <c r="D118" s="21"/>
      <c r="E118" s="21"/>
    </row>
    <row r="119" spans="1:5" ht="98.25" customHeight="1" x14ac:dyDescent="0.25">
      <c r="A119" s="112"/>
      <c r="B119"/>
      <c r="D119" s="21"/>
      <c r="E119" s="21"/>
    </row>
    <row r="120" spans="1:5" ht="98.25" customHeight="1" x14ac:dyDescent="0.25">
      <c r="A120" s="112"/>
      <c r="B120"/>
      <c r="D120" s="21"/>
      <c r="E120" s="21"/>
    </row>
    <row r="121" spans="1:5" ht="98.25" customHeight="1" x14ac:dyDescent="0.25">
      <c r="A121" s="112"/>
      <c r="B121"/>
      <c r="D121" s="21"/>
      <c r="E121" s="21"/>
    </row>
    <row r="122" spans="1:5" ht="98.25" customHeight="1" x14ac:dyDescent="0.25">
      <c r="A122" s="112"/>
      <c r="B122"/>
      <c r="D122" s="21"/>
      <c r="E122" s="21"/>
    </row>
    <row r="123" spans="1:5" ht="98.25" customHeight="1" x14ac:dyDescent="0.25">
      <c r="A123" s="112"/>
      <c r="B123"/>
      <c r="D123" s="21"/>
      <c r="E123" s="21"/>
    </row>
    <row r="124" spans="1:5" ht="98.25" customHeight="1" x14ac:dyDescent="0.25">
      <c r="A124" s="112"/>
      <c r="B124"/>
      <c r="D124" s="21"/>
      <c r="E124" s="21"/>
    </row>
    <row r="125" spans="1:5" ht="98.25" customHeight="1" x14ac:dyDescent="0.25">
      <c r="A125" s="112"/>
      <c r="B125"/>
      <c r="D125" s="21"/>
      <c r="E125" s="21"/>
    </row>
    <row r="126" spans="1:5" ht="98.25" customHeight="1" x14ac:dyDescent="0.25">
      <c r="A126" s="112"/>
      <c r="B126"/>
      <c r="D126" s="21"/>
      <c r="E126" s="21"/>
    </row>
    <row r="127" spans="1:5" ht="98.25" customHeight="1" x14ac:dyDescent="0.25">
      <c r="A127" s="112"/>
      <c r="B127"/>
      <c r="D127" s="21"/>
      <c r="E127" s="21"/>
    </row>
    <row r="128" spans="1:5" ht="98.25" customHeight="1" x14ac:dyDescent="0.25">
      <c r="A128" s="112"/>
      <c r="B128"/>
      <c r="D128" s="21"/>
      <c r="E128" s="21"/>
    </row>
    <row r="129" spans="1:5" ht="98.25" customHeight="1" x14ac:dyDescent="0.25">
      <c r="A129" s="112"/>
      <c r="B129"/>
      <c r="D129" s="21"/>
      <c r="E129" s="21"/>
    </row>
    <row r="130" spans="1:5" ht="98.25" customHeight="1" x14ac:dyDescent="0.25">
      <c r="A130" s="112"/>
      <c r="B130"/>
      <c r="D130" s="21"/>
      <c r="E130" s="21"/>
    </row>
    <row r="131" spans="1:5" ht="98.25" customHeight="1" x14ac:dyDescent="0.25">
      <c r="A131" s="112"/>
      <c r="B131"/>
      <c r="D131" s="21"/>
      <c r="E131" s="21"/>
    </row>
    <row r="132" spans="1:5" ht="98.25" customHeight="1" x14ac:dyDescent="0.25">
      <c r="A132" s="112"/>
      <c r="B132"/>
      <c r="D132" s="21"/>
      <c r="E132" s="21"/>
    </row>
    <row r="133" spans="1:5" ht="98.25" customHeight="1" x14ac:dyDescent="0.25">
      <c r="A133" s="112"/>
      <c r="B133"/>
      <c r="D133" s="21"/>
      <c r="E133" s="21"/>
    </row>
    <row r="134" spans="1:5" ht="98.25" customHeight="1" x14ac:dyDescent="0.25">
      <c r="A134" s="112"/>
      <c r="B134"/>
      <c r="D134" s="21"/>
      <c r="E134" s="21"/>
    </row>
    <row r="135" spans="1:5" ht="98.25" customHeight="1" x14ac:dyDescent="0.25">
      <c r="A135" s="112"/>
      <c r="B135"/>
      <c r="D135" s="21"/>
      <c r="E135" s="21"/>
    </row>
    <row r="136" spans="1:5" ht="98.25" customHeight="1" x14ac:dyDescent="0.25">
      <c r="A136" s="112"/>
      <c r="B136"/>
      <c r="D136" s="21"/>
      <c r="E136" s="21"/>
    </row>
    <row r="137" spans="1:5" ht="98.25" customHeight="1" x14ac:dyDescent="0.25">
      <c r="A137" s="112"/>
      <c r="B137"/>
      <c r="D137" s="21"/>
      <c r="E137" s="21"/>
    </row>
    <row r="138" spans="1:5" ht="98.25" customHeight="1" x14ac:dyDescent="0.25">
      <c r="A138" s="112"/>
      <c r="B138"/>
      <c r="D138" s="21"/>
      <c r="E138" s="21"/>
    </row>
    <row r="139" spans="1:5" ht="98.25" customHeight="1" x14ac:dyDescent="0.25">
      <c r="A139" s="112"/>
      <c r="B139"/>
      <c r="D139" s="21"/>
      <c r="E139" s="21"/>
    </row>
    <row r="140" spans="1:5" ht="98.25" customHeight="1" x14ac:dyDescent="0.25">
      <c r="A140" s="112"/>
      <c r="B140"/>
      <c r="D140" s="21"/>
      <c r="E140" s="21"/>
    </row>
    <row r="141" spans="1:5" ht="98.25" customHeight="1" x14ac:dyDescent="0.25">
      <c r="A141" s="112"/>
      <c r="B141"/>
      <c r="D141" s="21"/>
      <c r="E141" s="21"/>
    </row>
    <row r="142" spans="1:5" ht="98.25" customHeight="1" x14ac:dyDescent="0.25">
      <c r="A142" s="112"/>
      <c r="B142"/>
      <c r="D142" s="21"/>
      <c r="E142" s="21"/>
    </row>
    <row r="143" spans="1:5" ht="98.25" customHeight="1" x14ac:dyDescent="0.25">
      <c r="A143" s="112"/>
      <c r="B143"/>
      <c r="D143" s="21"/>
      <c r="E143" s="21"/>
    </row>
    <row r="144" spans="1:5" ht="98.25" customHeight="1" x14ac:dyDescent="0.25">
      <c r="A144" s="112"/>
      <c r="B144"/>
      <c r="D144" s="21"/>
      <c r="E144" s="21"/>
    </row>
    <row r="145" spans="1:5" ht="98.25" customHeight="1" x14ac:dyDescent="0.25">
      <c r="A145" s="112"/>
      <c r="B145"/>
      <c r="D145" s="21"/>
      <c r="E145" s="21"/>
    </row>
    <row r="146" spans="1:5" ht="98.25" customHeight="1" x14ac:dyDescent="0.25">
      <c r="A146" s="112"/>
      <c r="B146"/>
      <c r="D146" s="21"/>
      <c r="E146" s="21"/>
    </row>
    <row r="147" spans="1:5" ht="98.25" customHeight="1" x14ac:dyDescent="0.25">
      <c r="A147" s="112"/>
      <c r="B147"/>
      <c r="D147" s="21"/>
      <c r="E147" s="21"/>
    </row>
    <row r="148" spans="1:5" ht="98.25" customHeight="1" x14ac:dyDescent="0.25">
      <c r="A148" s="112"/>
      <c r="B148"/>
      <c r="D148" s="21"/>
      <c r="E148" s="21"/>
    </row>
    <row r="149" spans="1:5" ht="98.25" customHeight="1" x14ac:dyDescent="0.25">
      <c r="A149" s="112"/>
      <c r="B149"/>
      <c r="D149" s="21"/>
      <c r="E149" s="21"/>
    </row>
    <row r="150" spans="1:5" ht="98.25" customHeight="1" x14ac:dyDescent="0.25">
      <c r="A150" s="112"/>
      <c r="B150"/>
      <c r="D150" s="21"/>
      <c r="E150" s="21"/>
    </row>
    <row r="151" spans="1:5" ht="98.25" customHeight="1" x14ac:dyDescent="0.25">
      <c r="A151" s="112"/>
      <c r="B151"/>
      <c r="D151" s="21"/>
      <c r="E151" s="21"/>
    </row>
    <row r="152" spans="1:5" ht="98.25" customHeight="1" x14ac:dyDescent="0.25">
      <c r="A152" s="112"/>
      <c r="B152"/>
      <c r="D152" s="21"/>
      <c r="E152" s="21"/>
    </row>
    <row r="153" spans="1:5" ht="98.25" customHeight="1" x14ac:dyDescent="0.25">
      <c r="A153" s="112"/>
      <c r="B153"/>
      <c r="D153" s="21"/>
      <c r="E153" s="21"/>
    </row>
    <row r="154" spans="1:5" ht="98.25" customHeight="1" x14ac:dyDescent="0.25">
      <c r="A154" s="112"/>
      <c r="B154"/>
      <c r="D154" s="21"/>
      <c r="E154" s="21"/>
    </row>
    <row r="155" spans="1:5" ht="98.25" customHeight="1" x14ac:dyDescent="0.25">
      <c r="A155" s="112"/>
      <c r="B155"/>
      <c r="D155" s="21"/>
      <c r="E155" s="21"/>
    </row>
    <row r="156" spans="1:5" ht="98.25" customHeight="1" x14ac:dyDescent="0.25">
      <c r="A156" s="112"/>
      <c r="B156"/>
      <c r="D156" s="21"/>
      <c r="E156" s="21"/>
    </row>
    <row r="157" spans="1:5" ht="98.25" customHeight="1" x14ac:dyDescent="0.25">
      <c r="A157" s="112"/>
      <c r="B157"/>
      <c r="D157" s="21"/>
      <c r="E157" s="21"/>
    </row>
    <row r="158" spans="1:5" ht="98.25" customHeight="1" x14ac:dyDescent="0.25">
      <c r="A158" s="112"/>
      <c r="B158"/>
      <c r="D158" s="21"/>
      <c r="E158" s="21"/>
    </row>
    <row r="159" spans="1:5" ht="98.25" customHeight="1" x14ac:dyDescent="0.25">
      <c r="A159" s="112"/>
      <c r="B159"/>
      <c r="D159" s="21"/>
      <c r="E159" s="21"/>
    </row>
    <row r="160" spans="1:5" ht="98.25" customHeight="1" x14ac:dyDescent="0.25">
      <c r="A160" s="112"/>
      <c r="B160"/>
      <c r="D160" s="21"/>
      <c r="E160" s="21"/>
    </row>
    <row r="161" spans="1:5" ht="98.25" customHeight="1" x14ac:dyDescent="0.25">
      <c r="A161" s="112"/>
      <c r="B161"/>
      <c r="D161" s="21"/>
      <c r="E161" s="21"/>
    </row>
    <row r="162" spans="1:5" ht="98.25" customHeight="1" x14ac:dyDescent="0.25">
      <c r="A162" s="112"/>
      <c r="B162"/>
      <c r="D162" s="21"/>
      <c r="E162" s="21"/>
    </row>
    <row r="163" spans="1:5" ht="98.25" customHeight="1" x14ac:dyDescent="0.25">
      <c r="A163" s="112"/>
      <c r="B163"/>
      <c r="D163" s="21"/>
      <c r="E163" s="21"/>
    </row>
    <row r="164" spans="1:5" ht="98.25" customHeight="1" x14ac:dyDescent="0.25">
      <c r="A164" s="112"/>
      <c r="B164"/>
      <c r="D164" s="21"/>
      <c r="E164" s="21"/>
    </row>
    <row r="165" spans="1:5" ht="98.25" customHeight="1" x14ac:dyDescent="0.25">
      <c r="A165" s="112"/>
      <c r="B165"/>
      <c r="D165" s="21"/>
      <c r="E165" s="21"/>
    </row>
    <row r="166" spans="1:5" ht="98.25" customHeight="1" x14ac:dyDescent="0.25">
      <c r="A166" s="112"/>
      <c r="B166"/>
      <c r="D166" s="21"/>
      <c r="E166" s="21"/>
    </row>
    <row r="167" spans="1:5" ht="98.25" customHeight="1" x14ac:dyDescent="0.25">
      <c r="A167" s="112"/>
      <c r="B167"/>
      <c r="D167" s="21"/>
      <c r="E167" s="21"/>
    </row>
    <row r="168" spans="1:5" ht="98.25" customHeight="1" x14ac:dyDescent="0.25">
      <c r="A168" s="112"/>
      <c r="B168"/>
      <c r="D168" s="21"/>
      <c r="E168" s="21"/>
    </row>
    <row r="169" spans="1:5" ht="98.25" customHeight="1" x14ac:dyDescent="0.25">
      <c r="A169" s="112"/>
      <c r="B169"/>
      <c r="D169" s="21"/>
      <c r="E169" s="21"/>
    </row>
    <row r="170" spans="1:5" ht="98.25" customHeight="1" x14ac:dyDescent="0.25">
      <c r="A170" s="112"/>
      <c r="B170"/>
      <c r="D170" s="21"/>
      <c r="E170" s="21"/>
    </row>
    <row r="171" spans="1:5" ht="98.25" customHeight="1" x14ac:dyDescent="0.25">
      <c r="A171" s="112"/>
      <c r="B171"/>
      <c r="D171" s="21"/>
      <c r="E171" s="21"/>
    </row>
    <row r="172" spans="1:5" ht="98.25" customHeight="1" x14ac:dyDescent="0.25">
      <c r="A172" s="112"/>
      <c r="B172"/>
      <c r="D172" s="21"/>
      <c r="E172" s="21"/>
    </row>
    <row r="173" spans="1:5" ht="98.25" customHeight="1" x14ac:dyDescent="0.25">
      <c r="A173" s="112"/>
      <c r="B173"/>
      <c r="D173" s="21"/>
      <c r="E173" s="21"/>
    </row>
    <row r="174" spans="1:5" ht="98.25" customHeight="1" x14ac:dyDescent="0.25">
      <c r="A174" s="112"/>
      <c r="B174"/>
      <c r="D174" s="21"/>
      <c r="E174" s="21"/>
    </row>
    <row r="175" spans="1:5" ht="98.25" customHeight="1" x14ac:dyDescent="0.25">
      <c r="A175" s="112"/>
      <c r="B175"/>
      <c r="D175" s="21"/>
      <c r="E175" s="21"/>
    </row>
    <row r="176" spans="1:5" ht="98.25" customHeight="1" x14ac:dyDescent="0.25">
      <c r="A176" s="112"/>
      <c r="B176"/>
      <c r="D176" s="21"/>
      <c r="E176" s="21"/>
    </row>
    <row r="177" spans="1:5" ht="98.25" customHeight="1" x14ac:dyDescent="0.25">
      <c r="A177" s="112"/>
      <c r="B177"/>
      <c r="D177" s="21"/>
      <c r="E177" s="21"/>
    </row>
    <row r="178" spans="1:5" ht="98.25" customHeight="1" x14ac:dyDescent="0.25">
      <c r="A178" s="112"/>
      <c r="B178"/>
      <c r="D178" s="21"/>
      <c r="E178" s="21"/>
    </row>
    <row r="179" spans="1:5" ht="98.25" customHeight="1" x14ac:dyDescent="0.25">
      <c r="A179" s="112"/>
      <c r="B179"/>
      <c r="D179" s="21"/>
      <c r="E179" s="21"/>
    </row>
    <row r="180" spans="1:5" ht="98.25" customHeight="1" x14ac:dyDescent="0.25">
      <c r="A180" s="112"/>
      <c r="B180"/>
      <c r="D180" s="21"/>
      <c r="E180" s="21"/>
    </row>
    <row r="181" spans="1:5" ht="98.25" customHeight="1" x14ac:dyDescent="0.25">
      <c r="A181" s="112"/>
      <c r="B181"/>
      <c r="D181" s="21"/>
      <c r="E181" s="21"/>
    </row>
    <row r="182" spans="1:5" ht="98.25" customHeight="1" x14ac:dyDescent="0.25">
      <c r="A182" s="112"/>
      <c r="B182"/>
      <c r="D182" s="21"/>
      <c r="E182" s="21"/>
    </row>
    <row r="183" spans="1:5" ht="98.25" customHeight="1" x14ac:dyDescent="0.25">
      <c r="A183" s="112"/>
      <c r="B183"/>
      <c r="D183" s="21"/>
      <c r="E183" s="21"/>
    </row>
    <row r="184" spans="1:5" ht="98.25" customHeight="1" x14ac:dyDescent="0.25">
      <c r="A184" s="112"/>
      <c r="B184"/>
      <c r="D184" s="21"/>
      <c r="E184" s="21"/>
    </row>
    <row r="185" spans="1:5" ht="98.25" customHeight="1" x14ac:dyDescent="0.25">
      <c r="A185" s="112"/>
      <c r="B185"/>
      <c r="D185" s="21"/>
      <c r="E185" s="21"/>
    </row>
    <row r="186" spans="1:5" ht="98.25" customHeight="1" x14ac:dyDescent="0.25">
      <c r="A186" s="112"/>
      <c r="B186"/>
      <c r="D186" s="21"/>
      <c r="E186" s="21"/>
    </row>
    <row r="187" spans="1:5" ht="98.25" customHeight="1" x14ac:dyDescent="0.25">
      <c r="A187" s="112"/>
      <c r="B187"/>
      <c r="D187" s="21"/>
      <c r="E187" s="21"/>
    </row>
    <row r="188" spans="1:5" ht="98.25" customHeight="1" x14ac:dyDescent="0.25">
      <c r="A188" s="112"/>
      <c r="B188"/>
      <c r="D188" s="21"/>
      <c r="E188" s="21"/>
    </row>
    <row r="189" spans="1:5" ht="98.25" customHeight="1" x14ac:dyDescent="0.25">
      <c r="A189" s="112"/>
      <c r="B189"/>
      <c r="D189" s="21"/>
      <c r="E189" s="21"/>
    </row>
    <row r="190" spans="1:5" ht="98.25" customHeight="1" x14ac:dyDescent="0.25">
      <c r="A190" s="112"/>
      <c r="B190"/>
      <c r="D190" s="21"/>
      <c r="E190" s="21"/>
    </row>
    <row r="191" spans="1:5" ht="98.25" customHeight="1" x14ac:dyDescent="0.25">
      <c r="A191" s="112"/>
      <c r="B191"/>
      <c r="D191" s="21"/>
      <c r="E191" s="21"/>
    </row>
    <row r="192" spans="1:5" ht="98.25" customHeight="1" x14ac:dyDescent="0.25">
      <c r="A192" s="112"/>
      <c r="B192"/>
      <c r="D192" s="21"/>
      <c r="E192" s="21"/>
    </row>
    <row r="193" spans="1:5" ht="98.25" customHeight="1" x14ac:dyDescent="0.25">
      <c r="A193" s="112"/>
      <c r="B193"/>
      <c r="D193" s="21"/>
      <c r="E193" s="21"/>
    </row>
    <row r="194" spans="1:5" ht="98.25" customHeight="1" x14ac:dyDescent="0.25">
      <c r="A194" s="112"/>
      <c r="B194"/>
      <c r="D194" s="21"/>
      <c r="E194" s="21"/>
    </row>
    <row r="195" spans="1:5" ht="98.25" customHeight="1" x14ac:dyDescent="0.25">
      <c r="A195" s="112"/>
      <c r="B195"/>
      <c r="D195" s="21"/>
      <c r="E195" s="21"/>
    </row>
    <row r="196" spans="1:5" ht="98.25" customHeight="1" x14ac:dyDescent="0.25">
      <c r="A196" s="112"/>
      <c r="B196"/>
      <c r="D196" s="21"/>
      <c r="E196" s="21"/>
    </row>
    <row r="197" spans="1:5" ht="98.25" customHeight="1" x14ac:dyDescent="0.25">
      <c r="A197" s="112"/>
      <c r="B197"/>
      <c r="D197" s="21"/>
      <c r="E197" s="21"/>
    </row>
    <row r="198" spans="1:5" ht="98.25" customHeight="1" x14ac:dyDescent="0.25">
      <c r="A198" s="112"/>
      <c r="B198"/>
      <c r="D198" s="21"/>
      <c r="E198" s="21"/>
    </row>
    <row r="199" spans="1:5" ht="98.25" customHeight="1" x14ac:dyDescent="0.25">
      <c r="A199" s="112"/>
      <c r="B199"/>
      <c r="D199" s="21"/>
      <c r="E199" s="21"/>
    </row>
    <row r="200" spans="1:5" ht="98.25" customHeight="1" x14ac:dyDescent="0.25">
      <c r="A200" s="112"/>
      <c r="B200"/>
      <c r="D200" s="21"/>
      <c r="E200" s="21"/>
    </row>
    <row r="201" spans="1:5" ht="98.25" customHeight="1" x14ac:dyDescent="0.25">
      <c r="A201" s="112"/>
      <c r="B201"/>
      <c r="D201" s="21"/>
      <c r="E201" s="21"/>
    </row>
    <row r="202" spans="1:5" ht="98.25" customHeight="1" x14ac:dyDescent="0.25">
      <c r="A202" s="112"/>
      <c r="B202"/>
      <c r="D202" s="21"/>
      <c r="E202" s="21"/>
    </row>
    <row r="203" spans="1:5" ht="98.25" customHeight="1" x14ac:dyDescent="0.25">
      <c r="A203" s="112"/>
      <c r="B203"/>
      <c r="D203" s="21"/>
      <c r="E203" s="21"/>
    </row>
    <row r="204" spans="1:5" ht="98.25" customHeight="1" x14ac:dyDescent="0.25">
      <c r="A204" s="112"/>
      <c r="B204"/>
      <c r="D204" s="21"/>
      <c r="E204" s="21"/>
    </row>
    <row r="205" spans="1:5" ht="98.25" customHeight="1" x14ac:dyDescent="0.25">
      <c r="A205" s="112"/>
      <c r="B205"/>
      <c r="D205" s="21"/>
      <c r="E205" s="21"/>
    </row>
    <row r="206" spans="1:5" ht="98.25" customHeight="1" x14ac:dyDescent="0.25">
      <c r="A206" s="112"/>
      <c r="B206"/>
      <c r="D206" s="21"/>
      <c r="E206" s="21"/>
    </row>
    <row r="207" spans="1:5" ht="98.25" customHeight="1" x14ac:dyDescent="0.25">
      <c r="A207" s="112"/>
      <c r="B207"/>
      <c r="D207" s="21"/>
      <c r="E207" s="21"/>
    </row>
    <row r="208" spans="1:5" ht="98.25" customHeight="1" x14ac:dyDescent="0.25">
      <c r="A208" s="112"/>
      <c r="B208"/>
      <c r="D208" s="21"/>
      <c r="E208" s="21"/>
    </row>
    <row r="209" spans="1:5" ht="98.25" customHeight="1" x14ac:dyDescent="0.25">
      <c r="A209" s="112"/>
      <c r="B209"/>
      <c r="D209" s="21"/>
      <c r="E209" s="21"/>
    </row>
    <row r="210" spans="1:5" ht="98.25" customHeight="1" x14ac:dyDescent="0.25">
      <c r="A210" s="112"/>
      <c r="B210"/>
      <c r="D210" s="21"/>
      <c r="E210" s="21"/>
    </row>
    <row r="211" spans="1:5" ht="98.25" customHeight="1" x14ac:dyDescent="0.25">
      <c r="A211" s="112"/>
      <c r="B211"/>
      <c r="D211" s="21"/>
      <c r="E211" s="21"/>
    </row>
    <row r="212" spans="1:5" ht="98.25" customHeight="1" x14ac:dyDescent="0.25">
      <c r="A212" s="112"/>
      <c r="B212"/>
      <c r="D212" s="21"/>
      <c r="E212" s="21"/>
    </row>
    <row r="213" spans="1:5" ht="98.25" customHeight="1" x14ac:dyDescent="0.25">
      <c r="A213" s="112"/>
      <c r="B213"/>
      <c r="D213" s="21"/>
      <c r="E213" s="21"/>
    </row>
    <row r="214" spans="1:5" ht="98.25" customHeight="1" x14ac:dyDescent="0.25">
      <c r="A214" s="112"/>
      <c r="B214"/>
      <c r="D214" s="21"/>
      <c r="E214" s="21"/>
    </row>
    <row r="215" spans="1:5" ht="98.25" customHeight="1" x14ac:dyDescent="0.25">
      <c r="A215" s="112"/>
      <c r="B215"/>
      <c r="D215" s="21"/>
      <c r="E215" s="21"/>
    </row>
    <row r="216" spans="1:5" ht="98.25" customHeight="1" x14ac:dyDescent="0.25">
      <c r="A216" s="112"/>
      <c r="B216"/>
      <c r="D216" s="21"/>
      <c r="E216" s="21"/>
    </row>
    <row r="217" spans="1:5" ht="98.25" customHeight="1" x14ac:dyDescent="0.25">
      <c r="A217" s="112"/>
      <c r="B217"/>
      <c r="D217" s="21"/>
      <c r="E217" s="21"/>
    </row>
    <row r="218" spans="1:5" ht="98.25" customHeight="1" x14ac:dyDescent="0.25">
      <c r="A218" s="112"/>
      <c r="B218"/>
      <c r="D218" s="21"/>
      <c r="E218" s="21"/>
    </row>
    <row r="219" spans="1:5" ht="98.25" customHeight="1" x14ac:dyDescent="0.25">
      <c r="A219" s="112"/>
      <c r="B219"/>
      <c r="D219" s="21"/>
      <c r="E219" s="21"/>
    </row>
    <row r="220" spans="1:5" ht="98.25" customHeight="1" x14ac:dyDescent="0.25">
      <c r="A220" s="112"/>
      <c r="B220"/>
      <c r="D220" s="21"/>
      <c r="E220" s="21"/>
    </row>
    <row r="221" spans="1:5" ht="98.25" customHeight="1" x14ac:dyDescent="0.25">
      <c r="A221" s="112"/>
      <c r="B221"/>
      <c r="D221" s="21"/>
      <c r="E221" s="21"/>
    </row>
    <row r="222" spans="1:5" ht="98.25" customHeight="1" x14ac:dyDescent="0.25">
      <c r="A222" s="112"/>
      <c r="B222"/>
      <c r="D222" s="21"/>
      <c r="E222" s="21"/>
    </row>
    <row r="223" spans="1:5" ht="98.25" customHeight="1" x14ac:dyDescent="0.25">
      <c r="A223" s="112"/>
      <c r="B223"/>
      <c r="D223" s="21"/>
      <c r="E223" s="21"/>
    </row>
    <row r="224" spans="1:5" ht="98.25" customHeight="1" x14ac:dyDescent="0.25">
      <c r="A224" s="112"/>
      <c r="B224"/>
      <c r="D224" s="21"/>
      <c r="E224" s="21"/>
    </row>
    <row r="225" spans="1:5" ht="98.25" customHeight="1" x14ac:dyDescent="0.25">
      <c r="A225" s="112"/>
      <c r="B225"/>
      <c r="D225" s="21"/>
      <c r="E225" s="21"/>
    </row>
    <row r="226" spans="1:5" ht="98.25" customHeight="1" x14ac:dyDescent="0.25">
      <c r="A226" s="112"/>
      <c r="B226"/>
      <c r="D226" s="21"/>
      <c r="E226" s="21"/>
    </row>
    <row r="227" spans="1:5" ht="98.25" customHeight="1" x14ac:dyDescent="0.25">
      <c r="A227" s="112"/>
      <c r="B227"/>
      <c r="D227" s="21"/>
      <c r="E227" s="21"/>
    </row>
    <row r="228" spans="1:5" ht="98.25" customHeight="1" x14ac:dyDescent="0.25">
      <c r="A228" s="112"/>
      <c r="B228"/>
      <c r="D228" s="21"/>
      <c r="E228" s="21"/>
    </row>
    <row r="229" spans="1:5" ht="98.25" customHeight="1" x14ac:dyDescent="0.25">
      <c r="A229" s="112"/>
      <c r="B229"/>
      <c r="D229" s="21"/>
      <c r="E229" s="21"/>
    </row>
    <row r="230" spans="1:5" ht="98.25" customHeight="1" x14ac:dyDescent="0.25">
      <c r="A230" s="112"/>
      <c r="B230"/>
      <c r="D230" s="21"/>
      <c r="E230" s="21"/>
    </row>
    <row r="231" spans="1:5" ht="98.25" customHeight="1" x14ac:dyDescent="0.25">
      <c r="A231" s="112"/>
      <c r="B231"/>
      <c r="D231" s="21"/>
      <c r="E231" s="21"/>
    </row>
    <row r="232" spans="1:5" ht="98.25" customHeight="1" x14ac:dyDescent="0.25">
      <c r="A232" s="112"/>
      <c r="B232"/>
      <c r="D232" s="21"/>
      <c r="E232" s="21"/>
    </row>
    <row r="233" spans="1:5" ht="98.25" customHeight="1" x14ac:dyDescent="0.25">
      <c r="A233" s="112"/>
      <c r="B233"/>
      <c r="D233" s="21"/>
      <c r="E233" s="21"/>
    </row>
    <row r="234" spans="1:5" ht="98.25" customHeight="1" x14ac:dyDescent="0.25">
      <c r="A234" s="112"/>
      <c r="B234"/>
      <c r="D234" s="21"/>
      <c r="E234" s="21"/>
    </row>
    <row r="235" spans="1:5" ht="98.25" customHeight="1" x14ac:dyDescent="0.25">
      <c r="A235" s="112"/>
      <c r="B235"/>
      <c r="D235" s="21"/>
      <c r="E235" s="21"/>
    </row>
  </sheetData>
  <pageMargins left="0.2" right="0.2" top="0.75" bottom="0.75" header="0.3" footer="0.3"/>
  <pageSetup scale="9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C65"/>
  <sheetViews>
    <sheetView showGridLines="0" workbookViewId="0"/>
  </sheetViews>
  <sheetFormatPr defaultRowHeight="42" customHeight="1" x14ac:dyDescent="0.25"/>
  <cols>
    <col min="1" max="1" width="13.5546875" customWidth="1"/>
    <col min="2" max="2" width="15.5546875" customWidth="1"/>
    <col min="3" max="3" width="79" customWidth="1"/>
  </cols>
  <sheetData>
    <row r="1" spans="1:3" ht="42" customHeight="1" x14ac:dyDescent="0.25">
      <c r="A1" s="22" t="s">
        <v>321</v>
      </c>
      <c r="B1" s="23" t="s">
        <v>322</v>
      </c>
      <c r="C1" s="24" t="s">
        <v>323</v>
      </c>
    </row>
    <row r="2" spans="1:3" s="56" customFormat="1" ht="42" customHeight="1" x14ac:dyDescent="0.25">
      <c r="A2" s="25" t="s">
        <v>168</v>
      </c>
      <c r="B2" s="81" t="s">
        <v>167</v>
      </c>
      <c r="C2" s="26" t="s">
        <v>534</v>
      </c>
    </row>
    <row r="3" spans="1:3" s="56" customFormat="1" ht="42" customHeight="1" x14ac:dyDescent="0.25">
      <c r="A3" s="25" t="s">
        <v>169</v>
      </c>
      <c r="B3" s="81" t="s">
        <v>167</v>
      </c>
      <c r="C3" s="26" t="s">
        <v>535</v>
      </c>
    </row>
    <row r="4" spans="1:3" s="56" customFormat="1" ht="42" customHeight="1" x14ac:dyDescent="0.25">
      <c r="A4" s="25" t="s">
        <v>171</v>
      </c>
      <c r="B4" s="81" t="s">
        <v>167</v>
      </c>
      <c r="C4" s="26" t="s">
        <v>536</v>
      </c>
    </row>
    <row r="5" spans="1:3" s="56" customFormat="1" ht="42" customHeight="1" x14ac:dyDescent="0.25">
      <c r="A5" s="25" t="s">
        <v>172</v>
      </c>
      <c r="B5" s="81" t="s">
        <v>167</v>
      </c>
      <c r="C5" s="26" t="s">
        <v>537</v>
      </c>
    </row>
    <row r="6" spans="1:3" s="56" customFormat="1" ht="42" customHeight="1" x14ac:dyDescent="0.25">
      <c r="A6" s="25" t="s">
        <v>173</v>
      </c>
      <c r="B6" s="81" t="s">
        <v>167</v>
      </c>
      <c r="C6" s="26" t="s">
        <v>538</v>
      </c>
    </row>
    <row r="7" spans="1:3" s="56" customFormat="1" ht="42" customHeight="1" x14ac:dyDescent="0.25">
      <c r="A7" s="25" t="s">
        <v>174</v>
      </c>
      <c r="B7" s="81" t="s">
        <v>167</v>
      </c>
      <c r="C7" s="26" t="s">
        <v>539</v>
      </c>
    </row>
    <row r="8" spans="1:3" s="56" customFormat="1" ht="42" customHeight="1" x14ac:dyDescent="0.25">
      <c r="A8" s="25" t="s">
        <v>175</v>
      </c>
      <c r="B8" s="81" t="s">
        <v>167</v>
      </c>
      <c r="C8" s="26" t="s">
        <v>540</v>
      </c>
    </row>
    <row r="9" spans="1:3" s="56" customFormat="1" ht="42" customHeight="1" x14ac:dyDescent="0.25">
      <c r="A9" s="25" t="s">
        <v>176</v>
      </c>
      <c r="B9" s="81" t="s">
        <v>167</v>
      </c>
      <c r="C9" s="26" t="s">
        <v>541</v>
      </c>
    </row>
    <row r="10" spans="1:3" s="56" customFormat="1" ht="42" customHeight="1" x14ac:dyDescent="0.25">
      <c r="A10" s="25" t="s">
        <v>177</v>
      </c>
      <c r="B10" s="81" t="s">
        <v>167</v>
      </c>
      <c r="C10" s="26" t="s">
        <v>542</v>
      </c>
    </row>
    <row r="11" spans="1:3" s="56" customFormat="1" ht="42" customHeight="1" x14ac:dyDescent="0.25">
      <c r="A11" s="25" t="s">
        <v>178</v>
      </c>
      <c r="B11" s="81" t="s">
        <v>167</v>
      </c>
      <c r="C11" s="26" t="s">
        <v>543</v>
      </c>
    </row>
    <row r="12" spans="1:3" s="56" customFormat="1" ht="42" customHeight="1" x14ac:dyDescent="0.25">
      <c r="A12" s="25" t="s">
        <v>702</v>
      </c>
      <c r="B12" s="107" t="s">
        <v>167</v>
      </c>
      <c r="C12" s="26" t="s">
        <v>779</v>
      </c>
    </row>
    <row r="13" spans="1:3" s="56" customFormat="1" ht="42" customHeight="1" x14ac:dyDescent="0.25">
      <c r="A13" s="25" t="s">
        <v>121</v>
      </c>
      <c r="B13" s="81" t="s">
        <v>167</v>
      </c>
      <c r="C13" s="26" t="s">
        <v>544</v>
      </c>
    </row>
    <row r="14" spans="1:3" s="56" customFormat="1" ht="42" customHeight="1" x14ac:dyDescent="0.25">
      <c r="A14" s="25" t="s">
        <v>122</v>
      </c>
      <c r="B14" s="81" t="s">
        <v>167</v>
      </c>
      <c r="C14" s="26" t="s">
        <v>545</v>
      </c>
    </row>
    <row r="15" spans="1:3" s="56" customFormat="1" ht="42" customHeight="1" x14ac:dyDescent="0.25">
      <c r="A15" s="25" t="s">
        <v>123</v>
      </c>
      <c r="B15" s="81" t="s">
        <v>167</v>
      </c>
      <c r="C15" s="26" t="s">
        <v>546</v>
      </c>
    </row>
    <row r="16" spans="1:3" s="56" customFormat="1" ht="42" customHeight="1" x14ac:dyDescent="0.25">
      <c r="A16" s="25" t="s">
        <v>124</v>
      </c>
      <c r="B16" s="81" t="s">
        <v>167</v>
      </c>
      <c r="C16" s="26" t="s">
        <v>547</v>
      </c>
    </row>
    <row r="17" spans="1:3" s="56" customFormat="1" ht="42" customHeight="1" x14ac:dyDescent="0.25">
      <c r="A17" s="80" t="s">
        <v>125</v>
      </c>
      <c r="B17" s="81" t="s">
        <v>167</v>
      </c>
      <c r="C17" s="34" t="s">
        <v>548</v>
      </c>
    </row>
    <row r="18" spans="1:3" s="56" customFormat="1" ht="42" customHeight="1" x14ac:dyDescent="0.25">
      <c r="A18" s="25" t="s">
        <v>126</v>
      </c>
      <c r="B18" s="81" t="s">
        <v>167</v>
      </c>
      <c r="C18" s="26" t="s">
        <v>549</v>
      </c>
    </row>
    <row r="19" spans="1:3" s="56" customFormat="1" ht="42" customHeight="1" x14ac:dyDescent="0.25">
      <c r="A19" s="25" t="s">
        <v>127</v>
      </c>
      <c r="B19" s="81" t="s">
        <v>167</v>
      </c>
      <c r="C19" s="26" t="s">
        <v>550</v>
      </c>
    </row>
    <row r="20" spans="1:3" s="56" customFormat="1" ht="42" customHeight="1" x14ac:dyDescent="0.25">
      <c r="A20" s="25" t="s">
        <v>128</v>
      </c>
      <c r="B20" s="81" t="s">
        <v>167</v>
      </c>
      <c r="C20" s="26" t="s">
        <v>551</v>
      </c>
    </row>
    <row r="21" spans="1:3" s="56" customFormat="1" ht="42" customHeight="1" x14ac:dyDescent="0.25">
      <c r="A21" s="25" t="s">
        <v>179</v>
      </c>
      <c r="B21" s="81" t="s">
        <v>167</v>
      </c>
      <c r="C21" s="26" t="s">
        <v>552</v>
      </c>
    </row>
    <row r="22" spans="1:3" s="56" customFormat="1" ht="42" customHeight="1" x14ac:dyDescent="0.25">
      <c r="A22" s="25" t="s">
        <v>180</v>
      </c>
      <c r="B22" s="81" t="s">
        <v>167</v>
      </c>
      <c r="C22" s="26" t="s">
        <v>553</v>
      </c>
    </row>
    <row r="23" spans="1:3" s="56" customFormat="1" ht="42" customHeight="1" x14ac:dyDescent="0.25">
      <c r="A23" s="25" t="s">
        <v>181</v>
      </c>
      <c r="B23" s="81" t="s">
        <v>167</v>
      </c>
      <c r="C23" s="26" t="s">
        <v>554</v>
      </c>
    </row>
    <row r="24" spans="1:3" s="56" customFormat="1" ht="42" customHeight="1" x14ac:dyDescent="0.25">
      <c r="A24" s="80" t="s">
        <v>182</v>
      </c>
      <c r="B24" s="81" t="s">
        <v>167</v>
      </c>
      <c r="C24" s="34" t="s">
        <v>555</v>
      </c>
    </row>
    <row r="25" spans="1:3" s="56" customFormat="1" ht="42" customHeight="1" x14ac:dyDescent="0.25">
      <c r="A25" s="80" t="s">
        <v>183</v>
      </c>
      <c r="B25" s="81" t="s">
        <v>167</v>
      </c>
      <c r="C25" s="34" t="s">
        <v>556</v>
      </c>
    </row>
    <row r="26" spans="1:3" s="56" customFormat="1" ht="42" customHeight="1" x14ac:dyDescent="0.25">
      <c r="A26" s="25" t="s">
        <v>184</v>
      </c>
      <c r="B26" s="81" t="s">
        <v>167</v>
      </c>
      <c r="C26" s="26" t="s">
        <v>557</v>
      </c>
    </row>
    <row r="27" spans="1:3" s="56" customFormat="1" ht="42" customHeight="1" x14ac:dyDescent="0.25">
      <c r="A27" s="25" t="s">
        <v>185</v>
      </c>
      <c r="B27" s="81" t="s">
        <v>167</v>
      </c>
      <c r="C27" s="26" t="s">
        <v>558</v>
      </c>
    </row>
    <row r="28" spans="1:3" s="56" customFormat="1" ht="42" customHeight="1" x14ac:dyDescent="0.25">
      <c r="A28" s="25" t="s">
        <v>186</v>
      </c>
      <c r="B28" s="81" t="s">
        <v>167</v>
      </c>
      <c r="C28" s="26" t="s">
        <v>559</v>
      </c>
    </row>
    <row r="29" spans="1:3" s="56" customFormat="1" ht="42" customHeight="1" x14ac:dyDescent="0.25">
      <c r="A29" s="25" t="s">
        <v>187</v>
      </c>
      <c r="B29" s="81" t="s">
        <v>167</v>
      </c>
      <c r="C29" s="26" t="s">
        <v>560</v>
      </c>
    </row>
    <row r="30" spans="1:3" s="56" customFormat="1" ht="42" customHeight="1" x14ac:dyDescent="0.25">
      <c r="A30" s="25" t="s">
        <v>188</v>
      </c>
      <c r="B30" s="81" t="s">
        <v>167</v>
      </c>
      <c r="C30" s="26" t="s">
        <v>561</v>
      </c>
    </row>
    <row r="31" spans="1:3" s="56" customFormat="1" ht="42" customHeight="1" x14ac:dyDescent="0.25">
      <c r="A31" s="80" t="s">
        <v>189</v>
      </c>
      <c r="B31" s="81" t="s">
        <v>167</v>
      </c>
      <c r="C31" s="34" t="s">
        <v>562</v>
      </c>
    </row>
    <row r="32" spans="1:3" s="56" customFormat="1" ht="42" customHeight="1" x14ac:dyDescent="0.25">
      <c r="A32" s="25" t="s">
        <v>190</v>
      </c>
      <c r="B32" s="81" t="s">
        <v>167</v>
      </c>
      <c r="C32" s="26" t="s">
        <v>563</v>
      </c>
    </row>
    <row r="33" spans="1:3" s="56" customFormat="1" ht="42" customHeight="1" x14ac:dyDescent="0.25">
      <c r="A33" s="25" t="s">
        <v>191</v>
      </c>
      <c r="B33" s="81" t="s">
        <v>167</v>
      </c>
      <c r="C33" s="26" t="s">
        <v>564</v>
      </c>
    </row>
    <row r="34" spans="1:3" s="56" customFormat="1" ht="42" customHeight="1" x14ac:dyDescent="0.25">
      <c r="A34" s="25" t="s">
        <v>192</v>
      </c>
      <c r="B34" s="81" t="s">
        <v>167</v>
      </c>
      <c r="C34" s="26" t="s">
        <v>565</v>
      </c>
    </row>
    <row r="35" spans="1:3" s="56" customFormat="1" ht="42" customHeight="1" x14ac:dyDescent="0.25">
      <c r="A35" s="25" t="s">
        <v>704</v>
      </c>
      <c r="B35" s="107" t="s">
        <v>167</v>
      </c>
      <c r="C35" s="26" t="s">
        <v>780</v>
      </c>
    </row>
    <row r="36" spans="1:3" s="56" customFormat="1" ht="42" customHeight="1" x14ac:dyDescent="0.25">
      <c r="A36" s="25" t="s">
        <v>705</v>
      </c>
      <c r="B36" s="107" t="s">
        <v>167</v>
      </c>
      <c r="C36" s="26" t="s">
        <v>781</v>
      </c>
    </row>
    <row r="37" spans="1:3" s="56" customFormat="1" ht="42" customHeight="1" x14ac:dyDescent="0.25">
      <c r="A37" s="25" t="s">
        <v>129</v>
      </c>
      <c r="B37" s="81" t="s">
        <v>167</v>
      </c>
      <c r="C37" s="26" t="s">
        <v>566</v>
      </c>
    </row>
    <row r="38" spans="1:3" s="56" customFormat="1" ht="42" customHeight="1" x14ac:dyDescent="0.25">
      <c r="A38" s="25" t="s">
        <v>130</v>
      </c>
      <c r="B38" s="81" t="s">
        <v>167</v>
      </c>
      <c r="C38" s="26" t="s">
        <v>567</v>
      </c>
    </row>
    <row r="39" spans="1:3" s="56" customFormat="1" ht="42" customHeight="1" x14ac:dyDescent="0.25">
      <c r="A39" s="25" t="s">
        <v>131</v>
      </c>
      <c r="B39" s="81" t="s">
        <v>167</v>
      </c>
      <c r="C39" s="26" t="s">
        <v>568</v>
      </c>
    </row>
    <row r="40" spans="1:3" s="56" customFormat="1" ht="42" customHeight="1" x14ac:dyDescent="0.25">
      <c r="A40" s="25" t="s">
        <v>193</v>
      </c>
      <c r="B40" s="81" t="s">
        <v>167</v>
      </c>
      <c r="C40" s="26" t="s">
        <v>569</v>
      </c>
    </row>
    <row r="41" spans="1:3" s="56" customFormat="1" ht="42" customHeight="1" x14ac:dyDescent="0.25">
      <c r="A41" s="80" t="s">
        <v>194</v>
      </c>
      <c r="B41" s="81" t="s">
        <v>167</v>
      </c>
      <c r="C41" s="34" t="s">
        <v>570</v>
      </c>
    </row>
    <row r="42" spans="1:3" s="56" customFormat="1" ht="42" customHeight="1" x14ac:dyDescent="0.25">
      <c r="A42" s="80" t="s">
        <v>195</v>
      </c>
      <c r="B42" s="81" t="s">
        <v>167</v>
      </c>
      <c r="C42" s="57" t="s">
        <v>571</v>
      </c>
    </row>
    <row r="43" spans="1:3" s="56" customFormat="1" ht="42" customHeight="1" x14ac:dyDescent="0.25">
      <c r="A43" s="25" t="s">
        <v>196</v>
      </c>
      <c r="B43" s="81" t="s">
        <v>167</v>
      </c>
      <c r="C43" s="26" t="s">
        <v>572</v>
      </c>
    </row>
    <row r="44" spans="1:3" s="56" customFormat="1" ht="42" customHeight="1" x14ac:dyDescent="0.25">
      <c r="A44" s="25" t="s">
        <v>197</v>
      </c>
      <c r="B44" s="81" t="s">
        <v>167</v>
      </c>
      <c r="C44" s="26" t="s">
        <v>573</v>
      </c>
    </row>
    <row r="45" spans="1:3" s="56" customFormat="1" ht="42" customHeight="1" x14ac:dyDescent="0.25">
      <c r="A45" s="25" t="s">
        <v>574</v>
      </c>
      <c r="B45" s="81" t="s">
        <v>167</v>
      </c>
      <c r="C45" s="26" t="s">
        <v>575</v>
      </c>
    </row>
    <row r="46" spans="1:3" s="56" customFormat="1" ht="42" customHeight="1" x14ac:dyDescent="0.25">
      <c r="A46" s="25" t="s">
        <v>576</v>
      </c>
      <c r="B46" s="81" t="s">
        <v>167</v>
      </c>
      <c r="C46" s="26" t="s">
        <v>577</v>
      </c>
    </row>
    <row r="47" spans="1:3" s="56" customFormat="1" ht="42" customHeight="1" x14ac:dyDescent="0.25">
      <c r="A47" s="25" t="s">
        <v>200</v>
      </c>
      <c r="B47" s="81" t="s">
        <v>167</v>
      </c>
      <c r="C47" s="26" t="s">
        <v>578</v>
      </c>
    </row>
    <row r="48" spans="1:3" s="56" customFormat="1" ht="42" customHeight="1" x14ac:dyDescent="0.25">
      <c r="A48" s="25" t="s">
        <v>201</v>
      </c>
      <c r="B48" s="81" t="s">
        <v>167</v>
      </c>
      <c r="C48" s="26" t="s">
        <v>579</v>
      </c>
    </row>
    <row r="49" spans="1:3" s="56" customFormat="1" ht="42" customHeight="1" x14ac:dyDescent="0.25">
      <c r="A49" s="25" t="s">
        <v>202</v>
      </c>
      <c r="B49" s="81" t="s">
        <v>167</v>
      </c>
      <c r="C49" s="26" t="s">
        <v>580</v>
      </c>
    </row>
    <row r="50" spans="1:3" s="56" customFormat="1" ht="42" customHeight="1" x14ac:dyDescent="0.25">
      <c r="A50" s="25" t="s">
        <v>203</v>
      </c>
      <c r="B50" s="81" t="s">
        <v>167</v>
      </c>
      <c r="C50" s="26" t="s">
        <v>581</v>
      </c>
    </row>
    <row r="51" spans="1:3" s="56" customFormat="1" ht="42" customHeight="1" x14ac:dyDescent="0.25">
      <c r="A51" s="25" t="s">
        <v>204</v>
      </c>
      <c r="B51" s="81" t="s">
        <v>167</v>
      </c>
      <c r="C51" s="26" t="s">
        <v>582</v>
      </c>
    </row>
    <row r="52" spans="1:3" s="56" customFormat="1" ht="42" customHeight="1" x14ac:dyDescent="0.25">
      <c r="A52" s="25" t="s">
        <v>205</v>
      </c>
      <c r="B52" s="81" t="s">
        <v>167</v>
      </c>
      <c r="C52" s="26" t="s">
        <v>583</v>
      </c>
    </row>
    <row r="53" spans="1:3" s="56" customFormat="1" ht="42" customHeight="1" x14ac:dyDescent="0.25">
      <c r="A53" s="80" t="s">
        <v>206</v>
      </c>
      <c r="B53" s="81" t="s">
        <v>167</v>
      </c>
      <c r="C53" s="34" t="s">
        <v>584</v>
      </c>
    </row>
    <row r="54" spans="1:3" s="56" customFormat="1" ht="42" customHeight="1" x14ac:dyDescent="0.25">
      <c r="A54" s="25" t="s">
        <v>207</v>
      </c>
      <c r="B54" s="81" t="s">
        <v>167</v>
      </c>
      <c r="C54" s="26" t="s">
        <v>585</v>
      </c>
    </row>
    <row r="55" spans="1:3" s="56" customFormat="1" ht="42" customHeight="1" x14ac:dyDescent="0.25">
      <c r="A55" s="80" t="s">
        <v>208</v>
      </c>
      <c r="B55" s="81" t="s">
        <v>167</v>
      </c>
      <c r="C55" s="34" t="s">
        <v>586</v>
      </c>
    </row>
    <row r="56" spans="1:3" s="56" customFormat="1" ht="42" customHeight="1" x14ac:dyDescent="0.25">
      <c r="A56" s="25" t="s">
        <v>209</v>
      </c>
      <c r="B56" s="81" t="s">
        <v>167</v>
      </c>
      <c r="C56" s="26" t="s">
        <v>587</v>
      </c>
    </row>
    <row r="57" spans="1:3" s="56" customFormat="1" ht="42" customHeight="1" x14ac:dyDescent="0.25">
      <c r="A57" s="25" t="s">
        <v>210</v>
      </c>
      <c r="B57" s="81" t="s">
        <v>167</v>
      </c>
      <c r="C57" s="26" t="s">
        <v>588</v>
      </c>
    </row>
    <row r="58" spans="1:3" s="56" customFormat="1" ht="42" customHeight="1" x14ac:dyDescent="0.25">
      <c r="A58" s="80" t="s">
        <v>211</v>
      </c>
      <c r="B58" s="81" t="s">
        <v>167</v>
      </c>
      <c r="C58" s="34" t="s">
        <v>589</v>
      </c>
    </row>
    <row r="59" spans="1:3" s="56" customFormat="1" ht="42" customHeight="1" x14ac:dyDescent="0.25">
      <c r="A59" s="25" t="s">
        <v>212</v>
      </c>
      <c r="B59" s="81" t="s">
        <v>167</v>
      </c>
      <c r="C59" s="26" t="s">
        <v>590</v>
      </c>
    </row>
    <row r="60" spans="1:3" s="56" customFormat="1" ht="42" customHeight="1" x14ac:dyDescent="0.25">
      <c r="A60" s="25" t="s">
        <v>213</v>
      </c>
      <c r="B60" s="81" t="s">
        <v>167</v>
      </c>
      <c r="C60" s="26" t="s">
        <v>591</v>
      </c>
    </row>
    <row r="61" spans="1:3" s="56" customFormat="1" ht="42" customHeight="1" x14ac:dyDescent="0.25">
      <c r="A61" s="25" t="s">
        <v>214</v>
      </c>
      <c r="B61" s="81" t="s">
        <v>167</v>
      </c>
      <c r="C61" s="26" t="s">
        <v>592</v>
      </c>
    </row>
    <row r="62" spans="1:3" s="56" customFormat="1" ht="42" customHeight="1" x14ac:dyDescent="0.25">
      <c r="A62" s="25" t="s">
        <v>215</v>
      </c>
      <c r="B62" s="81" t="s">
        <v>167</v>
      </c>
      <c r="C62" s="26" t="s">
        <v>593</v>
      </c>
    </row>
    <row r="63" spans="1:3" s="56" customFormat="1" ht="42" customHeight="1" x14ac:dyDescent="0.25">
      <c r="A63" s="25" t="s">
        <v>216</v>
      </c>
      <c r="B63" s="81" t="s">
        <v>167</v>
      </c>
      <c r="C63" s="26" t="s">
        <v>594</v>
      </c>
    </row>
    <row r="64" spans="1:3" s="56" customFormat="1" ht="42" customHeight="1" x14ac:dyDescent="0.25">
      <c r="A64" s="25" t="s">
        <v>217</v>
      </c>
      <c r="B64" s="81" t="s">
        <v>167</v>
      </c>
      <c r="C64" s="26" t="s">
        <v>595</v>
      </c>
    </row>
    <row r="65" spans="1:3" s="56" customFormat="1" ht="42" customHeight="1" thickBot="1" x14ac:dyDescent="0.3">
      <c r="A65" s="45" t="s">
        <v>218</v>
      </c>
      <c r="B65" s="58" t="s">
        <v>167</v>
      </c>
      <c r="C65" s="59" t="s">
        <v>596</v>
      </c>
    </row>
  </sheetData>
  <pageMargins left="0.2" right="0.2" top="0.75" bottom="0.75" header="0.3" footer="0.3"/>
  <pageSetup scale="9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E53"/>
  <sheetViews>
    <sheetView showGridLines="0" workbookViewId="0"/>
  </sheetViews>
  <sheetFormatPr defaultRowHeight="13.2" x14ac:dyDescent="0.25"/>
  <cols>
    <col min="1" max="1" width="15.5546875" style="127" customWidth="1"/>
    <col min="2" max="2" width="13.44140625" style="66" customWidth="1"/>
    <col min="3" max="3" width="79" style="133" customWidth="1"/>
    <col min="4" max="4" width="39.109375" customWidth="1"/>
  </cols>
  <sheetData>
    <row r="1" spans="1:5" x14ac:dyDescent="0.25">
      <c r="A1" s="122" t="s">
        <v>321</v>
      </c>
      <c r="B1" s="23" t="s">
        <v>322</v>
      </c>
      <c r="C1" s="131" t="s">
        <v>323</v>
      </c>
      <c r="D1" s="21"/>
      <c r="E1" s="21"/>
    </row>
    <row r="2" spans="1:5" ht="110.25" customHeight="1" x14ac:dyDescent="0.25">
      <c r="A2" s="130" t="s">
        <v>782</v>
      </c>
      <c r="B2" s="107" t="s">
        <v>219</v>
      </c>
      <c r="C2" s="132" t="s">
        <v>783</v>
      </c>
      <c r="D2" s="21"/>
      <c r="E2" s="21"/>
    </row>
    <row r="3" spans="1:5" ht="110.25" hidden="1" customHeight="1" x14ac:dyDescent="0.25">
      <c r="A3" s="130" t="s">
        <v>784</v>
      </c>
      <c r="B3" s="107" t="s">
        <v>219</v>
      </c>
      <c r="C3" s="132" t="s">
        <v>785</v>
      </c>
      <c r="D3" s="21"/>
      <c r="E3" s="21"/>
    </row>
    <row r="4" spans="1:5" ht="161.25" customHeight="1" x14ac:dyDescent="0.25">
      <c r="A4" s="130" t="s">
        <v>786</v>
      </c>
      <c r="B4" s="107" t="s">
        <v>219</v>
      </c>
      <c r="C4" s="132" t="s">
        <v>787</v>
      </c>
      <c r="D4" s="21"/>
      <c r="E4" s="21"/>
    </row>
    <row r="5" spans="1:5" ht="45.6" x14ac:dyDescent="0.25">
      <c r="A5" s="130" t="s">
        <v>711</v>
      </c>
      <c r="B5" s="107" t="s">
        <v>219</v>
      </c>
      <c r="C5" s="132" t="s">
        <v>788</v>
      </c>
      <c r="D5" s="21"/>
    </row>
    <row r="6" spans="1:5" ht="57" x14ac:dyDescent="0.25">
      <c r="A6" s="130" t="s">
        <v>790</v>
      </c>
      <c r="B6" s="107" t="s">
        <v>219</v>
      </c>
      <c r="C6" s="132" t="s">
        <v>791</v>
      </c>
      <c r="D6" s="21"/>
    </row>
    <row r="7" spans="1:5" s="56" customFormat="1" ht="45.6" x14ac:dyDescent="0.25">
      <c r="A7" s="123" t="s">
        <v>220</v>
      </c>
      <c r="B7" s="81" t="s">
        <v>219</v>
      </c>
      <c r="C7" s="26" t="s">
        <v>597</v>
      </c>
      <c r="D7" s="60"/>
      <c r="E7" s="83"/>
    </row>
    <row r="8" spans="1:5" s="56" customFormat="1" ht="91.2" x14ac:dyDescent="0.25">
      <c r="A8" s="123" t="s">
        <v>221</v>
      </c>
      <c r="B8" s="81" t="s">
        <v>219</v>
      </c>
      <c r="C8" s="26" t="s">
        <v>598</v>
      </c>
      <c r="D8" s="60"/>
      <c r="E8" s="83"/>
    </row>
    <row r="9" spans="1:5" s="56" customFormat="1" ht="22.8" x14ac:dyDescent="0.25">
      <c r="A9" s="123" t="s">
        <v>793</v>
      </c>
      <c r="B9" s="107" t="s">
        <v>219</v>
      </c>
      <c r="C9" s="26" t="s">
        <v>795</v>
      </c>
      <c r="D9" s="60"/>
      <c r="E9" s="108"/>
    </row>
    <row r="10" spans="1:5" s="56" customFormat="1" ht="57" x14ac:dyDescent="0.25">
      <c r="A10" s="123" t="s">
        <v>794</v>
      </c>
      <c r="B10" s="107" t="s">
        <v>219</v>
      </c>
      <c r="C10" s="26" t="s">
        <v>599</v>
      </c>
      <c r="D10" s="60"/>
      <c r="E10" s="108"/>
    </row>
    <row r="11" spans="1:5" s="56" customFormat="1" ht="57" x14ac:dyDescent="0.25">
      <c r="A11" s="123" t="s">
        <v>223</v>
      </c>
      <c r="B11" s="81" t="s">
        <v>219</v>
      </c>
      <c r="C11" s="26" t="s">
        <v>599</v>
      </c>
      <c r="D11" s="60"/>
      <c r="E11" s="83"/>
    </row>
    <row r="12" spans="1:5" s="56" customFormat="1" ht="57" x14ac:dyDescent="0.25">
      <c r="A12" s="123" t="s">
        <v>224</v>
      </c>
      <c r="B12" s="81" t="s">
        <v>219</v>
      </c>
      <c r="C12" s="26" t="s">
        <v>600</v>
      </c>
      <c r="D12" s="60"/>
      <c r="E12" s="83"/>
    </row>
    <row r="13" spans="1:5" s="56" customFormat="1" ht="57" x14ac:dyDescent="0.25">
      <c r="A13" s="123" t="s">
        <v>789</v>
      </c>
      <c r="B13" s="107" t="s">
        <v>219</v>
      </c>
      <c r="C13" s="26" t="s">
        <v>600</v>
      </c>
      <c r="D13" s="60"/>
      <c r="E13" s="108"/>
    </row>
    <row r="14" spans="1:5" s="56" customFormat="1" ht="45.6" x14ac:dyDescent="0.25">
      <c r="A14" s="124" t="s">
        <v>225</v>
      </c>
      <c r="B14" s="81" t="s">
        <v>219</v>
      </c>
      <c r="C14" s="26" t="s">
        <v>601</v>
      </c>
      <c r="D14" s="60"/>
      <c r="E14" s="83"/>
    </row>
    <row r="15" spans="1:5" s="56" customFormat="1" ht="45.6" x14ac:dyDescent="0.25">
      <c r="A15" s="124" t="s">
        <v>792</v>
      </c>
      <c r="B15" s="107" t="s">
        <v>219</v>
      </c>
      <c r="C15" s="26" t="s">
        <v>601</v>
      </c>
      <c r="D15" s="60"/>
      <c r="E15" s="108"/>
    </row>
    <row r="16" spans="1:5" s="56" customFormat="1" ht="136.80000000000001" x14ac:dyDescent="0.25">
      <c r="A16" s="124" t="s">
        <v>227</v>
      </c>
      <c r="B16" s="81" t="s">
        <v>226</v>
      </c>
      <c r="C16" s="26" t="s">
        <v>602</v>
      </c>
      <c r="D16" s="60"/>
      <c r="E16" s="83"/>
    </row>
    <row r="17" spans="1:5" s="56" customFormat="1" ht="125.4" x14ac:dyDescent="0.25">
      <c r="A17" s="124" t="s">
        <v>228</v>
      </c>
      <c r="B17" s="81" t="s">
        <v>226</v>
      </c>
      <c r="C17" s="26" t="s">
        <v>603</v>
      </c>
      <c r="D17" s="60"/>
      <c r="E17" s="83"/>
    </row>
    <row r="18" spans="1:5" s="56" customFormat="1" ht="136.80000000000001" x14ac:dyDescent="0.25">
      <c r="A18" s="124" t="s">
        <v>229</v>
      </c>
      <c r="B18" s="81" t="s">
        <v>226</v>
      </c>
      <c r="C18" s="26" t="s">
        <v>604</v>
      </c>
      <c r="D18" s="60"/>
      <c r="E18" s="83"/>
    </row>
    <row r="19" spans="1:5" s="56" customFormat="1" ht="91.2" x14ac:dyDescent="0.25">
      <c r="A19" s="123" t="s">
        <v>230</v>
      </c>
      <c r="B19" s="81" t="s">
        <v>226</v>
      </c>
      <c r="C19" s="26" t="s">
        <v>605</v>
      </c>
      <c r="D19" s="61"/>
      <c r="E19" s="62"/>
    </row>
    <row r="20" spans="1:5" s="56" customFormat="1" ht="91.2" x14ac:dyDescent="0.25">
      <c r="A20" s="123" t="s">
        <v>231</v>
      </c>
      <c r="B20" s="81" t="s">
        <v>226</v>
      </c>
      <c r="C20" s="26" t="s">
        <v>606</v>
      </c>
      <c r="D20" s="61"/>
      <c r="E20" s="63"/>
    </row>
    <row r="21" spans="1:5" s="56" customFormat="1" ht="45.6" x14ac:dyDescent="0.25">
      <c r="A21" s="123" t="s">
        <v>239</v>
      </c>
      <c r="B21" s="81" t="s">
        <v>232</v>
      </c>
      <c r="C21" s="26" t="s">
        <v>607</v>
      </c>
      <c r="D21" s="61"/>
      <c r="E21" s="62"/>
    </row>
    <row r="22" spans="1:5" s="56" customFormat="1" ht="91.2" x14ac:dyDescent="0.25">
      <c r="A22" s="123" t="s">
        <v>240</v>
      </c>
      <c r="B22" s="81" t="s">
        <v>232</v>
      </c>
      <c r="C22" s="26" t="s">
        <v>608</v>
      </c>
      <c r="D22" s="61"/>
      <c r="E22" s="62"/>
    </row>
    <row r="23" spans="1:5" s="56" customFormat="1" ht="136.80000000000001" x14ac:dyDescent="0.25">
      <c r="A23" s="125" t="s">
        <v>233</v>
      </c>
      <c r="B23" s="64" t="s">
        <v>609</v>
      </c>
      <c r="C23" s="65" t="s">
        <v>610</v>
      </c>
      <c r="D23" s="61"/>
      <c r="E23" s="62"/>
    </row>
    <row r="24" spans="1:5" s="56" customFormat="1" ht="136.80000000000001" x14ac:dyDescent="0.25">
      <c r="A24" s="125" t="s">
        <v>234</v>
      </c>
      <c r="B24" s="64" t="s">
        <v>609</v>
      </c>
      <c r="C24" s="65" t="s">
        <v>611</v>
      </c>
      <c r="D24" s="61"/>
      <c r="E24" s="62"/>
    </row>
    <row r="25" spans="1:5" s="56" customFormat="1" ht="79.8" x14ac:dyDescent="0.25">
      <c r="A25" s="125" t="s">
        <v>236</v>
      </c>
      <c r="B25" s="64" t="s">
        <v>612</v>
      </c>
      <c r="C25" s="65" t="s">
        <v>613</v>
      </c>
      <c r="D25" s="61"/>
      <c r="E25" s="62"/>
    </row>
    <row r="26" spans="1:5" s="56" customFormat="1" ht="45.6" x14ac:dyDescent="0.25">
      <c r="A26" s="125" t="s">
        <v>237</v>
      </c>
      <c r="B26" s="64" t="s">
        <v>612</v>
      </c>
      <c r="C26" s="65" t="s">
        <v>614</v>
      </c>
      <c r="D26" s="61"/>
      <c r="E26" s="62"/>
    </row>
    <row r="27" spans="1:5" s="56" customFormat="1" ht="45.6" x14ac:dyDescent="0.25">
      <c r="A27" s="125" t="s">
        <v>238</v>
      </c>
      <c r="B27" s="64" t="s">
        <v>612</v>
      </c>
      <c r="C27" s="65" t="s">
        <v>615</v>
      </c>
      <c r="D27" s="60"/>
      <c r="E27" s="37"/>
    </row>
    <row r="28" spans="1:5" s="56" customFormat="1" ht="102.6" x14ac:dyDescent="0.25">
      <c r="A28" s="125" t="s">
        <v>241</v>
      </c>
      <c r="B28" s="64" t="s">
        <v>612</v>
      </c>
      <c r="C28" s="65" t="s">
        <v>616</v>
      </c>
      <c r="D28" s="82"/>
      <c r="E28" s="83"/>
    </row>
    <row r="29" spans="1:5" s="56" customFormat="1" ht="79.8" x14ac:dyDescent="0.25">
      <c r="A29" s="125" t="s">
        <v>242</v>
      </c>
      <c r="B29" s="64" t="s">
        <v>612</v>
      </c>
      <c r="C29" s="65" t="s">
        <v>617</v>
      </c>
      <c r="D29" s="82"/>
      <c r="E29" s="83"/>
    </row>
    <row r="30" spans="1:5" s="56" customFormat="1" ht="79.8" x14ac:dyDescent="0.25">
      <c r="A30" s="125" t="s">
        <v>235</v>
      </c>
      <c r="B30" s="64" t="s">
        <v>618</v>
      </c>
      <c r="C30" s="65" t="s">
        <v>619</v>
      </c>
      <c r="D30" s="60"/>
      <c r="E30" s="83"/>
    </row>
    <row r="31" spans="1:5" s="56" customFormat="1" ht="91.2" x14ac:dyDescent="0.25">
      <c r="A31" s="123" t="s">
        <v>244</v>
      </c>
      <c r="B31" s="81" t="s">
        <v>243</v>
      </c>
      <c r="C31" s="26" t="s">
        <v>620</v>
      </c>
      <c r="D31" s="60"/>
      <c r="E31" s="83"/>
    </row>
    <row r="32" spans="1:5" s="56" customFormat="1" ht="57" x14ac:dyDescent="0.25">
      <c r="A32" s="123" t="s">
        <v>712</v>
      </c>
      <c r="B32" s="32" t="s">
        <v>243</v>
      </c>
      <c r="C32" s="26" t="s">
        <v>621</v>
      </c>
      <c r="D32" s="82"/>
      <c r="E32" s="83"/>
    </row>
    <row r="33" spans="1:5" s="56" customFormat="1" ht="91.8" thickBot="1" x14ac:dyDescent="0.3">
      <c r="A33" s="126" t="s">
        <v>713</v>
      </c>
      <c r="B33" s="46" t="s">
        <v>243</v>
      </c>
      <c r="C33" s="59" t="s">
        <v>622</v>
      </c>
      <c r="D33" s="82"/>
      <c r="E33" s="83"/>
    </row>
    <row r="34" spans="1:5" s="56" customFormat="1" ht="409.6" thickBot="1" x14ac:dyDescent="0.3">
      <c r="A34" s="129" t="s">
        <v>625</v>
      </c>
      <c r="B34" s="46" t="s">
        <v>243</v>
      </c>
      <c r="C34" s="128" t="s">
        <v>777</v>
      </c>
    </row>
    <row r="35" spans="1:5" s="56" customFormat="1" ht="92.25" customHeight="1" thickBot="1" x14ac:dyDescent="0.3">
      <c r="A35" s="129" t="s">
        <v>627</v>
      </c>
      <c r="B35" s="46" t="s">
        <v>243</v>
      </c>
      <c r="C35" s="128" t="s">
        <v>776</v>
      </c>
    </row>
    <row r="36" spans="1:5" s="56" customFormat="1" ht="409.6" thickBot="1" x14ac:dyDescent="0.3">
      <c r="A36" s="43" t="s">
        <v>626</v>
      </c>
      <c r="B36" s="46" t="s">
        <v>243</v>
      </c>
      <c r="C36" s="128" t="s">
        <v>778</v>
      </c>
    </row>
    <row r="37" spans="1:5" s="56" customFormat="1" x14ac:dyDescent="0.25">
      <c r="A37" s="43"/>
      <c r="B37" s="44"/>
      <c r="C37" s="128"/>
    </row>
    <row r="38" spans="1:5" s="56" customFormat="1" x14ac:dyDescent="0.25">
      <c r="A38" s="43"/>
      <c r="B38" s="44"/>
      <c r="C38" s="128"/>
    </row>
    <row r="39" spans="1:5" s="56" customFormat="1" x14ac:dyDescent="0.25">
      <c r="A39" s="43"/>
      <c r="B39" s="44"/>
      <c r="C39" s="128"/>
    </row>
    <row r="40" spans="1:5" s="56" customFormat="1" x14ac:dyDescent="0.25">
      <c r="A40" s="43"/>
      <c r="B40" s="44"/>
      <c r="C40" s="128"/>
    </row>
    <row r="41" spans="1:5" s="56" customFormat="1" x14ac:dyDescent="0.25">
      <c r="A41" s="43"/>
      <c r="B41" s="44"/>
      <c r="C41" s="128"/>
    </row>
    <row r="42" spans="1:5" s="56" customFormat="1" x14ac:dyDescent="0.25">
      <c r="A42" s="43"/>
      <c r="B42" s="44"/>
      <c r="C42" s="128"/>
    </row>
    <row r="43" spans="1:5" s="56" customFormat="1" x14ac:dyDescent="0.25">
      <c r="A43" s="43"/>
      <c r="B43" s="44"/>
      <c r="C43" s="128"/>
    </row>
    <row r="44" spans="1:5" s="56" customFormat="1" x14ac:dyDescent="0.25">
      <c r="A44" s="43"/>
      <c r="B44" s="44"/>
      <c r="C44" s="128"/>
    </row>
    <row r="45" spans="1:5" s="56" customFormat="1" x14ac:dyDescent="0.25">
      <c r="A45" s="43"/>
      <c r="B45" s="44"/>
      <c r="C45" s="128"/>
    </row>
    <row r="46" spans="1:5" s="56" customFormat="1" x14ac:dyDescent="0.25">
      <c r="A46" s="43"/>
      <c r="B46" s="44"/>
      <c r="C46" s="128"/>
    </row>
    <row r="47" spans="1:5" s="56" customFormat="1" x14ac:dyDescent="0.25">
      <c r="A47" s="43"/>
      <c r="B47" s="44"/>
      <c r="C47" s="128"/>
    </row>
    <row r="48" spans="1:5" s="56" customFormat="1" x14ac:dyDescent="0.25">
      <c r="A48" s="43"/>
      <c r="B48" s="44"/>
      <c r="C48" s="128"/>
    </row>
    <row r="49" spans="1:3" s="56" customFormat="1" x14ac:dyDescent="0.25">
      <c r="A49" s="43"/>
      <c r="B49" s="44"/>
      <c r="C49" s="128"/>
    </row>
    <row r="50" spans="1:3" s="56" customFormat="1" x14ac:dyDescent="0.25">
      <c r="A50" s="43"/>
      <c r="B50" s="44"/>
      <c r="C50" s="128"/>
    </row>
    <row r="51" spans="1:3" s="56" customFormat="1" x14ac:dyDescent="0.25">
      <c r="A51" s="43"/>
      <c r="B51" s="44"/>
      <c r="C51" s="128"/>
    </row>
    <row r="52" spans="1:3" s="56" customFormat="1" x14ac:dyDescent="0.25">
      <c r="A52" s="43"/>
      <c r="B52" s="44"/>
      <c r="C52" s="128"/>
    </row>
    <row r="53" spans="1:3" s="56" customFormat="1" x14ac:dyDescent="0.25">
      <c r="A53" s="43"/>
      <c r="B53" s="44"/>
      <c r="C53" s="128"/>
    </row>
  </sheetData>
  <pageMargins left="0.2" right="0.2" top="0.75" bottom="0.75" header="0.3" footer="0.3"/>
  <pageSetup scale="9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D25"/>
  <sheetViews>
    <sheetView showGridLines="0" workbookViewId="0">
      <selection sqref="A1:D1"/>
    </sheetView>
  </sheetViews>
  <sheetFormatPr defaultRowHeight="13.2" x14ac:dyDescent="0.25"/>
  <cols>
    <col min="1" max="1" width="25" customWidth="1"/>
    <col min="2" max="2" width="20.6640625" customWidth="1"/>
    <col min="3" max="3" width="14.6640625" customWidth="1"/>
    <col min="4" max="4" width="10.44140625" customWidth="1"/>
  </cols>
  <sheetData>
    <row r="1" spans="1:4" ht="15.6" x14ac:dyDescent="0.25">
      <c r="A1" s="527" t="s">
        <v>313</v>
      </c>
      <c r="B1" s="528"/>
      <c r="C1" s="528"/>
      <c r="D1" s="529"/>
    </row>
    <row r="2" spans="1:4" ht="15.6" x14ac:dyDescent="0.3">
      <c r="A2" s="480" t="s">
        <v>716</v>
      </c>
      <c r="B2" s="481"/>
      <c r="C2" s="481"/>
      <c r="D2" s="482"/>
    </row>
    <row r="3" spans="1:4" ht="15.6" x14ac:dyDescent="0.3">
      <c r="A3" s="480" t="s">
        <v>735</v>
      </c>
      <c r="B3" s="481"/>
      <c r="C3" s="481"/>
      <c r="D3" s="482"/>
    </row>
    <row r="4" spans="1:4" x14ac:dyDescent="0.25">
      <c r="A4" s="483" t="s">
        <v>311</v>
      </c>
      <c r="B4" s="484"/>
      <c r="C4" s="484"/>
      <c r="D4" s="485"/>
    </row>
    <row r="5" spans="1:4" ht="13.8" thickBot="1" x14ac:dyDescent="0.3">
      <c r="A5" s="486" t="s">
        <v>717</v>
      </c>
      <c r="B5" s="487"/>
      <c r="C5" s="487"/>
      <c r="D5" s="488"/>
    </row>
    <row r="6" spans="1:4" ht="41.4" x14ac:dyDescent="0.25">
      <c r="A6" s="14" t="s">
        <v>276</v>
      </c>
      <c r="B6" s="5" t="s">
        <v>298</v>
      </c>
      <c r="C6" s="5" t="s">
        <v>277</v>
      </c>
      <c r="D6" s="89" t="s">
        <v>297</v>
      </c>
    </row>
    <row r="7" spans="1:4" ht="39.6" x14ac:dyDescent="0.25">
      <c r="A7" s="523" t="s">
        <v>284</v>
      </c>
      <c r="B7" s="90" t="s">
        <v>291</v>
      </c>
      <c r="C7" s="91" t="s">
        <v>718</v>
      </c>
      <c r="D7" s="92" t="s">
        <v>719</v>
      </c>
    </row>
    <row r="8" spans="1:4" ht="69" x14ac:dyDescent="0.3">
      <c r="A8" s="523"/>
      <c r="B8" s="93" t="s">
        <v>292</v>
      </c>
      <c r="C8" s="91" t="s">
        <v>718</v>
      </c>
      <c r="D8" s="94" t="s">
        <v>720</v>
      </c>
    </row>
    <row r="9" spans="1:4" ht="13.8" x14ac:dyDescent="0.3">
      <c r="A9" s="522" t="s">
        <v>293</v>
      </c>
      <c r="B9" s="93" t="s">
        <v>291</v>
      </c>
      <c r="C9" s="91" t="s">
        <v>718</v>
      </c>
      <c r="D9" s="95" t="s">
        <v>721</v>
      </c>
    </row>
    <row r="10" spans="1:4" ht="13.8" x14ac:dyDescent="0.3">
      <c r="A10" s="522"/>
      <c r="B10" s="93" t="s">
        <v>292</v>
      </c>
      <c r="C10" s="96" t="s">
        <v>722</v>
      </c>
      <c r="D10" s="95" t="s">
        <v>721</v>
      </c>
    </row>
    <row r="11" spans="1:4" ht="26.4" x14ac:dyDescent="0.25">
      <c r="A11" s="1" t="s">
        <v>285</v>
      </c>
      <c r="B11" s="90" t="s">
        <v>286</v>
      </c>
      <c r="C11" s="91" t="s">
        <v>723</v>
      </c>
      <c r="D11" s="97">
        <v>10.75</v>
      </c>
    </row>
    <row r="12" spans="1:4" ht="26.4" x14ac:dyDescent="0.25">
      <c r="A12" s="2" t="s">
        <v>295</v>
      </c>
      <c r="B12" s="90" t="s">
        <v>287</v>
      </c>
      <c r="C12" s="91" t="s">
        <v>724</v>
      </c>
      <c r="D12" s="92" t="s">
        <v>725</v>
      </c>
    </row>
    <row r="13" spans="1:4" ht="26.4" x14ac:dyDescent="0.25">
      <c r="A13" s="1" t="s">
        <v>288</v>
      </c>
      <c r="B13" s="90" t="s">
        <v>289</v>
      </c>
      <c r="C13" s="91" t="s">
        <v>718</v>
      </c>
      <c r="D13" s="92" t="s">
        <v>726</v>
      </c>
    </row>
    <row r="14" spans="1:4" x14ac:dyDescent="0.25">
      <c r="A14" s="523" t="s">
        <v>294</v>
      </c>
      <c r="B14" s="90" t="s">
        <v>291</v>
      </c>
      <c r="C14" s="91" t="s">
        <v>723</v>
      </c>
      <c r="D14" s="97">
        <v>6.1</v>
      </c>
    </row>
    <row r="15" spans="1:4" x14ac:dyDescent="0.25">
      <c r="A15" s="523"/>
      <c r="B15" s="90" t="s">
        <v>292</v>
      </c>
      <c r="C15" s="91" t="s">
        <v>723</v>
      </c>
      <c r="D15" s="97">
        <v>6.1</v>
      </c>
    </row>
    <row r="16" spans="1:4" ht="66" x14ac:dyDescent="0.25">
      <c r="A16" s="3" t="s">
        <v>278</v>
      </c>
      <c r="B16" s="98" t="s">
        <v>279</v>
      </c>
      <c r="C16" s="99" t="s">
        <v>727</v>
      </c>
      <c r="D16" s="100" t="s">
        <v>728</v>
      </c>
    </row>
    <row r="17" spans="1:4" ht="26.4" x14ac:dyDescent="0.25">
      <c r="A17" s="1" t="s">
        <v>280</v>
      </c>
      <c r="B17" s="90" t="s">
        <v>281</v>
      </c>
      <c r="C17" s="91" t="s">
        <v>729</v>
      </c>
      <c r="D17" s="92"/>
    </row>
    <row r="18" spans="1:4" ht="52.8" x14ac:dyDescent="0.25">
      <c r="A18" s="1" t="s">
        <v>282</v>
      </c>
      <c r="B18" s="90" t="s">
        <v>283</v>
      </c>
      <c r="C18" s="91" t="s">
        <v>730</v>
      </c>
      <c r="D18" s="92" t="s">
        <v>731</v>
      </c>
    </row>
    <row r="19" spans="1:4" ht="13.8" x14ac:dyDescent="0.3">
      <c r="A19" s="4" t="s">
        <v>290</v>
      </c>
      <c r="B19" s="90" t="s">
        <v>296</v>
      </c>
      <c r="C19" s="96" t="s">
        <v>732</v>
      </c>
      <c r="D19" s="101"/>
    </row>
    <row r="20" spans="1:4" x14ac:dyDescent="0.25">
      <c r="A20" s="524" t="s">
        <v>319</v>
      </c>
      <c r="B20" s="525"/>
      <c r="C20" s="525"/>
      <c r="D20" s="526"/>
    </row>
    <row r="21" spans="1:4" x14ac:dyDescent="0.25">
      <c r="A21" s="8" t="s">
        <v>733</v>
      </c>
      <c r="B21" s="6" t="s">
        <v>734</v>
      </c>
      <c r="C21" s="6"/>
      <c r="D21" s="7"/>
    </row>
    <row r="22" spans="1:4" x14ac:dyDescent="0.25">
      <c r="A22" s="9"/>
      <c r="B22" s="102"/>
      <c r="C22" s="103"/>
      <c r="D22" s="104"/>
    </row>
    <row r="23" spans="1:4" x14ac:dyDescent="0.25">
      <c r="A23" s="9"/>
      <c r="B23" s="102"/>
      <c r="C23" s="103"/>
      <c r="D23" s="104"/>
    </row>
    <row r="24" spans="1:4" x14ac:dyDescent="0.25">
      <c r="A24" s="10"/>
      <c r="B24" s="102"/>
      <c r="C24" s="103"/>
      <c r="D24" s="104"/>
    </row>
    <row r="25" spans="1:4" ht="13.8" thickBot="1" x14ac:dyDescent="0.3">
      <c r="A25" s="11"/>
      <c r="B25" s="12"/>
      <c r="C25" s="12"/>
      <c r="D25" s="13"/>
    </row>
  </sheetData>
  <mergeCells count="9">
    <mergeCell ref="A9:A10"/>
    <mergeCell ref="A14:A15"/>
    <mergeCell ref="A20:D20"/>
    <mergeCell ref="A1:D1"/>
    <mergeCell ref="A2:D2"/>
    <mergeCell ref="A3:D3"/>
    <mergeCell ref="A4:D4"/>
    <mergeCell ref="A5:D5"/>
    <mergeCell ref="A7:A8"/>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tabColor rgb="FFFFC000"/>
  </sheetPr>
  <dimension ref="A1:AA342"/>
  <sheetViews>
    <sheetView topLeftCell="D1" zoomScaleNormal="100" workbookViewId="0">
      <selection activeCell="D2" sqref="D2:E329"/>
    </sheetView>
  </sheetViews>
  <sheetFormatPr defaultColWidth="8.88671875" defaultRowHeight="14.4" x14ac:dyDescent="0.3"/>
  <cols>
    <col min="1" max="1" width="28.6640625" style="167" customWidth="1"/>
    <col min="2" max="2" width="49.88671875" style="225" customWidth="1"/>
    <col min="3" max="3" width="0.5546875" style="167" hidden="1" customWidth="1"/>
    <col min="4" max="4" width="9.5546875" style="202" customWidth="1"/>
    <col min="5" max="5" width="10.6640625" style="167" customWidth="1"/>
    <col min="6" max="7" width="10.33203125" style="202" customWidth="1"/>
    <col min="8" max="8" width="11.6640625" style="167" customWidth="1"/>
    <col min="9" max="9" width="8.88671875" style="195" customWidth="1"/>
    <col min="10" max="11" width="9.88671875" style="174" bestFit="1" customWidth="1"/>
    <col min="12" max="12" width="9.33203125" style="195" bestFit="1" customWidth="1"/>
    <col min="13" max="14" width="9.88671875" style="174" bestFit="1" customWidth="1"/>
    <col min="15" max="18" width="8.88671875" style="167"/>
    <col min="19" max="19" width="13.109375" style="167" customWidth="1"/>
    <col min="20" max="16384" width="8.88671875" style="167"/>
  </cols>
  <sheetData>
    <row r="1" spans="1:27" ht="53.4" thickBot="1" x14ac:dyDescent="0.35">
      <c r="A1" s="165" t="s">
        <v>308</v>
      </c>
      <c r="B1" s="166" t="s">
        <v>307</v>
      </c>
      <c r="D1" s="168" t="s">
        <v>299</v>
      </c>
      <c r="E1" s="168" t="s">
        <v>300</v>
      </c>
      <c r="F1" s="169" t="s">
        <v>796</v>
      </c>
      <c r="G1" s="170" t="s">
        <v>797</v>
      </c>
      <c r="H1" s="171" t="s">
        <v>301</v>
      </c>
      <c r="I1" s="172" t="s">
        <v>302</v>
      </c>
      <c r="J1" s="172" t="s">
        <v>303</v>
      </c>
      <c r="K1" s="171" t="s">
        <v>304</v>
      </c>
      <c r="L1" s="172" t="s">
        <v>305</v>
      </c>
      <c r="M1" s="173" t="s">
        <v>306</v>
      </c>
    </row>
    <row r="2" spans="1:27" ht="15" thickBot="1" x14ac:dyDescent="0.35">
      <c r="A2" s="175" t="s">
        <v>259</v>
      </c>
      <c r="B2" s="176" t="s">
        <v>36</v>
      </c>
      <c r="C2" s="177" t="s">
        <v>36</v>
      </c>
      <c r="D2" s="178">
        <v>14.64</v>
      </c>
      <c r="E2" s="178">
        <v>20.79</v>
      </c>
      <c r="F2" s="179">
        <f t="shared" ref="F2:F65" si="0">G2/(1+H2)</f>
        <v>20.793590232735596</v>
      </c>
      <c r="G2" s="180">
        <v>27.25</v>
      </c>
      <c r="H2" s="181">
        <v>0.3105</v>
      </c>
      <c r="I2" s="180">
        <f t="shared" ref="I2:I65" si="1">D2*(1+H2)</f>
        <v>19.18572</v>
      </c>
      <c r="J2" s="180">
        <f t="shared" ref="J2:J65" si="2">E2*(1+H2)</f>
        <v>27.245294999999999</v>
      </c>
      <c r="K2" s="181">
        <v>0.24</v>
      </c>
      <c r="L2" s="180">
        <f t="shared" ref="L2:L65" si="3">(D2*1.5)*(1+K2)</f>
        <v>27.230399999999999</v>
      </c>
      <c r="M2" s="182">
        <f t="shared" ref="M2:M65" si="4">(E2*1.5)*(1+K2)</f>
        <v>38.669399999999996</v>
      </c>
      <c r="O2" s="226"/>
      <c r="P2" s="226"/>
      <c r="Z2" s="174">
        <v>14.64</v>
      </c>
      <c r="AA2" s="174">
        <v>20.79</v>
      </c>
    </row>
    <row r="3" spans="1:27" ht="15" thickBot="1" x14ac:dyDescent="0.35">
      <c r="A3" s="183" t="s">
        <v>259</v>
      </c>
      <c r="B3" s="84" t="s">
        <v>658</v>
      </c>
      <c r="C3" s="184" t="s">
        <v>658</v>
      </c>
      <c r="D3" s="185">
        <v>10</v>
      </c>
      <c r="E3" s="69">
        <v>13.972499999999998</v>
      </c>
      <c r="F3" s="179">
        <f t="shared" si="0"/>
        <v>13.971766501335367</v>
      </c>
      <c r="G3" s="186">
        <v>18.309999999999999</v>
      </c>
      <c r="H3" s="187">
        <v>0.3105</v>
      </c>
      <c r="I3" s="186">
        <f t="shared" si="1"/>
        <v>13.105</v>
      </c>
      <c r="J3" s="186">
        <f t="shared" si="2"/>
        <v>18.310961249999998</v>
      </c>
      <c r="K3" s="187">
        <v>0.24</v>
      </c>
      <c r="L3" s="186">
        <f t="shared" si="3"/>
        <v>18.600000000000001</v>
      </c>
      <c r="M3" s="188">
        <f t="shared" si="4"/>
        <v>25.988849999999999</v>
      </c>
      <c r="N3" s="270"/>
      <c r="O3" s="227"/>
      <c r="P3" s="227"/>
      <c r="Z3" s="174">
        <v>10</v>
      </c>
      <c r="AA3" s="174">
        <v>13.972499999999998</v>
      </c>
    </row>
    <row r="4" spans="1:27" ht="15" thickBot="1" x14ac:dyDescent="0.35">
      <c r="A4" s="183" t="s">
        <v>259</v>
      </c>
      <c r="B4" s="189" t="s">
        <v>37</v>
      </c>
      <c r="C4" s="184" t="s">
        <v>37</v>
      </c>
      <c r="D4" s="190">
        <v>20.8</v>
      </c>
      <c r="E4" s="190">
        <v>28.87</v>
      </c>
      <c r="F4" s="179">
        <f t="shared" si="0"/>
        <v>28.866844715757342</v>
      </c>
      <c r="G4" s="186">
        <v>37.83</v>
      </c>
      <c r="H4" s="187">
        <v>0.3105</v>
      </c>
      <c r="I4" s="186">
        <f t="shared" si="1"/>
        <v>27.258400000000002</v>
      </c>
      <c r="J4" s="186">
        <f t="shared" si="2"/>
        <v>37.834135000000003</v>
      </c>
      <c r="K4" s="187">
        <v>0.24</v>
      </c>
      <c r="L4" s="186">
        <f t="shared" si="3"/>
        <v>38.688000000000002</v>
      </c>
      <c r="M4" s="188">
        <f t="shared" si="4"/>
        <v>53.6982</v>
      </c>
      <c r="O4" s="226"/>
      <c r="P4" s="226"/>
      <c r="Z4" s="174">
        <v>20.8</v>
      </c>
      <c r="AA4" s="174">
        <v>28.87</v>
      </c>
    </row>
    <row r="5" spans="1:27" ht="15" thickBot="1" x14ac:dyDescent="0.35">
      <c r="A5" s="183" t="s">
        <v>259</v>
      </c>
      <c r="B5" s="84" t="s">
        <v>659</v>
      </c>
      <c r="C5" s="184" t="s">
        <v>659</v>
      </c>
      <c r="D5" s="69">
        <v>20.7</v>
      </c>
      <c r="E5" s="69">
        <v>25.874999999999996</v>
      </c>
      <c r="F5" s="179">
        <f t="shared" si="0"/>
        <v>25.875619992369323</v>
      </c>
      <c r="G5" s="186">
        <v>33.909999999999997</v>
      </c>
      <c r="H5" s="187">
        <v>0.3105</v>
      </c>
      <c r="I5" s="186">
        <f t="shared" si="1"/>
        <v>27.12735</v>
      </c>
      <c r="J5" s="186">
        <f t="shared" si="2"/>
        <v>33.909187499999994</v>
      </c>
      <c r="K5" s="187">
        <v>0.24</v>
      </c>
      <c r="L5" s="186">
        <f t="shared" si="3"/>
        <v>38.501999999999995</v>
      </c>
      <c r="M5" s="188">
        <f t="shared" si="4"/>
        <v>48.127499999999991</v>
      </c>
      <c r="O5" s="227"/>
      <c r="P5" s="227"/>
      <c r="Z5" s="174">
        <v>20.7</v>
      </c>
      <c r="AA5" s="174">
        <v>25.874999999999996</v>
      </c>
    </row>
    <row r="6" spans="1:27" ht="15" thickBot="1" x14ac:dyDescent="0.35">
      <c r="A6" s="183" t="s">
        <v>259</v>
      </c>
      <c r="B6" s="84" t="s">
        <v>660</v>
      </c>
      <c r="C6" s="184" t="s">
        <v>660</v>
      </c>
      <c r="D6" s="69">
        <v>15.524999999999999</v>
      </c>
      <c r="E6" s="69">
        <v>19.923749999999998</v>
      </c>
      <c r="F6" s="179">
        <f t="shared" si="0"/>
        <v>19.923693246852345</v>
      </c>
      <c r="G6" s="186">
        <v>26.11</v>
      </c>
      <c r="H6" s="187">
        <v>0.3105</v>
      </c>
      <c r="I6" s="186">
        <f t="shared" si="1"/>
        <v>20.345512499999998</v>
      </c>
      <c r="J6" s="186">
        <f t="shared" si="2"/>
        <v>26.110074374999996</v>
      </c>
      <c r="K6" s="187">
        <v>0.24</v>
      </c>
      <c r="L6" s="186">
        <f t="shared" si="3"/>
        <v>28.876499999999997</v>
      </c>
      <c r="M6" s="188">
        <f t="shared" si="4"/>
        <v>37.058174999999999</v>
      </c>
      <c r="O6" s="227"/>
      <c r="P6" s="227"/>
      <c r="Z6" s="174">
        <v>15.524999999999999</v>
      </c>
      <c r="AA6" s="174">
        <v>19.923749999999998</v>
      </c>
    </row>
    <row r="7" spans="1:27" ht="15" thickBot="1" x14ac:dyDescent="0.35">
      <c r="A7" s="183" t="s">
        <v>259</v>
      </c>
      <c r="B7" s="84" t="s">
        <v>661</v>
      </c>
      <c r="C7" s="184" t="s">
        <v>661</v>
      </c>
      <c r="D7" s="185">
        <v>10</v>
      </c>
      <c r="E7" s="69">
        <v>12.419999999999998</v>
      </c>
      <c r="F7" s="179">
        <f t="shared" si="0"/>
        <v>12.422739412438002</v>
      </c>
      <c r="G7" s="186">
        <v>16.28</v>
      </c>
      <c r="H7" s="187">
        <v>0.3105</v>
      </c>
      <c r="I7" s="186">
        <f t="shared" si="1"/>
        <v>13.105</v>
      </c>
      <c r="J7" s="186">
        <f t="shared" si="2"/>
        <v>16.276409999999998</v>
      </c>
      <c r="K7" s="187">
        <v>0.24</v>
      </c>
      <c r="L7" s="186">
        <f t="shared" si="3"/>
        <v>18.600000000000001</v>
      </c>
      <c r="M7" s="188">
        <f t="shared" si="4"/>
        <v>23.101199999999995</v>
      </c>
      <c r="O7" s="227"/>
      <c r="P7" s="227"/>
      <c r="Z7" s="174">
        <v>10</v>
      </c>
      <c r="AA7" s="174">
        <v>12.419999999999998</v>
      </c>
    </row>
    <row r="8" spans="1:27" ht="15" thickBot="1" x14ac:dyDescent="0.35">
      <c r="A8" s="183" t="s">
        <v>259</v>
      </c>
      <c r="B8" s="189" t="s">
        <v>38</v>
      </c>
      <c r="C8" s="184" t="s">
        <v>38</v>
      </c>
      <c r="D8" s="185">
        <v>17.8125</v>
      </c>
      <c r="E8" s="191">
        <v>27.5</v>
      </c>
      <c r="F8" s="179">
        <f t="shared" si="0"/>
        <v>21.808470049599389</v>
      </c>
      <c r="G8" s="186">
        <v>28.58</v>
      </c>
      <c r="H8" s="187">
        <v>0.3105</v>
      </c>
      <c r="I8" s="186">
        <f t="shared" si="1"/>
        <v>23.34328125</v>
      </c>
      <c r="J8" s="186">
        <f t="shared" si="2"/>
        <v>36.03875</v>
      </c>
      <c r="K8" s="187">
        <v>0.24</v>
      </c>
      <c r="L8" s="186">
        <f t="shared" si="3"/>
        <v>33.131250000000001</v>
      </c>
      <c r="M8" s="188">
        <f t="shared" si="4"/>
        <v>51.15</v>
      </c>
      <c r="O8" s="227"/>
      <c r="P8" s="226"/>
      <c r="Z8" s="174">
        <v>17.8125</v>
      </c>
      <c r="AA8" s="174">
        <v>27.5</v>
      </c>
    </row>
    <row r="9" spans="1:27" ht="15" thickBot="1" x14ac:dyDescent="0.35">
      <c r="A9" s="183" t="s">
        <v>259</v>
      </c>
      <c r="B9" s="189" t="s">
        <v>39</v>
      </c>
      <c r="C9" s="184" t="s">
        <v>39</v>
      </c>
      <c r="D9" s="190">
        <v>27.944999999999997</v>
      </c>
      <c r="E9" s="190">
        <v>33.119999999999997</v>
      </c>
      <c r="F9" s="179">
        <f t="shared" si="0"/>
        <v>33.117130866081645</v>
      </c>
      <c r="G9" s="186">
        <v>43.4</v>
      </c>
      <c r="H9" s="187">
        <v>0.3105</v>
      </c>
      <c r="I9" s="186">
        <f t="shared" si="1"/>
        <v>36.621922499999997</v>
      </c>
      <c r="J9" s="186">
        <f t="shared" si="2"/>
        <v>43.403759999999998</v>
      </c>
      <c r="K9" s="187">
        <v>0.24</v>
      </c>
      <c r="L9" s="186">
        <f t="shared" si="3"/>
        <v>51.977699999999999</v>
      </c>
      <c r="M9" s="188">
        <f t="shared" si="4"/>
        <v>61.603199999999987</v>
      </c>
      <c r="O9" s="226"/>
      <c r="P9" s="226"/>
      <c r="Z9" s="174">
        <v>27.944999999999997</v>
      </c>
      <c r="AA9" s="174">
        <v>33.119999999999997</v>
      </c>
    </row>
    <row r="10" spans="1:27" ht="15" thickBot="1" x14ac:dyDescent="0.35">
      <c r="A10" s="183" t="s">
        <v>259</v>
      </c>
      <c r="B10" s="189" t="s">
        <v>40</v>
      </c>
      <c r="C10" s="184" t="s">
        <v>40</v>
      </c>
      <c r="D10" s="190">
        <v>29.756249999999998</v>
      </c>
      <c r="E10" s="190">
        <v>36.224999999999994</v>
      </c>
      <c r="F10" s="179">
        <f t="shared" si="0"/>
        <v>36.222815719191146</v>
      </c>
      <c r="G10" s="186">
        <v>47.47</v>
      </c>
      <c r="H10" s="187">
        <v>0.3105</v>
      </c>
      <c r="I10" s="186">
        <f t="shared" si="1"/>
        <v>38.995565624999998</v>
      </c>
      <c r="J10" s="186">
        <f t="shared" si="2"/>
        <v>47.472862499999991</v>
      </c>
      <c r="K10" s="187">
        <v>0.24</v>
      </c>
      <c r="L10" s="186">
        <f t="shared" si="3"/>
        <v>55.346624999999996</v>
      </c>
      <c r="M10" s="188">
        <f t="shared" si="4"/>
        <v>67.378499999999988</v>
      </c>
      <c r="O10" s="226"/>
      <c r="P10" s="226"/>
      <c r="S10" s="192"/>
      <c r="T10" s="193"/>
      <c r="Z10" s="174">
        <v>29.756249999999998</v>
      </c>
      <c r="AA10" s="174">
        <v>36.224999999999994</v>
      </c>
    </row>
    <row r="11" spans="1:27" ht="15" thickBot="1" x14ac:dyDescent="0.35">
      <c r="A11" s="183" t="s">
        <v>259</v>
      </c>
      <c r="B11" s="194" t="s">
        <v>41</v>
      </c>
      <c r="C11" s="184" t="s">
        <v>41</v>
      </c>
      <c r="D11" s="190">
        <v>17.574999999999999</v>
      </c>
      <c r="E11" s="190">
        <v>22.229999999999997</v>
      </c>
      <c r="F11" s="179">
        <f t="shared" si="0"/>
        <v>23.792445631438383</v>
      </c>
      <c r="G11" s="186">
        <v>31.18</v>
      </c>
      <c r="H11" s="187">
        <v>0.3105</v>
      </c>
      <c r="I11" s="186">
        <f t="shared" si="1"/>
        <v>23.032037499999998</v>
      </c>
      <c r="J11" s="186">
        <f t="shared" si="2"/>
        <v>29.132414999999995</v>
      </c>
      <c r="K11" s="187">
        <v>0.24</v>
      </c>
      <c r="L11" s="186">
        <f t="shared" si="3"/>
        <v>32.689499999999995</v>
      </c>
      <c r="M11" s="188">
        <f t="shared" si="4"/>
        <v>41.347799999999999</v>
      </c>
      <c r="O11" s="226"/>
      <c r="P11" s="226"/>
      <c r="T11" s="195"/>
      <c r="Z11" s="174">
        <v>17.574999999999999</v>
      </c>
      <c r="AA11" s="174">
        <v>22.229999999999997</v>
      </c>
    </row>
    <row r="12" spans="1:27" ht="15" thickBot="1" x14ac:dyDescent="0.35">
      <c r="A12" s="183" t="s">
        <v>259</v>
      </c>
      <c r="B12" s="189" t="s">
        <v>42</v>
      </c>
      <c r="C12" s="184" t="s">
        <v>42</v>
      </c>
      <c r="D12" s="190">
        <v>22.249000000000002</v>
      </c>
      <c r="E12" s="190">
        <v>31.587499999999999</v>
      </c>
      <c r="F12" s="179">
        <f t="shared" si="0"/>
        <v>33.796260969095762</v>
      </c>
      <c r="G12" s="186">
        <v>44.29</v>
      </c>
      <c r="H12" s="187">
        <v>0.3105</v>
      </c>
      <c r="I12" s="186">
        <f t="shared" si="1"/>
        <v>29.157314500000002</v>
      </c>
      <c r="J12" s="186">
        <f t="shared" si="2"/>
        <v>41.395418749999997</v>
      </c>
      <c r="K12" s="187">
        <v>0.24</v>
      </c>
      <c r="L12" s="186">
        <f t="shared" si="3"/>
        <v>41.383140000000012</v>
      </c>
      <c r="M12" s="188">
        <f t="shared" si="4"/>
        <v>58.752749999999992</v>
      </c>
      <c r="O12" s="226"/>
      <c r="P12" s="226"/>
      <c r="T12" s="195"/>
      <c r="Z12" s="174">
        <v>22.249000000000002</v>
      </c>
      <c r="AA12" s="174">
        <v>31.587499999999999</v>
      </c>
    </row>
    <row r="13" spans="1:27" ht="15" thickBot="1" x14ac:dyDescent="0.35">
      <c r="A13" s="183" t="s">
        <v>259</v>
      </c>
      <c r="B13" s="189" t="s">
        <v>43</v>
      </c>
      <c r="C13" s="184" t="s">
        <v>43</v>
      </c>
      <c r="D13" s="190">
        <v>18.63</v>
      </c>
      <c r="E13" s="190">
        <v>27.686249999999998</v>
      </c>
      <c r="F13" s="179">
        <f t="shared" si="0"/>
        <v>27.684090041968716</v>
      </c>
      <c r="G13" s="186">
        <v>36.28</v>
      </c>
      <c r="H13" s="187">
        <v>0.3105</v>
      </c>
      <c r="I13" s="186">
        <f t="shared" si="1"/>
        <v>24.414614999999998</v>
      </c>
      <c r="J13" s="186">
        <f t="shared" si="2"/>
        <v>36.282830624999995</v>
      </c>
      <c r="K13" s="187">
        <v>0.24</v>
      </c>
      <c r="L13" s="186">
        <f t="shared" si="3"/>
        <v>34.651800000000001</v>
      </c>
      <c r="M13" s="188">
        <f t="shared" si="4"/>
        <v>51.496424999999995</v>
      </c>
      <c r="O13" s="226"/>
      <c r="P13" s="226"/>
      <c r="T13" s="195"/>
      <c r="Z13" s="174">
        <v>18.63</v>
      </c>
      <c r="AA13" s="174">
        <v>27.686249999999998</v>
      </c>
    </row>
    <row r="14" spans="1:27" ht="15" thickBot="1" x14ac:dyDescent="0.35">
      <c r="A14" s="183" t="s">
        <v>259</v>
      </c>
      <c r="B14" s="189" t="s">
        <v>44</v>
      </c>
      <c r="C14" s="184" t="s">
        <v>44</v>
      </c>
      <c r="D14" s="190">
        <v>27.5</v>
      </c>
      <c r="E14" s="190">
        <v>40.8825</v>
      </c>
      <c r="F14" s="179">
        <f t="shared" si="0"/>
        <v>40.885158336512781</v>
      </c>
      <c r="G14" s="186">
        <v>53.58</v>
      </c>
      <c r="H14" s="187">
        <v>0.3105</v>
      </c>
      <c r="I14" s="186">
        <f t="shared" si="1"/>
        <v>36.03875</v>
      </c>
      <c r="J14" s="186">
        <f t="shared" si="2"/>
        <v>53.576516249999997</v>
      </c>
      <c r="K14" s="187">
        <v>0.24</v>
      </c>
      <c r="L14" s="186">
        <f t="shared" si="3"/>
        <v>51.15</v>
      </c>
      <c r="M14" s="188">
        <f t="shared" si="4"/>
        <v>76.041449999999998</v>
      </c>
      <c r="O14" s="226"/>
      <c r="P14" s="226"/>
      <c r="T14" s="195"/>
      <c r="Z14" s="174">
        <v>27.5</v>
      </c>
      <c r="AA14" s="174">
        <v>40.8825</v>
      </c>
    </row>
    <row r="15" spans="1:27" ht="15" thickBot="1" x14ac:dyDescent="0.35">
      <c r="A15" s="183" t="s">
        <v>259</v>
      </c>
      <c r="B15" s="84" t="s">
        <v>662</v>
      </c>
      <c r="C15" s="184" t="s">
        <v>662</v>
      </c>
      <c r="D15" s="69">
        <v>10</v>
      </c>
      <c r="E15" s="69">
        <v>14.98</v>
      </c>
      <c r="F15" s="179">
        <f t="shared" si="0"/>
        <v>41.396413582602058</v>
      </c>
      <c r="G15" s="186">
        <v>54.25</v>
      </c>
      <c r="H15" s="187">
        <v>0.3105</v>
      </c>
      <c r="I15" s="186">
        <f t="shared" si="1"/>
        <v>13.105</v>
      </c>
      <c r="J15" s="186">
        <f t="shared" si="2"/>
        <v>19.63129</v>
      </c>
      <c r="K15" s="187">
        <v>0.24</v>
      </c>
      <c r="L15" s="186">
        <f t="shared" si="3"/>
        <v>18.600000000000001</v>
      </c>
      <c r="M15" s="188">
        <f t="shared" si="4"/>
        <v>27.8628</v>
      </c>
      <c r="O15" s="227"/>
      <c r="P15" s="227"/>
      <c r="T15" s="195"/>
      <c r="Z15" s="174">
        <v>10</v>
      </c>
      <c r="AA15" s="174">
        <v>14.98</v>
      </c>
    </row>
    <row r="16" spans="1:27" ht="15" thickBot="1" x14ac:dyDescent="0.35">
      <c r="A16" s="183" t="s">
        <v>259</v>
      </c>
      <c r="B16" s="189" t="s">
        <v>45</v>
      </c>
      <c r="C16" s="184" t="s">
        <v>45</v>
      </c>
      <c r="D16" s="185">
        <v>10</v>
      </c>
      <c r="E16" s="196">
        <v>15.78375</v>
      </c>
      <c r="F16" s="179">
        <f t="shared" si="0"/>
        <v>15.780236550934758</v>
      </c>
      <c r="G16" s="186">
        <v>20.68</v>
      </c>
      <c r="H16" s="187">
        <v>0.3105</v>
      </c>
      <c r="I16" s="186">
        <f t="shared" si="1"/>
        <v>13.105</v>
      </c>
      <c r="J16" s="186">
        <f t="shared" si="2"/>
        <v>20.684604374999999</v>
      </c>
      <c r="K16" s="187">
        <v>0.24</v>
      </c>
      <c r="L16" s="186">
        <f t="shared" si="3"/>
        <v>18.600000000000001</v>
      </c>
      <c r="M16" s="188">
        <f t="shared" si="4"/>
        <v>29.357775</v>
      </c>
      <c r="O16" s="227"/>
      <c r="P16" s="228"/>
      <c r="T16" s="195"/>
      <c r="Z16" s="174">
        <v>10</v>
      </c>
      <c r="AA16" s="174">
        <v>15.78375</v>
      </c>
    </row>
    <row r="17" spans="1:27" ht="15" thickBot="1" x14ac:dyDescent="0.35">
      <c r="A17" s="183" t="s">
        <v>259</v>
      </c>
      <c r="B17" s="189" t="s">
        <v>46</v>
      </c>
      <c r="C17" s="184" t="s">
        <v>46</v>
      </c>
      <c r="D17" s="196">
        <v>19.40625</v>
      </c>
      <c r="E17" s="196">
        <v>25.874999999999996</v>
      </c>
      <c r="F17" s="179">
        <f t="shared" si="0"/>
        <v>25.875619992369323</v>
      </c>
      <c r="G17" s="186">
        <v>33.909999999999997</v>
      </c>
      <c r="H17" s="187">
        <v>0.3105</v>
      </c>
      <c r="I17" s="186">
        <f t="shared" si="1"/>
        <v>25.431890625000001</v>
      </c>
      <c r="J17" s="186">
        <f t="shared" si="2"/>
        <v>33.909187499999994</v>
      </c>
      <c r="K17" s="187">
        <v>0.24</v>
      </c>
      <c r="L17" s="186">
        <f t="shared" si="3"/>
        <v>36.095624999999998</v>
      </c>
      <c r="M17" s="188">
        <f t="shared" si="4"/>
        <v>48.127499999999991</v>
      </c>
      <c r="O17" s="228"/>
      <c r="P17" s="228"/>
      <c r="T17" s="195"/>
      <c r="Z17" s="174">
        <v>19.40625</v>
      </c>
      <c r="AA17" s="174">
        <v>25.874999999999996</v>
      </c>
    </row>
    <row r="18" spans="1:27" ht="15" thickBot="1" x14ac:dyDescent="0.35">
      <c r="A18" s="183" t="s">
        <v>259</v>
      </c>
      <c r="B18" s="84" t="s">
        <v>663</v>
      </c>
      <c r="C18" s="184" t="s">
        <v>663</v>
      </c>
      <c r="D18" s="69">
        <v>30.762500000000003</v>
      </c>
      <c r="E18" s="69">
        <v>34.24</v>
      </c>
      <c r="F18" s="179">
        <f t="shared" si="0"/>
        <v>14.299885539870278</v>
      </c>
      <c r="G18" s="186">
        <v>18.739999999999998</v>
      </c>
      <c r="H18" s="187">
        <v>0.3105</v>
      </c>
      <c r="I18" s="186">
        <f t="shared" si="1"/>
        <v>40.314256250000007</v>
      </c>
      <c r="J18" s="186">
        <f t="shared" si="2"/>
        <v>44.871520000000004</v>
      </c>
      <c r="K18" s="187">
        <v>0.24</v>
      </c>
      <c r="L18" s="186">
        <f t="shared" si="3"/>
        <v>57.218250000000005</v>
      </c>
      <c r="M18" s="188">
        <f t="shared" si="4"/>
        <v>63.686399999999999</v>
      </c>
      <c r="O18" s="227"/>
      <c r="P18" s="227"/>
      <c r="T18" s="195"/>
      <c r="Z18" s="174">
        <v>30.762500000000003</v>
      </c>
      <c r="AA18" s="174">
        <v>34.24</v>
      </c>
    </row>
    <row r="19" spans="1:27" ht="15" thickBot="1" x14ac:dyDescent="0.35">
      <c r="A19" s="183" t="s">
        <v>259</v>
      </c>
      <c r="B19" s="197" t="s">
        <v>664</v>
      </c>
      <c r="C19" s="184" t="s">
        <v>664</v>
      </c>
      <c r="D19" s="69">
        <v>28.89</v>
      </c>
      <c r="E19" s="69">
        <v>37.450000000000003</v>
      </c>
      <c r="F19" s="179">
        <f t="shared" si="0"/>
        <v>67.996947729874094</v>
      </c>
      <c r="G19" s="186">
        <v>89.11</v>
      </c>
      <c r="H19" s="187">
        <v>0.3105</v>
      </c>
      <c r="I19" s="186">
        <f t="shared" si="1"/>
        <v>37.860345000000002</v>
      </c>
      <c r="J19" s="186">
        <f t="shared" si="2"/>
        <v>49.078225000000003</v>
      </c>
      <c r="K19" s="187">
        <v>0.24</v>
      </c>
      <c r="L19" s="186">
        <f t="shared" si="3"/>
        <v>53.735399999999998</v>
      </c>
      <c r="M19" s="188">
        <f t="shared" si="4"/>
        <v>69.657000000000011</v>
      </c>
      <c r="O19" s="227"/>
      <c r="P19" s="227"/>
      <c r="T19" s="195"/>
      <c r="Z19" s="174">
        <v>28.89</v>
      </c>
      <c r="AA19" s="174">
        <v>37.450000000000003</v>
      </c>
    </row>
    <row r="20" spans="1:27" ht="15" thickBot="1" x14ac:dyDescent="0.35">
      <c r="A20" s="183" t="s">
        <v>259</v>
      </c>
      <c r="B20" s="197" t="s">
        <v>665</v>
      </c>
      <c r="C20" s="184" t="s">
        <v>665</v>
      </c>
      <c r="D20" s="185">
        <v>29.96</v>
      </c>
      <c r="E20" s="69">
        <v>39.590000000000003</v>
      </c>
      <c r="F20" s="179">
        <f t="shared" si="0"/>
        <v>47.996947729874094</v>
      </c>
      <c r="G20" s="186">
        <v>62.9</v>
      </c>
      <c r="H20" s="187">
        <v>0.3105</v>
      </c>
      <c r="I20" s="186">
        <f t="shared" si="1"/>
        <v>39.26258</v>
      </c>
      <c r="J20" s="186">
        <f t="shared" si="2"/>
        <v>51.882695000000005</v>
      </c>
      <c r="K20" s="187">
        <v>0.24</v>
      </c>
      <c r="L20" s="186">
        <f t="shared" si="3"/>
        <v>55.7256</v>
      </c>
      <c r="M20" s="188">
        <f t="shared" si="4"/>
        <v>73.6374</v>
      </c>
      <c r="O20" s="227"/>
      <c r="P20" s="227"/>
      <c r="T20" s="195"/>
      <c r="Z20" s="174">
        <v>29.96</v>
      </c>
      <c r="AA20" s="174">
        <v>39.590000000000003</v>
      </c>
    </row>
    <row r="21" spans="1:27" ht="15" thickBot="1" x14ac:dyDescent="0.35">
      <c r="A21" s="183" t="s">
        <v>259</v>
      </c>
      <c r="B21" s="189" t="s">
        <v>47</v>
      </c>
      <c r="C21" s="184" t="s">
        <v>47</v>
      </c>
      <c r="D21" s="185">
        <v>10</v>
      </c>
      <c r="E21" s="190">
        <v>11.385</v>
      </c>
      <c r="F21" s="179">
        <f t="shared" si="0"/>
        <v>11.384967569629913</v>
      </c>
      <c r="G21" s="186">
        <v>14.92</v>
      </c>
      <c r="H21" s="187">
        <v>0.3105</v>
      </c>
      <c r="I21" s="186">
        <f t="shared" si="1"/>
        <v>13.105</v>
      </c>
      <c r="J21" s="186">
        <f t="shared" si="2"/>
        <v>14.920042499999999</v>
      </c>
      <c r="K21" s="187">
        <v>0.24</v>
      </c>
      <c r="L21" s="186">
        <f t="shared" si="3"/>
        <v>18.600000000000001</v>
      </c>
      <c r="M21" s="188">
        <f t="shared" si="4"/>
        <v>21.176100000000002</v>
      </c>
      <c r="O21" s="227"/>
      <c r="P21" s="226"/>
      <c r="T21" s="195"/>
      <c r="Z21" s="174">
        <v>10</v>
      </c>
      <c r="AA21" s="174">
        <v>11.385</v>
      </c>
    </row>
    <row r="22" spans="1:27" ht="15" thickBot="1" x14ac:dyDescent="0.35">
      <c r="A22" s="183" t="s">
        <v>259</v>
      </c>
      <c r="B22" s="189" t="s">
        <v>317</v>
      </c>
      <c r="C22" s="184" t="s">
        <v>317</v>
      </c>
      <c r="D22" s="190">
        <v>14.904</v>
      </c>
      <c r="E22" s="190">
        <v>18.216000000000001</v>
      </c>
      <c r="F22" s="179">
        <f t="shared" si="0"/>
        <v>18.214421976344909</v>
      </c>
      <c r="G22" s="186">
        <v>23.87</v>
      </c>
      <c r="H22" s="187">
        <v>0.3105</v>
      </c>
      <c r="I22" s="186">
        <f t="shared" si="1"/>
        <v>19.531692</v>
      </c>
      <c r="J22" s="186">
        <f t="shared" si="2"/>
        <v>23.872068000000002</v>
      </c>
      <c r="K22" s="187">
        <v>0.24</v>
      </c>
      <c r="L22" s="186">
        <f t="shared" si="3"/>
        <v>27.721440000000001</v>
      </c>
      <c r="M22" s="188">
        <f t="shared" si="4"/>
        <v>33.88176</v>
      </c>
      <c r="O22" s="226"/>
      <c r="P22" s="226"/>
      <c r="T22" s="195"/>
      <c r="Z22" s="174">
        <v>14.904</v>
      </c>
      <c r="AA22" s="174">
        <v>18.216000000000001</v>
      </c>
    </row>
    <row r="23" spans="1:27" ht="15" thickBot="1" x14ac:dyDescent="0.35">
      <c r="A23" s="183" t="s">
        <v>259</v>
      </c>
      <c r="B23" s="189" t="s">
        <v>316</v>
      </c>
      <c r="C23" s="184" t="s">
        <v>316</v>
      </c>
      <c r="D23" s="185">
        <v>10</v>
      </c>
      <c r="E23" s="190">
        <v>11.385</v>
      </c>
      <c r="F23" s="179">
        <f t="shared" si="0"/>
        <v>11.384967569629913</v>
      </c>
      <c r="G23" s="186">
        <v>14.92</v>
      </c>
      <c r="H23" s="187">
        <v>0.3105</v>
      </c>
      <c r="I23" s="186">
        <f t="shared" si="1"/>
        <v>13.105</v>
      </c>
      <c r="J23" s="186">
        <f t="shared" si="2"/>
        <v>14.920042499999999</v>
      </c>
      <c r="K23" s="187">
        <v>0.24</v>
      </c>
      <c r="L23" s="186">
        <f t="shared" si="3"/>
        <v>18.600000000000001</v>
      </c>
      <c r="M23" s="188">
        <f t="shared" si="4"/>
        <v>21.176100000000002</v>
      </c>
      <c r="O23" s="227"/>
      <c r="P23" s="226"/>
      <c r="T23" s="195"/>
      <c r="Z23" s="174">
        <v>10</v>
      </c>
      <c r="AA23" s="174">
        <v>11.385</v>
      </c>
    </row>
    <row r="24" spans="1:27" ht="15" thickBot="1" x14ac:dyDescent="0.35">
      <c r="A24" s="183" t="s">
        <v>259</v>
      </c>
      <c r="B24" s="84" t="s">
        <v>666</v>
      </c>
      <c r="C24" s="184" t="s">
        <v>666</v>
      </c>
      <c r="D24" s="69">
        <v>15.2475</v>
      </c>
      <c r="E24" s="69">
        <v>19.260000000000002</v>
      </c>
      <c r="F24" s="179">
        <f t="shared" si="0"/>
        <v>12.52193819152995</v>
      </c>
      <c r="G24" s="186">
        <v>16.41</v>
      </c>
      <c r="H24" s="187">
        <v>0.3105</v>
      </c>
      <c r="I24" s="186">
        <f t="shared" si="1"/>
        <v>19.981848750000001</v>
      </c>
      <c r="J24" s="186">
        <f t="shared" si="2"/>
        <v>25.24023</v>
      </c>
      <c r="K24" s="187">
        <v>0.24</v>
      </c>
      <c r="L24" s="186">
        <f t="shared" si="3"/>
        <v>28.36035</v>
      </c>
      <c r="M24" s="188">
        <f t="shared" si="4"/>
        <v>35.823599999999999</v>
      </c>
      <c r="O24" s="227"/>
      <c r="P24" s="227"/>
      <c r="T24" s="195"/>
      <c r="Z24" s="174">
        <v>15.2475</v>
      </c>
      <c r="AA24" s="174">
        <v>19.260000000000002</v>
      </c>
    </row>
    <row r="25" spans="1:27" ht="15" thickBot="1" x14ac:dyDescent="0.35">
      <c r="A25" s="183" t="s">
        <v>259</v>
      </c>
      <c r="B25" s="84" t="s">
        <v>667</v>
      </c>
      <c r="C25" s="184" t="s">
        <v>667</v>
      </c>
      <c r="D25" s="185">
        <v>19.260000000000002</v>
      </c>
      <c r="E25" s="69">
        <v>28.622500000000002</v>
      </c>
      <c r="F25" s="179">
        <f t="shared" si="0"/>
        <v>11.12552460892789</v>
      </c>
      <c r="G25" s="186">
        <v>14.58</v>
      </c>
      <c r="H25" s="187">
        <v>0.3105</v>
      </c>
      <c r="I25" s="186">
        <f t="shared" si="1"/>
        <v>25.24023</v>
      </c>
      <c r="J25" s="186">
        <f t="shared" si="2"/>
        <v>37.509786250000005</v>
      </c>
      <c r="K25" s="187">
        <v>0.24</v>
      </c>
      <c r="L25" s="186">
        <f t="shared" si="3"/>
        <v>35.823599999999999</v>
      </c>
      <c r="M25" s="188">
        <f t="shared" si="4"/>
        <v>53.237850000000002</v>
      </c>
      <c r="O25" s="227"/>
      <c r="P25" s="227"/>
      <c r="T25" s="195"/>
      <c r="Z25" s="174">
        <v>19.260000000000002</v>
      </c>
      <c r="AA25" s="174">
        <v>28.622500000000002</v>
      </c>
    </row>
    <row r="26" spans="1:27" ht="15" thickBot="1" x14ac:dyDescent="0.35">
      <c r="A26" s="183" t="s">
        <v>259</v>
      </c>
      <c r="B26" s="84" t="s">
        <v>668</v>
      </c>
      <c r="C26" s="184" t="s">
        <v>668</v>
      </c>
      <c r="D26" s="185">
        <v>37.182500000000005</v>
      </c>
      <c r="E26" s="69">
        <v>42.265000000000001</v>
      </c>
      <c r="F26" s="179">
        <f t="shared" si="0"/>
        <v>13.002670736360168</v>
      </c>
      <c r="G26" s="186">
        <v>17.04</v>
      </c>
      <c r="H26" s="187">
        <v>0.3105</v>
      </c>
      <c r="I26" s="186">
        <f t="shared" si="1"/>
        <v>48.727666250000006</v>
      </c>
      <c r="J26" s="186">
        <f t="shared" si="2"/>
        <v>55.388282500000003</v>
      </c>
      <c r="K26" s="187">
        <v>0.24</v>
      </c>
      <c r="L26" s="186">
        <f t="shared" si="3"/>
        <v>69.159450000000007</v>
      </c>
      <c r="M26" s="188">
        <f t="shared" si="4"/>
        <v>78.612899999999996</v>
      </c>
      <c r="O26" s="227"/>
      <c r="P26" s="227"/>
      <c r="T26" s="195"/>
      <c r="Z26" s="174">
        <v>37.182500000000005</v>
      </c>
      <c r="AA26" s="174">
        <v>42.265000000000001</v>
      </c>
    </row>
    <row r="27" spans="1:27" ht="15" thickBot="1" x14ac:dyDescent="0.35">
      <c r="A27" s="183" t="s">
        <v>259</v>
      </c>
      <c r="B27" s="84" t="s">
        <v>669</v>
      </c>
      <c r="C27" s="184" t="s">
        <v>669</v>
      </c>
      <c r="D27" s="69">
        <v>37.182500000000005</v>
      </c>
      <c r="E27" s="69">
        <v>42.800000000000004</v>
      </c>
      <c r="F27" s="179">
        <f t="shared" si="0"/>
        <v>12.933994658527279</v>
      </c>
      <c r="G27" s="186">
        <v>16.95</v>
      </c>
      <c r="H27" s="187">
        <v>0.3105</v>
      </c>
      <c r="I27" s="186">
        <f t="shared" si="1"/>
        <v>48.727666250000006</v>
      </c>
      <c r="J27" s="186">
        <f t="shared" si="2"/>
        <v>56.089400000000005</v>
      </c>
      <c r="K27" s="187">
        <v>0.24</v>
      </c>
      <c r="L27" s="186">
        <f t="shared" si="3"/>
        <v>69.159450000000007</v>
      </c>
      <c r="M27" s="188">
        <f t="shared" si="4"/>
        <v>79.608000000000004</v>
      </c>
      <c r="O27" s="227"/>
      <c r="P27" s="227"/>
      <c r="T27" s="195"/>
      <c r="Z27" s="174">
        <v>37.182500000000005</v>
      </c>
      <c r="AA27" s="174">
        <v>42.800000000000004</v>
      </c>
    </row>
    <row r="28" spans="1:27" ht="15" thickBot="1" x14ac:dyDescent="0.35">
      <c r="A28" s="183" t="s">
        <v>48</v>
      </c>
      <c r="B28" s="189" t="s">
        <v>49</v>
      </c>
      <c r="C28" s="184" t="s">
        <v>49</v>
      </c>
      <c r="D28" s="190">
        <v>10.608749999999999</v>
      </c>
      <c r="E28" s="190">
        <v>15.524999999999999</v>
      </c>
      <c r="F28" s="179">
        <f t="shared" si="0"/>
        <v>15.524316109422491</v>
      </c>
      <c r="G28" s="186">
        <v>20.43</v>
      </c>
      <c r="H28" s="187">
        <v>0.316</v>
      </c>
      <c r="I28" s="186">
        <f t="shared" si="1"/>
        <v>13.961114999999999</v>
      </c>
      <c r="J28" s="186">
        <f t="shared" si="2"/>
        <v>20.430899999999998</v>
      </c>
      <c r="K28" s="187">
        <v>0.24</v>
      </c>
      <c r="L28" s="186">
        <f t="shared" si="3"/>
        <v>19.732274999999998</v>
      </c>
      <c r="M28" s="188">
        <f t="shared" si="4"/>
        <v>28.876499999999997</v>
      </c>
      <c r="O28" s="226"/>
      <c r="P28" s="226"/>
      <c r="T28" s="195"/>
      <c r="Z28" s="174">
        <v>10.608749999999999</v>
      </c>
      <c r="AA28" s="174">
        <v>15.524999999999999</v>
      </c>
    </row>
    <row r="29" spans="1:27" ht="15" thickBot="1" x14ac:dyDescent="0.35">
      <c r="A29" s="183" t="s">
        <v>48</v>
      </c>
      <c r="B29" s="189" t="s">
        <v>50</v>
      </c>
      <c r="C29" s="184" t="s">
        <v>50</v>
      </c>
      <c r="D29" s="190">
        <v>18.112499999999997</v>
      </c>
      <c r="E29" s="190">
        <v>21.476249999999997</v>
      </c>
      <c r="F29" s="179">
        <f t="shared" si="0"/>
        <v>21.474164133738601</v>
      </c>
      <c r="G29" s="186">
        <v>28.26</v>
      </c>
      <c r="H29" s="187">
        <v>0.316</v>
      </c>
      <c r="I29" s="186">
        <f t="shared" si="1"/>
        <v>23.836049999999997</v>
      </c>
      <c r="J29" s="186">
        <f t="shared" si="2"/>
        <v>28.262744999999995</v>
      </c>
      <c r="K29" s="187">
        <v>0.24</v>
      </c>
      <c r="L29" s="186">
        <f t="shared" si="3"/>
        <v>33.689249999999994</v>
      </c>
      <c r="M29" s="188">
        <f t="shared" si="4"/>
        <v>39.945824999999999</v>
      </c>
      <c r="O29" s="226"/>
      <c r="P29" s="226"/>
      <c r="T29" s="195"/>
      <c r="Z29" s="174">
        <v>18.112499999999997</v>
      </c>
      <c r="AA29" s="174">
        <v>21.476249999999997</v>
      </c>
    </row>
    <row r="30" spans="1:27" ht="15" thickBot="1" x14ac:dyDescent="0.35">
      <c r="A30" s="183" t="s">
        <v>48</v>
      </c>
      <c r="B30" s="189" t="s">
        <v>51</v>
      </c>
      <c r="C30" s="184" t="s">
        <v>51</v>
      </c>
      <c r="D30" s="190">
        <v>14.489999999999998</v>
      </c>
      <c r="E30" s="190">
        <v>18.63</v>
      </c>
      <c r="F30" s="179">
        <f t="shared" si="0"/>
        <v>18.632218844984802</v>
      </c>
      <c r="G30" s="186">
        <v>24.52</v>
      </c>
      <c r="H30" s="187">
        <v>0.316</v>
      </c>
      <c r="I30" s="186">
        <f t="shared" si="1"/>
        <v>19.068839999999998</v>
      </c>
      <c r="J30" s="186">
        <f t="shared" si="2"/>
        <v>24.51708</v>
      </c>
      <c r="K30" s="187">
        <v>0.24</v>
      </c>
      <c r="L30" s="186">
        <f t="shared" si="3"/>
        <v>26.9514</v>
      </c>
      <c r="M30" s="188">
        <f t="shared" si="4"/>
        <v>34.651800000000001</v>
      </c>
      <c r="O30" s="226"/>
      <c r="P30" s="226"/>
      <c r="T30" s="195"/>
      <c r="Z30" s="174">
        <v>14.489999999999998</v>
      </c>
      <c r="AA30" s="174">
        <v>18.63</v>
      </c>
    </row>
    <row r="31" spans="1:27" ht="15" thickBot="1" x14ac:dyDescent="0.35">
      <c r="A31" s="183" t="s">
        <v>48</v>
      </c>
      <c r="B31" s="189" t="s">
        <v>52</v>
      </c>
      <c r="C31" s="184" t="s">
        <v>52</v>
      </c>
      <c r="D31" s="190">
        <v>15.524999999999999</v>
      </c>
      <c r="E31" s="190">
        <v>24.322499999999998</v>
      </c>
      <c r="F31" s="179">
        <f t="shared" si="0"/>
        <v>24.323708206686927</v>
      </c>
      <c r="G31" s="186">
        <v>32.01</v>
      </c>
      <c r="H31" s="187">
        <v>0.316</v>
      </c>
      <c r="I31" s="186">
        <f t="shared" si="1"/>
        <v>20.430899999999998</v>
      </c>
      <c r="J31" s="186">
        <f t="shared" si="2"/>
        <v>32.008409999999998</v>
      </c>
      <c r="K31" s="187">
        <v>0.24</v>
      </c>
      <c r="L31" s="186">
        <f t="shared" si="3"/>
        <v>28.876499999999997</v>
      </c>
      <c r="M31" s="188">
        <f t="shared" si="4"/>
        <v>45.239849999999997</v>
      </c>
      <c r="O31" s="226"/>
      <c r="P31" s="226"/>
      <c r="T31" s="195"/>
      <c r="Z31" s="174">
        <v>15.524999999999999</v>
      </c>
      <c r="AA31" s="174">
        <v>24.322499999999998</v>
      </c>
    </row>
    <row r="32" spans="1:27" ht="15" thickBot="1" x14ac:dyDescent="0.35">
      <c r="A32" s="183" t="s">
        <v>48</v>
      </c>
      <c r="B32" s="84" t="s">
        <v>670</v>
      </c>
      <c r="C32" s="184" t="s">
        <v>670</v>
      </c>
      <c r="D32" s="69">
        <v>10</v>
      </c>
      <c r="E32" s="69">
        <v>16.317500000000003</v>
      </c>
      <c r="F32" s="179">
        <f t="shared" si="0"/>
        <v>46.572948328267472</v>
      </c>
      <c r="G32" s="186">
        <v>61.29</v>
      </c>
      <c r="H32" s="187">
        <v>0.316</v>
      </c>
      <c r="I32" s="186">
        <f t="shared" si="1"/>
        <v>13.16</v>
      </c>
      <c r="J32" s="186">
        <f t="shared" si="2"/>
        <v>21.473830000000003</v>
      </c>
      <c r="K32" s="187">
        <v>0.24</v>
      </c>
      <c r="L32" s="186">
        <f t="shared" si="3"/>
        <v>18.600000000000001</v>
      </c>
      <c r="M32" s="188">
        <f t="shared" si="4"/>
        <v>30.350550000000005</v>
      </c>
      <c r="O32" s="227"/>
      <c r="P32" s="227"/>
      <c r="T32" s="195"/>
      <c r="Z32" s="174">
        <v>10</v>
      </c>
      <c r="AA32" s="174">
        <v>16.317500000000003</v>
      </c>
    </row>
    <row r="33" spans="1:27" ht="15" thickBot="1" x14ac:dyDescent="0.35">
      <c r="A33" s="183" t="s">
        <v>48</v>
      </c>
      <c r="B33" s="84" t="s">
        <v>671</v>
      </c>
      <c r="C33" s="184" t="s">
        <v>671</v>
      </c>
      <c r="D33" s="69">
        <v>20.7</v>
      </c>
      <c r="E33" s="69">
        <v>25.874999999999996</v>
      </c>
      <c r="F33" s="179">
        <f t="shared" si="0"/>
        <v>25.873860182370816</v>
      </c>
      <c r="G33" s="186">
        <v>34.049999999999997</v>
      </c>
      <c r="H33" s="187">
        <v>0.316</v>
      </c>
      <c r="I33" s="186">
        <f t="shared" si="1"/>
        <v>27.241199999999999</v>
      </c>
      <c r="J33" s="186">
        <f t="shared" si="2"/>
        <v>34.051499999999997</v>
      </c>
      <c r="K33" s="187">
        <v>0.24</v>
      </c>
      <c r="L33" s="186">
        <f t="shared" si="3"/>
        <v>38.501999999999995</v>
      </c>
      <c r="M33" s="188">
        <f t="shared" si="4"/>
        <v>48.127499999999991</v>
      </c>
      <c r="O33" s="227"/>
      <c r="P33" s="227"/>
      <c r="T33" s="195"/>
      <c r="Z33" s="174">
        <v>20.7</v>
      </c>
      <c r="AA33" s="174">
        <v>25.874999999999996</v>
      </c>
    </row>
    <row r="34" spans="1:27" ht="15" thickBot="1" x14ac:dyDescent="0.35">
      <c r="A34" s="183" t="s">
        <v>48</v>
      </c>
      <c r="B34" s="189" t="s">
        <v>59</v>
      </c>
      <c r="C34" s="184" t="s">
        <v>59</v>
      </c>
      <c r="D34" s="190">
        <v>15.78375</v>
      </c>
      <c r="E34" s="190">
        <v>18.63</v>
      </c>
      <c r="F34" s="179">
        <f t="shared" si="0"/>
        <v>18.632218844984802</v>
      </c>
      <c r="G34" s="186">
        <v>24.52</v>
      </c>
      <c r="H34" s="187">
        <v>0.316</v>
      </c>
      <c r="I34" s="186">
        <f t="shared" si="1"/>
        <v>20.771415000000001</v>
      </c>
      <c r="J34" s="186">
        <f t="shared" si="2"/>
        <v>24.51708</v>
      </c>
      <c r="K34" s="187">
        <v>0.24</v>
      </c>
      <c r="L34" s="186">
        <f t="shared" si="3"/>
        <v>29.357775</v>
      </c>
      <c r="M34" s="188">
        <f t="shared" si="4"/>
        <v>34.651800000000001</v>
      </c>
      <c r="O34" s="226"/>
      <c r="P34" s="226"/>
      <c r="T34" s="195"/>
      <c r="Z34" s="174">
        <v>15.78375</v>
      </c>
      <c r="AA34" s="174">
        <v>18.63</v>
      </c>
    </row>
    <row r="35" spans="1:27" ht="15" thickBot="1" x14ac:dyDescent="0.35">
      <c r="A35" s="183" t="s">
        <v>48</v>
      </c>
      <c r="B35" s="189" t="s">
        <v>60</v>
      </c>
      <c r="C35" s="184" t="s">
        <v>60</v>
      </c>
      <c r="D35" s="190">
        <v>20.7</v>
      </c>
      <c r="E35" s="190">
        <v>27.417149999999996</v>
      </c>
      <c r="F35" s="179">
        <f t="shared" si="0"/>
        <v>27.416413373860181</v>
      </c>
      <c r="G35" s="186">
        <v>36.08</v>
      </c>
      <c r="H35" s="187">
        <v>0.316</v>
      </c>
      <c r="I35" s="186">
        <f t="shared" si="1"/>
        <v>27.241199999999999</v>
      </c>
      <c r="J35" s="186">
        <f t="shared" si="2"/>
        <v>36.080969399999994</v>
      </c>
      <c r="K35" s="187">
        <v>0.24</v>
      </c>
      <c r="L35" s="186">
        <f t="shared" si="3"/>
        <v>38.501999999999995</v>
      </c>
      <c r="M35" s="188">
        <f t="shared" si="4"/>
        <v>50.995898999999994</v>
      </c>
      <c r="O35" s="226"/>
      <c r="P35" s="226"/>
      <c r="Z35" s="174">
        <v>20.7</v>
      </c>
      <c r="AA35" s="174">
        <v>27.417149999999996</v>
      </c>
    </row>
    <row r="36" spans="1:27" ht="15" thickBot="1" x14ac:dyDescent="0.35">
      <c r="A36" s="183" t="s">
        <v>48</v>
      </c>
      <c r="B36" s="189" t="s">
        <v>58</v>
      </c>
      <c r="C36" s="184" t="s">
        <v>58</v>
      </c>
      <c r="D36" s="190">
        <v>23.287499999999998</v>
      </c>
      <c r="E36" s="190">
        <v>32.085000000000001</v>
      </c>
      <c r="F36" s="179">
        <f t="shared" si="0"/>
        <v>32.08206686930091</v>
      </c>
      <c r="G36" s="186">
        <v>42.22</v>
      </c>
      <c r="H36" s="187">
        <v>0.316</v>
      </c>
      <c r="I36" s="186">
        <f t="shared" si="1"/>
        <v>30.646349999999998</v>
      </c>
      <c r="J36" s="186">
        <f t="shared" si="2"/>
        <v>42.223860000000002</v>
      </c>
      <c r="K36" s="187">
        <v>0.24</v>
      </c>
      <c r="L36" s="186">
        <f t="shared" si="3"/>
        <v>43.314749999999997</v>
      </c>
      <c r="M36" s="188">
        <f t="shared" si="4"/>
        <v>59.678099999999993</v>
      </c>
      <c r="O36" s="226"/>
      <c r="P36" s="226"/>
      <c r="Z36" s="174">
        <v>23.287499999999998</v>
      </c>
      <c r="AA36" s="174">
        <v>32.085000000000001</v>
      </c>
    </row>
    <row r="37" spans="1:27" ht="15" thickBot="1" x14ac:dyDescent="0.35">
      <c r="A37" s="183" t="s">
        <v>48</v>
      </c>
      <c r="B37" s="189" t="s">
        <v>54</v>
      </c>
      <c r="C37" s="184" t="s">
        <v>54</v>
      </c>
      <c r="D37" s="190">
        <v>25.305749999999996</v>
      </c>
      <c r="E37" s="190">
        <v>33.119999999999997</v>
      </c>
      <c r="F37" s="179">
        <f t="shared" si="0"/>
        <v>33.123100303951368</v>
      </c>
      <c r="G37" s="186">
        <v>43.59</v>
      </c>
      <c r="H37" s="187">
        <v>0.316</v>
      </c>
      <c r="I37" s="186">
        <f t="shared" si="1"/>
        <v>33.302366999999997</v>
      </c>
      <c r="J37" s="186">
        <f t="shared" si="2"/>
        <v>43.585920000000002</v>
      </c>
      <c r="K37" s="187">
        <v>0.24</v>
      </c>
      <c r="L37" s="186">
        <f t="shared" si="3"/>
        <v>47.068694999999998</v>
      </c>
      <c r="M37" s="188">
        <f t="shared" si="4"/>
        <v>61.603199999999987</v>
      </c>
      <c r="O37" s="226"/>
      <c r="P37" s="226"/>
      <c r="Z37" s="174">
        <v>25.305749999999996</v>
      </c>
      <c r="AA37" s="174">
        <v>33.119999999999997</v>
      </c>
    </row>
    <row r="38" spans="1:27" ht="15" thickBot="1" x14ac:dyDescent="0.35">
      <c r="A38" s="183" t="s">
        <v>48</v>
      </c>
      <c r="B38" s="189" t="s">
        <v>53</v>
      </c>
      <c r="C38" s="184" t="s">
        <v>53</v>
      </c>
      <c r="D38" s="190">
        <v>25.305749999999996</v>
      </c>
      <c r="E38" s="190">
        <v>30.532499999999999</v>
      </c>
      <c r="F38" s="179">
        <f t="shared" si="0"/>
        <v>30.531914893617021</v>
      </c>
      <c r="G38" s="186">
        <v>40.18</v>
      </c>
      <c r="H38" s="187">
        <v>0.316</v>
      </c>
      <c r="I38" s="186">
        <f t="shared" si="1"/>
        <v>33.302366999999997</v>
      </c>
      <c r="J38" s="186">
        <f t="shared" si="2"/>
        <v>40.180770000000003</v>
      </c>
      <c r="K38" s="187">
        <v>0.24</v>
      </c>
      <c r="L38" s="186">
        <f t="shared" si="3"/>
        <v>47.068694999999998</v>
      </c>
      <c r="M38" s="188">
        <f t="shared" si="4"/>
        <v>56.79045</v>
      </c>
      <c r="O38" s="226"/>
      <c r="P38" s="226"/>
      <c r="Z38" s="174">
        <v>25.305749999999996</v>
      </c>
      <c r="AA38" s="174">
        <v>30.532499999999999</v>
      </c>
    </row>
    <row r="39" spans="1:27" ht="15" thickBot="1" x14ac:dyDescent="0.35">
      <c r="A39" s="183" t="s">
        <v>48</v>
      </c>
      <c r="B39" s="189" t="s">
        <v>64</v>
      </c>
      <c r="C39" s="184" t="s">
        <v>64</v>
      </c>
      <c r="D39" s="191">
        <v>10</v>
      </c>
      <c r="E39" s="191">
        <v>12.712765957446809</v>
      </c>
      <c r="F39" s="179">
        <f t="shared" si="0"/>
        <v>12.712765957446809</v>
      </c>
      <c r="G39" s="186">
        <v>16.73</v>
      </c>
      <c r="H39" s="187">
        <v>0.316</v>
      </c>
      <c r="I39" s="186">
        <f t="shared" si="1"/>
        <v>13.16</v>
      </c>
      <c r="J39" s="186">
        <f t="shared" si="2"/>
        <v>16.73</v>
      </c>
      <c r="K39" s="187">
        <v>0.24</v>
      </c>
      <c r="L39" s="186">
        <f t="shared" si="3"/>
        <v>18.600000000000001</v>
      </c>
      <c r="M39" s="188">
        <f t="shared" si="4"/>
        <v>23.645744680851067</v>
      </c>
      <c r="O39" s="226"/>
      <c r="P39" s="226"/>
      <c r="Z39" s="174">
        <v>10</v>
      </c>
      <c r="AA39" s="174">
        <v>12.712765957446809</v>
      </c>
    </row>
    <row r="40" spans="1:27" ht="15" thickBot="1" x14ac:dyDescent="0.35">
      <c r="A40" s="183" t="s">
        <v>48</v>
      </c>
      <c r="B40" s="189" t="s">
        <v>65</v>
      </c>
      <c r="C40" s="184" t="s">
        <v>65</v>
      </c>
      <c r="D40" s="191">
        <v>13.79</v>
      </c>
      <c r="E40" s="191">
        <v>18.39</v>
      </c>
      <c r="F40" s="179">
        <f t="shared" si="0"/>
        <v>18.389057750759878</v>
      </c>
      <c r="G40" s="186">
        <v>24.2</v>
      </c>
      <c r="H40" s="187">
        <v>0.316</v>
      </c>
      <c r="I40" s="186">
        <f t="shared" si="1"/>
        <v>18.147639999999999</v>
      </c>
      <c r="J40" s="186">
        <f t="shared" si="2"/>
        <v>24.201240000000002</v>
      </c>
      <c r="K40" s="187">
        <v>0.24</v>
      </c>
      <c r="L40" s="186">
        <f t="shared" si="3"/>
        <v>25.6494</v>
      </c>
      <c r="M40" s="188">
        <f t="shared" si="4"/>
        <v>34.205399999999997</v>
      </c>
      <c r="N40" s="174">
        <f>E40*0.75</f>
        <v>13.7925</v>
      </c>
      <c r="O40" s="226"/>
      <c r="P40" s="226"/>
      <c r="Z40" s="174">
        <v>13.79</v>
      </c>
      <c r="AA40" s="174">
        <v>18.39</v>
      </c>
    </row>
    <row r="41" spans="1:27" ht="15" thickBot="1" x14ac:dyDescent="0.35">
      <c r="A41" s="183" t="s">
        <v>48</v>
      </c>
      <c r="B41" s="189" t="s">
        <v>62</v>
      </c>
      <c r="C41" s="184" t="s">
        <v>62</v>
      </c>
      <c r="D41" s="191">
        <v>10</v>
      </c>
      <c r="E41" s="191">
        <v>12.71</v>
      </c>
      <c r="F41" s="179">
        <f t="shared" si="0"/>
        <v>12.712765957446809</v>
      </c>
      <c r="G41" s="186">
        <v>16.73</v>
      </c>
      <c r="H41" s="187">
        <v>0.316</v>
      </c>
      <c r="I41" s="186">
        <f t="shared" si="1"/>
        <v>13.16</v>
      </c>
      <c r="J41" s="186">
        <f t="shared" si="2"/>
        <v>16.726360000000003</v>
      </c>
      <c r="K41" s="187">
        <v>0.24</v>
      </c>
      <c r="L41" s="186">
        <f t="shared" si="3"/>
        <v>18.600000000000001</v>
      </c>
      <c r="M41" s="188">
        <f t="shared" si="4"/>
        <v>23.640600000000003</v>
      </c>
      <c r="N41" s="174">
        <f>E41*0.75</f>
        <v>9.5325000000000006</v>
      </c>
      <c r="O41" s="226"/>
      <c r="P41" s="226"/>
      <c r="Z41" s="174">
        <v>10</v>
      </c>
      <c r="AA41" s="174">
        <v>12.71</v>
      </c>
    </row>
    <row r="42" spans="1:27" ht="15" thickBot="1" x14ac:dyDescent="0.35">
      <c r="A42" s="183" t="s">
        <v>48</v>
      </c>
      <c r="B42" s="189" t="s">
        <v>63</v>
      </c>
      <c r="C42" s="184" t="s">
        <v>63</v>
      </c>
      <c r="D42" s="191">
        <v>13.8</v>
      </c>
      <c r="E42" s="191">
        <v>18.39</v>
      </c>
      <c r="F42" s="179">
        <f t="shared" si="0"/>
        <v>18.389057750759878</v>
      </c>
      <c r="G42" s="186">
        <v>24.2</v>
      </c>
      <c r="H42" s="187">
        <v>0.316</v>
      </c>
      <c r="I42" s="186">
        <f t="shared" si="1"/>
        <v>18.160800000000002</v>
      </c>
      <c r="J42" s="186">
        <f t="shared" si="2"/>
        <v>24.201240000000002</v>
      </c>
      <c r="K42" s="187">
        <v>0.24</v>
      </c>
      <c r="L42" s="186">
        <f t="shared" si="3"/>
        <v>25.668000000000003</v>
      </c>
      <c r="M42" s="188">
        <f t="shared" si="4"/>
        <v>34.205399999999997</v>
      </c>
      <c r="N42" s="174">
        <f>E42*0.75</f>
        <v>13.7925</v>
      </c>
      <c r="O42" s="226"/>
      <c r="P42" s="226"/>
      <c r="Z42" s="174">
        <v>13.8</v>
      </c>
      <c r="AA42" s="174">
        <v>18.39</v>
      </c>
    </row>
    <row r="43" spans="1:27" ht="15" thickBot="1" x14ac:dyDescent="0.35">
      <c r="A43" s="183" t="s">
        <v>48</v>
      </c>
      <c r="B43" s="189" t="s">
        <v>61</v>
      </c>
      <c r="C43" s="184" t="s">
        <v>61</v>
      </c>
      <c r="D43" s="191">
        <v>12.3</v>
      </c>
      <c r="E43" s="191">
        <v>16.399999999999999</v>
      </c>
      <c r="F43" s="179">
        <f t="shared" si="0"/>
        <v>12.462006079027354</v>
      </c>
      <c r="G43" s="186">
        <v>16.399999999999999</v>
      </c>
      <c r="H43" s="187">
        <v>0.316</v>
      </c>
      <c r="I43" s="186">
        <f t="shared" si="1"/>
        <v>16.186800000000002</v>
      </c>
      <c r="J43" s="186">
        <f t="shared" si="2"/>
        <v>21.5824</v>
      </c>
      <c r="K43" s="187">
        <v>0.24</v>
      </c>
      <c r="L43" s="186">
        <f t="shared" si="3"/>
        <v>22.878000000000004</v>
      </c>
      <c r="M43" s="188">
        <f t="shared" si="4"/>
        <v>30.503999999999998</v>
      </c>
      <c r="N43" s="174">
        <f>E43*0.75</f>
        <v>12.299999999999999</v>
      </c>
      <c r="O43" s="226"/>
      <c r="P43" s="226"/>
      <c r="Z43" s="174">
        <v>12.3</v>
      </c>
      <c r="AA43" s="174">
        <v>16.399999999999999</v>
      </c>
    </row>
    <row r="44" spans="1:27" ht="15" thickBot="1" x14ac:dyDescent="0.35">
      <c r="A44" s="183" t="s">
        <v>48</v>
      </c>
      <c r="B44" s="189" t="s">
        <v>55</v>
      </c>
      <c r="C44" s="184" t="s">
        <v>55</v>
      </c>
      <c r="D44" s="191">
        <v>12.2</v>
      </c>
      <c r="E44" s="191">
        <v>16.260000000000002</v>
      </c>
      <c r="F44" s="179">
        <f t="shared" si="0"/>
        <v>16.261398176291792</v>
      </c>
      <c r="G44" s="186">
        <v>21.4</v>
      </c>
      <c r="H44" s="187">
        <v>0.316</v>
      </c>
      <c r="I44" s="186">
        <f t="shared" si="1"/>
        <v>16.055199999999999</v>
      </c>
      <c r="J44" s="186">
        <f t="shared" si="2"/>
        <v>21.398160000000004</v>
      </c>
      <c r="K44" s="187">
        <v>0.24</v>
      </c>
      <c r="L44" s="186">
        <f t="shared" si="3"/>
        <v>22.691999999999997</v>
      </c>
      <c r="M44" s="188">
        <f t="shared" si="4"/>
        <v>30.243600000000001</v>
      </c>
      <c r="N44" s="174">
        <f>E44*0.75</f>
        <v>12.195</v>
      </c>
      <c r="O44" s="226"/>
      <c r="P44" s="226"/>
      <c r="Z44" s="174">
        <v>12.2</v>
      </c>
      <c r="AA44" s="174">
        <v>16.260000000000002</v>
      </c>
    </row>
    <row r="45" spans="1:27" ht="15" thickBot="1" x14ac:dyDescent="0.35">
      <c r="A45" s="183" t="s">
        <v>48</v>
      </c>
      <c r="B45" s="189" t="s">
        <v>56</v>
      </c>
      <c r="C45" s="184" t="s">
        <v>56</v>
      </c>
      <c r="D45" s="191">
        <v>13.8</v>
      </c>
      <c r="E45" s="191">
        <v>18.39</v>
      </c>
      <c r="F45" s="179">
        <f t="shared" si="0"/>
        <v>18.389057750759878</v>
      </c>
      <c r="G45" s="186">
        <v>24.2</v>
      </c>
      <c r="H45" s="187">
        <v>0.316</v>
      </c>
      <c r="I45" s="186">
        <f t="shared" si="1"/>
        <v>18.160800000000002</v>
      </c>
      <c r="J45" s="186">
        <f t="shared" si="2"/>
        <v>24.201240000000002</v>
      </c>
      <c r="K45" s="187">
        <v>0.24</v>
      </c>
      <c r="L45" s="186">
        <f t="shared" si="3"/>
        <v>25.668000000000003</v>
      </c>
      <c r="M45" s="188">
        <f t="shared" si="4"/>
        <v>34.205399999999997</v>
      </c>
      <c r="N45" s="174">
        <f t="shared" ref="N45:N50" si="5">E45*0.75</f>
        <v>13.7925</v>
      </c>
      <c r="O45" s="226"/>
      <c r="P45" s="226"/>
      <c r="Z45" s="174">
        <v>13.8</v>
      </c>
      <c r="AA45" s="174">
        <v>18.39</v>
      </c>
    </row>
    <row r="46" spans="1:27" ht="15" thickBot="1" x14ac:dyDescent="0.35">
      <c r="A46" s="183" t="s">
        <v>48</v>
      </c>
      <c r="B46" s="189" t="s">
        <v>57</v>
      </c>
      <c r="C46" s="184" t="s">
        <v>57</v>
      </c>
      <c r="D46" s="191">
        <v>12.27</v>
      </c>
      <c r="E46" s="191">
        <v>16.36</v>
      </c>
      <c r="F46" s="179">
        <f t="shared" si="0"/>
        <v>16.36018237082067</v>
      </c>
      <c r="G46" s="186">
        <v>21.53</v>
      </c>
      <c r="H46" s="187">
        <v>0.316</v>
      </c>
      <c r="I46" s="186">
        <f t="shared" si="1"/>
        <v>16.147320000000001</v>
      </c>
      <c r="J46" s="186">
        <f t="shared" si="2"/>
        <v>21.52976</v>
      </c>
      <c r="K46" s="187">
        <v>0.24</v>
      </c>
      <c r="L46" s="186">
        <f t="shared" si="3"/>
        <v>22.822200000000002</v>
      </c>
      <c r="M46" s="188">
        <f t="shared" si="4"/>
        <v>30.429599999999997</v>
      </c>
      <c r="N46" s="174">
        <f t="shared" si="5"/>
        <v>12.27</v>
      </c>
      <c r="O46" s="226"/>
      <c r="P46" s="226"/>
      <c r="Z46" s="174">
        <v>12.27</v>
      </c>
      <c r="AA46" s="174">
        <v>16.36</v>
      </c>
    </row>
    <row r="47" spans="1:27" ht="15" thickBot="1" x14ac:dyDescent="0.35">
      <c r="A47" s="183" t="s">
        <v>48</v>
      </c>
      <c r="B47" s="189" t="s">
        <v>318</v>
      </c>
      <c r="C47" s="184" t="s">
        <v>318</v>
      </c>
      <c r="D47" s="191">
        <v>13.8</v>
      </c>
      <c r="E47" s="191">
        <v>18.399999999999999</v>
      </c>
      <c r="F47" s="179">
        <f t="shared" si="0"/>
        <v>18.389057750759878</v>
      </c>
      <c r="G47" s="186">
        <v>24.2</v>
      </c>
      <c r="H47" s="187">
        <v>0.316</v>
      </c>
      <c r="I47" s="186">
        <f t="shared" si="1"/>
        <v>18.160800000000002</v>
      </c>
      <c r="J47" s="186">
        <f t="shared" si="2"/>
        <v>24.214399999999998</v>
      </c>
      <c r="K47" s="187">
        <v>0.24</v>
      </c>
      <c r="L47" s="186">
        <f t="shared" si="3"/>
        <v>25.668000000000003</v>
      </c>
      <c r="M47" s="188">
        <f t="shared" si="4"/>
        <v>34.223999999999997</v>
      </c>
      <c r="N47" s="174">
        <f t="shared" si="5"/>
        <v>13.799999999999999</v>
      </c>
      <c r="O47" s="226"/>
      <c r="P47" s="226"/>
      <c r="Z47" s="174">
        <v>13.8</v>
      </c>
      <c r="AA47" s="174">
        <v>18.399999999999999</v>
      </c>
    </row>
    <row r="48" spans="1:27" ht="15" thickBot="1" x14ac:dyDescent="0.35">
      <c r="A48" s="183" t="s">
        <v>48</v>
      </c>
      <c r="B48" s="189" t="s">
        <v>68</v>
      </c>
      <c r="C48" s="184" t="s">
        <v>68</v>
      </c>
      <c r="D48" s="191">
        <v>10</v>
      </c>
      <c r="E48" s="191">
        <v>12.74</v>
      </c>
      <c r="F48" s="179">
        <f t="shared" si="0"/>
        <v>12.743161094224924</v>
      </c>
      <c r="G48" s="186">
        <v>16.77</v>
      </c>
      <c r="H48" s="187">
        <v>0.316</v>
      </c>
      <c r="I48" s="186">
        <f t="shared" si="1"/>
        <v>13.16</v>
      </c>
      <c r="J48" s="186">
        <f t="shared" si="2"/>
        <v>16.765840000000001</v>
      </c>
      <c r="K48" s="187">
        <v>0.24</v>
      </c>
      <c r="L48" s="186">
        <f t="shared" si="3"/>
        <v>18.600000000000001</v>
      </c>
      <c r="M48" s="188">
        <f t="shared" si="4"/>
        <v>23.696400000000001</v>
      </c>
      <c r="N48" s="174">
        <f t="shared" si="5"/>
        <v>9.5549999999999997</v>
      </c>
      <c r="O48" s="226"/>
      <c r="P48" s="226"/>
      <c r="Z48" s="174">
        <v>10</v>
      </c>
      <c r="AA48" s="174">
        <v>12.74</v>
      </c>
    </row>
    <row r="49" spans="1:27" ht="15" thickBot="1" x14ac:dyDescent="0.35">
      <c r="A49" s="183" t="s">
        <v>48</v>
      </c>
      <c r="B49" s="189" t="s">
        <v>69</v>
      </c>
      <c r="C49" s="184" t="s">
        <v>69</v>
      </c>
      <c r="D49" s="191">
        <v>15.14</v>
      </c>
      <c r="E49" s="191">
        <v>20.182499999999997</v>
      </c>
      <c r="F49" s="179">
        <f t="shared" si="0"/>
        <v>20.182370820668691</v>
      </c>
      <c r="G49" s="186">
        <v>26.56</v>
      </c>
      <c r="H49" s="187">
        <v>0.316</v>
      </c>
      <c r="I49" s="186">
        <f t="shared" si="1"/>
        <v>19.924240000000001</v>
      </c>
      <c r="J49" s="186">
        <f t="shared" si="2"/>
        <v>26.560169999999999</v>
      </c>
      <c r="K49" s="187">
        <v>0.24</v>
      </c>
      <c r="L49" s="186">
        <f t="shared" si="3"/>
        <v>28.160399999999999</v>
      </c>
      <c r="M49" s="188">
        <f t="shared" si="4"/>
        <v>37.539449999999995</v>
      </c>
      <c r="N49" s="174">
        <f t="shared" si="5"/>
        <v>15.136874999999998</v>
      </c>
      <c r="O49" s="226"/>
      <c r="P49" s="226"/>
      <c r="Z49" s="174">
        <v>15.14</v>
      </c>
      <c r="AA49" s="174">
        <v>20.182499999999997</v>
      </c>
    </row>
    <row r="50" spans="1:27" ht="15" thickBot="1" x14ac:dyDescent="0.35">
      <c r="A50" s="183" t="s">
        <v>48</v>
      </c>
      <c r="B50" s="189" t="s">
        <v>66</v>
      </c>
      <c r="C50" s="184" t="s">
        <v>66</v>
      </c>
      <c r="D50" s="191">
        <v>10</v>
      </c>
      <c r="E50" s="191">
        <v>12.55</v>
      </c>
      <c r="F50" s="179">
        <f t="shared" si="0"/>
        <v>12.553191489361701</v>
      </c>
      <c r="G50" s="186">
        <v>16.52</v>
      </c>
      <c r="H50" s="187">
        <v>0.316</v>
      </c>
      <c r="I50" s="186">
        <f t="shared" si="1"/>
        <v>13.16</v>
      </c>
      <c r="J50" s="186">
        <f t="shared" si="2"/>
        <v>16.515800000000002</v>
      </c>
      <c r="K50" s="187">
        <v>0.24</v>
      </c>
      <c r="L50" s="186">
        <f t="shared" si="3"/>
        <v>18.600000000000001</v>
      </c>
      <c r="M50" s="188">
        <f t="shared" si="4"/>
        <v>23.343000000000004</v>
      </c>
      <c r="N50" s="174">
        <f t="shared" si="5"/>
        <v>9.4125000000000014</v>
      </c>
      <c r="O50" s="226"/>
      <c r="P50" s="226"/>
      <c r="Z50" s="174">
        <v>10</v>
      </c>
      <c r="AA50" s="174">
        <v>12.55</v>
      </c>
    </row>
    <row r="51" spans="1:27" ht="15" thickBot="1" x14ac:dyDescent="0.35">
      <c r="A51" s="183" t="s">
        <v>48</v>
      </c>
      <c r="B51" s="189" t="s">
        <v>67</v>
      </c>
      <c r="C51" s="184" t="s">
        <v>67</v>
      </c>
      <c r="D51" s="190">
        <v>16.0425</v>
      </c>
      <c r="E51" s="191">
        <v>22.2</v>
      </c>
      <c r="F51" s="179">
        <f t="shared" si="0"/>
        <v>22.180851063829788</v>
      </c>
      <c r="G51" s="186">
        <v>29.19</v>
      </c>
      <c r="H51" s="187">
        <v>0.316</v>
      </c>
      <c r="I51" s="186">
        <f t="shared" si="1"/>
        <v>21.111930000000001</v>
      </c>
      <c r="J51" s="186">
        <f t="shared" si="2"/>
        <v>29.215199999999999</v>
      </c>
      <c r="K51" s="187">
        <v>0.24</v>
      </c>
      <c r="L51" s="186">
        <f t="shared" si="3"/>
        <v>29.839049999999997</v>
      </c>
      <c r="M51" s="188">
        <f t="shared" si="4"/>
        <v>41.291999999999994</v>
      </c>
      <c r="O51" s="226"/>
      <c r="P51" s="226"/>
      <c r="Z51" s="174">
        <v>16.0425</v>
      </c>
      <c r="AA51" s="174">
        <v>22.2</v>
      </c>
    </row>
    <row r="52" spans="1:27" ht="15" thickBot="1" x14ac:dyDescent="0.35">
      <c r="A52" s="183" t="s">
        <v>219</v>
      </c>
      <c r="B52" s="198" t="s">
        <v>672</v>
      </c>
      <c r="C52" s="184" t="s">
        <v>672</v>
      </c>
      <c r="D52" s="191">
        <v>11</v>
      </c>
      <c r="E52" s="191">
        <v>16.22</v>
      </c>
      <c r="F52" s="179">
        <f t="shared" si="0"/>
        <v>16.216216216216218</v>
      </c>
      <c r="G52" s="186">
        <v>24</v>
      </c>
      <c r="H52" s="187">
        <v>0.48</v>
      </c>
      <c r="I52" s="186">
        <f t="shared" si="1"/>
        <v>16.28</v>
      </c>
      <c r="J52" s="186">
        <f t="shared" si="2"/>
        <v>24.005599999999998</v>
      </c>
      <c r="K52" s="187">
        <v>0.24</v>
      </c>
      <c r="L52" s="186">
        <f t="shared" si="3"/>
        <v>20.46</v>
      </c>
      <c r="M52" s="188">
        <f t="shared" si="4"/>
        <v>30.169199999999996</v>
      </c>
      <c r="O52" s="226"/>
      <c r="P52" s="226"/>
      <c r="Z52" s="174">
        <v>11</v>
      </c>
      <c r="AA52" s="174">
        <v>16.22</v>
      </c>
    </row>
    <row r="53" spans="1:27" ht="15" thickBot="1" x14ac:dyDescent="0.35">
      <c r="A53" s="183" t="s">
        <v>219</v>
      </c>
      <c r="B53" s="198" t="s">
        <v>631</v>
      </c>
      <c r="C53" s="184" t="s">
        <v>631</v>
      </c>
      <c r="D53" s="191">
        <v>11</v>
      </c>
      <c r="E53" s="191">
        <v>16.22</v>
      </c>
      <c r="F53" s="179">
        <f t="shared" si="0"/>
        <v>10.124542124542124</v>
      </c>
      <c r="G53" s="186">
        <v>13.82</v>
      </c>
      <c r="H53" s="187">
        <v>0.36499999999999999</v>
      </c>
      <c r="I53" s="186">
        <f t="shared" si="1"/>
        <v>15.015000000000001</v>
      </c>
      <c r="J53" s="186">
        <f t="shared" si="2"/>
        <v>22.1403</v>
      </c>
      <c r="K53" s="187">
        <v>0.24</v>
      </c>
      <c r="L53" s="186">
        <f t="shared" si="3"/>
        <v>20.46</v>
      </c>
      <c r="M53" s="188">
        <f t="shared" si="4"/>
        <v>30.169199999999996</v>
      </c>
      <c r="O53" s="226"/>
      <c r="P53" s="226"/>
      <c r="Z53" s="174">
        <v>11</v>
      </c>
      <c r="AA53" s="174">
        <v>16.22</v>
      </c>
    </row>
    <row r="54" spans="1:27" ht="15" thickBot="1" x14ac:dyDescent="0.35">
      <c r="A54" s="183" t="s">
        <v>219</v>
      </c>
      <c r="B54" s="189" t="s">
        <v>673</v>
      </c>
      <c r="C54" s="184" t="s">
        <v>673</v>
      </c>
      <c r="D54" s="191">
        <v>11</v>
      </c>
      <c r="E54" s="191">
        <v>16.22</v>
      </c>
      <c r="F54" s="179">
        <f t="shared" si="0"/>
        <v>10.124542124542124</v>
      </c>
      <c r="G54" s="186">
        <v>13.82</v>
      </c>
      <c r="H54" s="187">
        <v>0.36499999999999999</v>
      </c>
      <c r="I54" s="186">
        <f t="shared" si="1"/>
        <v>15.015000000000001</v>
      </c>
      <c r="J54" s="186">
        <f t="shared" si="2"/>
        <v>22.1403</v>
      </c>
      <c r="K54" s="187">
        <v>0.24</v>
      </c>
      <c r="L54" s="186">
        <f t="shared" si="3"/>
        <v>20.46</v>
      </c>
      <c r="M54" s="188">
        <f t="shared" si="4"/>
        <v>30.169199999999996</v>
      </c>
      <c r="O54" s="226"/>
      <c r="P54" s="226"/>
      <c r="Z54" s="174">
        <v>11</v>
      </c>
      <c r="AA54" s="174">
        <v>16.22</v>
      </c>
    </row>
    <row r="55" spans="1:27" ht="15" thickBot="1" x14ac:dyDescent="0.35">
      <c r="A55" s="183" t="s">
        <v>219</v>
      </c>
      <c r="B55" s="189" t="s">
        <v>674</v>
      </c>
      <c r="C55" s="184" t="s">
        <v>674</v>
      </c>
      <c r="D55" s="191">
        <v>11</v>
      </c>
      <c r="E55" s="191">
        <v>16.22</v>
      </c>
      <c r="F55" s="179">
        <f t="shared" si="0"/>
        <v>11.135531135531135</v>
      </c>
      <c r="G55" s="186">
        <v>15.2</v>
      </c>
      <c r="H55" s="187">
        <v>0.36499999999999999</v>
      </c>
      <c r="I55" s="186">
        <f t="shared" si="1"/>
        <v>15.015000000000001</v>
      </c>
      <c r="J55" s="186">
        <f t="shared" si="2"/>
        <v>22.1403</v>
      </c>
      <c r="K55" s="187">
        <v>0.24</v>
      </c>
      <c r="L55" s="186">
        <f t="shared" si="3"/>
        <v>20.46</v>
      </c>
      <c r="M55" s="188">
        <f t="shared" si="4"/>
        <v>30.169199999999996</v>
      </c>
      <c r="O55" s="226"/>
      <c r="P55" s="226"/>
      <c r="Z55" s="174">
        <v>11</v>
      </c>
      <c r="AA55" s="174">
        <v>16.22</v>
      </c>
    </row>
    <row r="56" spans="1:27" ht="15" thickBot="1" x14ac:dyDescent="0.35">
      <c r="A56" s="183" t="s">
        <v>219</v>
      </c>
      <c r="B56" s="189" t="s">
        <v>675</v>
      </c>
      <c r="C56" s="184" t="s">
        <v>675</v>
      </c>
      <c r="D56" s="199">
        <v>10</v>
      </c>
      <c r="E56" s="199">
        <v>13</v>
      </c>
      <c r="F56" s="179">
        <f t="shared" si="0"/>
        <v>10.124542124542124</v>
      </c>
      <c r="G56" s="186">
        <v>13.82</v>
      </c>
      <c r="H56" s="187">
        <v>0.36499999999999999</v>
      </c>
      <c r="I56" s="186">
        <f t="shared" si="1"/>
        <v>13.65</v>
      </c>
      <c r="J56" s="186">
        <f t="shared" si="2"/>
        <v>17.745000000000001</v>
      </c>
      <c r="K56" s="187">
        <v>0.24</v>
      </c>
      <c r="L56" s="186">
        <f t="shared" si="3"/>
        <v>18.600000000000001</v>
      </c>
      <c r="M56" s="188">
        <f t="shared" si="4"/>
        <v>24.18</v>
      </c>
      <c r="O56" s="229"/>
      <c r="P56" s="229"/>
      <c r="Z56" s="174">
        <v>10</v>
      </c>
      <c r="AA56" s="174">
        <v>13</v>
      </c>
    </row>
    <row r="57" spans="1:27" ht="15" thickBot="1" x14ac:dyDescent="0.35">
      <c r="A57" s="183" t="s">
        <v>219</v>
      </c>
      <c r="B57" s="189" t="s">
        <v>677</v>
      </c>
      <c r="C57" s="184" t="s">
        <v>677</v>
      </c>
      <c r="D57" s="200">
        <v>14.4</v>
      </c>
      <c r="E57" s="200">
        <v>17.600000000000001</v>
      </c>
      <c r="F57" s="179">
        <f t="shared" si="0"/>
        <v>14.939189189189189</v>
      </c>
      <c r="G57" s="186">
        <v>22.11</v>
      </c>
      <c r="H57" s="187">
        <v>0.48</v>
      </c>
      <c r="I57" s="186">
        <f t="shared" si="1"/>
        <v>21.312000000000001</v>
      </c>
      <c r="J57" s="186">
        <f t="shared" si="2"/>
        <v>26.048000000000002</v>
      </c>
      <c r="K57" s="187">
        <v>0.24</v>
      </c>
      <c r="L57" s="186">
        <f t="shared" si="3"/>
        <v>26.784000000000002</v>
      </c>
      <c r="M57" s="188">
        <f t="shared" si="4"/>
        <v>32.736000000000004</v>
      </c>
      <c r="O57" s="229"/>
      <c r="P57" s="229"/>
      <c r="Z57" s="174">
        <v>14.4</v>
      </c>
      <c r="AA57" s="174">
        <v>17.600000000000001</v>
      </c>
    </row>
    <row r="58" spans="1:27" ht="15" thickBot="1" x14ac:dyDescent="0.35">
      <c r="A58" s="183" t="s">
        <v>219</v>
      </c>
      <c r="B58" s="189" t="s">
        <v>628</v>
      </c>
      <c r="C58" s="184" t="s">
        <v>628</v>
      </c>
      <c r="D58" s="185">
        <v>13.5</v>
      </c>
      <c r="E58" s="199">
        <v>16</v>
      </c>
      <c r="F58" s="179">
        <f t="shared" si="0"/>
        <v>11.135531135531135</v>
      </c>
      <c r="G58" s="186">
        <v>15.2</v>
      </c>
      <c r="H58" s="187">
        <v>0.36499999999999999</v>
      </c>
      <c r="I58" s="186">
        <f t="shared" si="1"/>
        <v>18.427499999999998</v>
      </c>
      <c r="J58" s="186">
        <f t="shared" si="2"/>
        <v>21.84</v>
      </c>
      <c r="K58" s="187">
        <v>0.24</v>
      </c>
      <c r="L58" s="186">
        <f t="shared" si="3"/>
        <v>25.11</v>
      </c>
      <c r="M58" s="188">
        <f t="shared" si="4"/>
        <v>29.759999999999998</v>
      </c>
      <c r="O58" s="227"/>
      <c r="P58" s="229"/>
      <c r="Z58" s="174">
        <v>13.5</v>
      </c>
      <c r="AA58" s="174">
        <v>16</v>
      </c>
    </row>
    <row r="59" spans="1:27" ht="15" thickBot="1" x14ac:dyDescent="0.35">
      <c r="A59" s="183" t="s">
        <v>219</v>
      </c>
      <c r="B59" s="71" t="s">
        <v>220</v>
      </c>
      <c r="C59" s="184" t="s">
        <v>220</v>
      </c>
      <c r="D59" s="185">
        <v>10</v>
      </c>
      <c r="E59" s="190">
        <v>14.5</v>
      </c>
      <c r="F59" s="179">
        <f t="shared" si="0"/>
        <v>14.175824175824177</v>
      </c>
      <c r="G59" s="186">
        <v>19.350000000000001</v>
      </c>
      <c r="H59" s="187">
        <v>0.36499999999999999</v>
      </c>
      <c r="I59" s="186">
        <f t="shared" si="1"/>
        <v>13.65</v>
      </c>
      <c r="J59" s="186">
        <f t="shared" si="2"/>
        <v>19.7925</v>
      </c>
      <c r="K59" s="187">
        <v>0.24</v>
      </c>
      <c r="L59" s="186">
        <f t="shared" si="3"/>
        <v>18.600000000000001</v>
      </c>
      <c r="M59" s="188">
        <f t="shared" si="4"/>
        <v>26.97</v>
      </c>
      <c r="O59" s="227"/>
      <c r="P59" s="226"/>
      <c r="Z59" s="174">
        <v>10</v>
      </c>
      <c r="AA59" s="174">
        <v>14.5</v>
      </c>
    </row>
    <row r="60" spans="1:27" ht="15" thickBot="1" x14ac:dyDescent="0.35">
      <c r="A60" s="183" t="s">
        <v>219</v>
      </c>
      <c r="B60" s="71" t="s">
        <v>221</v>
      </c>
      <c r="C60" s="184" t="s">
        <v>221</v>
      </c>
      <c r="D60" s="190">
        <v>14.54</v>
      </c>
      <c r="E60" s="190">
        <v>17.02</v>
      </c>
      <c r="F60" s="179">
        <f t="shared" si="0"/>
        <v>15.692307692307693</v>
      </c>
      <c r="G60" s="186">
        <v>21.42</v>
      </c>
      <c r="H60" s="187">
        <v>0.36499999999999999</v>
      </c>
      <c r="I60" s="186">
        <f t="shared" si="1"/>
        <v>19.847099999999998</v>
      </c>
      <c r="J60" s="186">
        <f t="shared" si="2"/>
        <v>23.232299999999999</v>
      </c>
      <c r="K60" s="187">
        <v>0.24</v>
      </c>
      <c r="L60" s="186">
        <f t="shared" si="3"/>
        <v>27.0444</v>
      </c>
      <c r="M60" s="188">
        <f t="shared" si="4"/>
        <v>31.6572</v>
      </c>
      <c r="O60" s="226"/>
      <c r="P60" s="226"/>
      <c r="Z60" s="174">
        <v>14.54</v>
      </c>
      <c r="AA60" s="174">
        <v>17.02</v>
      </c>
    </row>
    <row r="61" spans="1:27" ht="15" thickBot="1" x14ac:dyDescent="0.35">
      <c r="A61" s="183" t="s">
        <v>219</v>
      </c>
      <c r="B61" s="189" t="s">
        <v>222</v>
      </c>
      <c r="C61" s="184" t="s">
        <v>222</v>
      </c>
      <c r="D61" s="185">
        <v>10</v>
      </c>
      <c r="E61" s="190">
        <v>13.06</v>
      </c>
      <c r="F61" s="179">
        <f t="shared" si="0"/>
        <v>11.135531135531135</v>
      </c>
      <c r="G61" s="186">
        <v>15.2</v>
      </c>
      <c r="H61" s="187">
        <v>0.36499999999999999</v>
      </c>
      <c r="I61" s="186">
        <f t="shared" si="1"/>
        <v>13.65</v>
      </c>
      <c r="J61" s="186">
        <f t="shared" si="2"/>
        <v>17.826900000000002</v>
      </c>
      <c r="K61" s="187">
        <v>0.24</v>
      </c>
      <c r="L61" s="186">
        <f t="shared" si="3"/>
        <v>18.600000000000001</v>
      </c>
      <c r="M61" s="188">
        <f t="shared" si="4"/>
        <v>24.291599999999999</v>
      </c>
      <c r="O61" s="227"/>
      <c r="P61" s="226"/>
      <c r="Z61" s="174">
        <v>10</v>
      </c>
      <c r="AA61" s="174">
        <v>13.06</v>
      </c>
    </row>
    <row r="62" spans="1:27" ht="15" thickBot="1" x14ac:dyDescent="0.35">
      <c r="A62" s="183" t="s">
        <v>219</v>
      </c>
      <c r="B62" s="189" t="s">
        <v>632</v>
      </c>
      <c r="C62" s="184" t="s">
        <v>632</v>
      </c>
      <c r="D62" s="190">
        <v>13.950000000000001</v>
      </c>
      <c r="E62" s="190">
        <v>17.05</v>
      </c>
      <c r="F62" s="179">
        <f t="shared" si="0"/>
        <v>15.692307692307693</v>
      </c>
      <c r="G62" s="186">
        <v>21.42</v>
      </c>
      <c r="H62" s="187">
        <v>0.36499999999999999</v>
      </c>
      <c r="I62" s="186">
        <f t="shared" si="1"/>
        <v>19.04175</v>
      </c>
      <c r="J62" s="186">
        <f t="shared" si="2"/>
        <v>23.273250000000001</v>
      </c>
      <c r="K62" s="187">
        <v>0.24</v>
      </c>
      <c r="L62" s="186">
        <f t="shared" si="3"/>
        <v>25.946999999999999</v>
      </c>
      <c r="M62" s="188">
        <f t="shared" si="4"/>
        <v>31.713000000000005</v>
      </c>
      <c r="O62" s="226"/>
      <c r="P62" s="226"/>
      <c r="Z62" s="174">
        <v>13.950000000000001</v>
      </c>
      <c r="AA62" s="174">
        <v>17.05</v>
      </c>
    </row>
    <row r="63" spans="1:27" ht="15" thickBot="1" x14ac:dyDescent="0.35">
      <c r="A63" s="183" t="s">
        <v>219</v>
      </c>
      <c r="B63" s="189" t="s">
        <v>633</v>
      </c>
      <c r="C63" s="184" t="s">
        <v>633</v>
      </c>
      <c r="D63" s="190">
        <v>10.8</v>
      </c>
      <c r="E63" s="190">
        <v>13.200000000000001</v>
      </c>
      <c r="F63" s="179">
        <f t="shared" si="0"/>
        <v>12.153846153846153</v>
      </c>
      <c r="G63" s="186">
        <v>16.59</v>
      </c>
      <c r="H63" s="187">
        <v>0.36499999999999999</v>
      </c>
      <c r="I63" s="186">
        <f t="shared" si="1"/>
        <v>14.742000000000001</v>
      </c>
      <c r="J63" s="186">
        <f t="shared" si="2"/>
        <v>18.018000000000001</v>
      </c>
      <c r="K63" s="187">
        <v>0.24</v>
      </c>
      <c r="L63" s="186">
        <f t="shared" si="3"/>
        <v>20.088000000000005</v>
      </c>
      <c r="M63" s="188">
        <f t="shared" si="4"/>
        <v>24.552</v>
      </c>
      <c r="O63" s="226"/>
      <c r="P63" s="226"/>
      <c r="Z63" s="174">
        <v>10.8</v>
      </c>
      <c r="AA63" s="174">
        <v>13.200000000000001</v>
      </c>
    </row>
    <row r="64" spans="1:27" ht="15" thickBot="1" x14ac:dyDescent="0.35">
      <c r="A64" s="183" t="s">
        <v>219</v>
      </c>
      <c r="B64" s="189" t="s">
        <v>676</v>
      </c>
      <c r="C64" s="184" t="s">
        <v>676</v>
      </c>
      <c r="D64" s="190">
        <v>12.6</v>
      </c>
      <c r="E64" s="190">
        <v>15.400000000000002</v>
      </c>
      <c r="F64" s="179">
        <f t="shared" si="0"/>
        <v>14.175824175824177</v>
      </c>
      <c r="G64" s="186">
        <v>19.350000000000001</v>
      </c>
      <c r="H64" s="187">
        <v>0.36499999999999999</v>
      </c>
      <c r="I64" s="186">
        <f t="shared" si="1"/>
        <v>17.198999999999998</v>
      </c>
      <c r="J64" s="186">
        <f t="shared" si="2"/>
        <v>21.021000000000004</v>
      </c>
      <c r="K64" s="187">
        <v>0.24</v>
      </c>
      <c r="L64" s="186">
        <f t="shared" si="3"/>
        <v>23.435999999999996</v>
      </c>
      <c r="M64" s="188">
        <f t="shared" si="4"/>
        <v>28.644000000000002</v>
      </c>
      <c r="O64" s="226"/>
      <c r="P64" s="226"/>
      <c r="Z64" s="174">
        <v>12.6</v>
      </c>
      <c r="AA64" s="174">
        <v>15.400000000000002</v>
      </c>
    </row>
    <row r="65" spans="1:27" ht="15" thickBot="1" x14ac:dyDescent="0.35">
      <c r="A65" s="183" t="s">
        <v>219</v>
      </c>
      <c r="B65" s="189" t="s">
        <v>223</v>
      </c>
      <c r="C65" s="184" t="s">
        <v>223</v>
      </c>
      <c r="D65" s="190">
        <v>10.8</v>
      </c>
      <c r="E65" s="191">
        <v>15</v>
      </c>
      <c r="F65" s="179">
        <f t="shared" si="0"/>
        <v>12.153846153846153</v>
      </c>
      <c r="G65" s="186">
        <v>16.59</v>
      </c>
      <c r="H65" s="187">
        <v>0.36499999999999999</v>
      </c>
      <c r="I65" s="186">
        <f t="shared" si="1"/>
        <v>14.742000000000001</v>
      </c>
      <c r="J65" s="186">
        <f t="shared" si="2"/>
        <v>20.475000000000001</v>
      </c>
      <c r="K65" s="187">
        <v>0.24</v>
      </c>
      <c r="L65" s="186">
        <f t="shared" si="3"/>
        <v>20.088000000000005</v>
      </c>
      <c r="M65" s="188">
        <f t="shared" si="4"/>
        <v>27.9</v>
      </c>
      <c r="O65" s="226"/>
      <c r="P65" s="226"/>
      <c r="Z65" s="174">
        <v>10.8</v>
      </c>
      <c r="AA65" s="174">
        <v>15</v>
      </c>
    </row>
    <row r="66" spans="1:27" ht="15" thickBot="1" x14ac:dyDescent="0.35">
      <c r="A66" s="183" t="s">
        <v>219</v>
      </c>
      <c r="B66" s="71" t="s">
        <v>224</v>
      </c>
      <c r="C66" s="184" t="s">
        <v>224</v>
      </c>
      <c r="D66" s="190">
        <v>12.71</v>
      </c>
      <c r="E66" s="190">
        <v>16.72</v>
      </c>
      <c r="F66" s="179">
        <f t="shared" ref="F66:F129" si="6">G66/(1+H66)</f>
        <v>14.175824175824177</v>
      </c>
      <c r="G66" s="186">
        <v>19.350000000000001</v>
      </c>
      <c r="H66" s="187">
        <v>0.36499999999999999</v>
      </c>
      <c r="I66" s="186">
        <f t="shared" ref="I66:I129" si="7">D66*(1+H66)</f>
        <v>17.349150000000002</v>
      </c>
      <c r="J66" s="186">
        <f t="shared" ref="J66:J129" si="8">E66*(1+H66)</f>
        <v>22.822799999999997</v>
      </c>
      <c r="K66" s="187">
        <v>0.24</v>
      </c>
      <c r="L66" s="186">
        <f t="shared" ref="L66:L129" si="9">(D66*1.5)*(1+K66)</f>
        <v>23.640600000000003</v>
      </c>
      <c r="M66" s="188">
        <f t="shared" ref="M66:M129" si="10">(E66*1.5)*(1+K66)</f>
        <v>31.099199999999996</v>
      </c>
      <c r="O66" s="226"/>
      <c r="P66" s="226"/>
      <c r="Z66" s="174">
        <v>12.71</v>
      </c>
      <c r="AA66" s="174">
        <v>16.72</v>
      </c>
    </row>
    <row r="67" spans="1:27" ht="15" thickBot="1" x14ac:dyDescent="0.35">
      <c r="A67" s="183" t="s">
        <v>219</v>
      </c>
      <c r="B67" s="189" t="s">
        <v>225</v>
      </c>
      <c r="C67" s="184" t="s">
        <v>225</v>
      </c>
      <c r="D67" s="185">
        <v>10</v>
      </c>
      <c r="E67" s="191">
        <v>13.5</v>
      </c>
      <c r="F67" s="179">
        <f t="shared" si="6"/>
        <v>10.380952380952381</v>
      </c>
      <c r="G67" s="186">
        <v>14.17</v>
      </c>
      <c r="H67" s="187">
        <v>0.36499999999999999</v>
      </c>
      <c r="I67" s="186">
        <f t="shared" si="7"/>
        <v>13.65</v>
      </c>
      <c r="J67" s="186">
        <f t="shared" si="8"/>
        <v>18.427499999999998</v>
      </c>
      <c r="K67" s="187">
        <v>0.24</v>
      </c>
      <c r="L67" s="186">
        <f t="shared" si="9"/>
        <v>18.600000000000001</v>
      </c>
      <c r="M67" s="188">
        <f t="shared" si="10"/>
        <v>25.11</v>
      </c>
      <c r="O67" s="227"/>
      <c r="P67" s="226"/>
      <c r="Z67" s="174">
        <v>10</v>
      </c>
      <c r="AA67" s="174">
        <v>13.5</v>
      </c>
    </row>
    <row r="68" spans="1:27" ht="15" thickBot="1" x14ac:dyDescent="0.35">
      <c r="A68" s="183" t="s">
        <v>0</v>
      </c>
      <c r="B68" s="189" t="s">
        <v>260</v>
      </c>
      <c r="C68" s="184" t="s">
        <v>260</v>
      </c>
      <c r="D68" s="190">
        <v>10.92</v>
      </c>
      <c r="E68" s="190">
        <v>14.69</v>
      </c>
      <c r="F68" s="179">
        <f t="shared" si="6"/>
        <v>14.688449848024314</v>
      </c>
      <c r="G68" s="186">
        <v>19.329999999999998</v>
      </c>
      <c r="H68" s="187">
        <v>0.316</v>
      </c>
      <c r="I68" s="186">
        <f t="shared" si="7"/>
        <v>14.37072</v>
      </c>
      <c r="J68" s="186">
        <f t="shared" si="8"/>
        <v>19.332039999999999</v>
      </c>
      <c r="K68" s="187">
        <v>0.24</v>
      </c>
      <c r="L68" s="186">
        <f t="shared" si="9"/>
        <v>20.311199999999999</v>
      </c>
      <c r="M68" s="188">
        <f t="shared" si="10"/>
        <v>27.323399999999999</v>
      </c>
      <c r="O68" s="226"/>
      <c r="P68" s="226"/>
      <c r="S68" s="167" t="s">
        <v>677</v>
      </c>
      <c r="Z68" s="174">
        <v>10.92</v>
      </c>
      <c r="AA68" s="174">
        <v>14.69</v>
      </c>
    </row>
    <row r="69" spans="1:27" ht="15" thickBot="1" x14ac:dyDescent="0.35">
      <c r="A69" s="183" t="s">
        <v>0</v>
      </c>
      <c r="B69" s="189" t="s">
        <v>261</v>
      </c>
      <c r="C69" s="184" t="s">
        <v>261</v>
      </c>
      <c r="D69" s="190">
        <v>14.7</v>
      </c>
      <c r="E69" s="190">
        <v>15.9</v>
      </c>
      <c r="F69" s="179">
        <f t="shared" si="6"/>
        <v>15.896656534954408</v>
      </c>
      <c r="G69" s="186">
        <v>20.92</v>
      </c>
      <c r="H69" s="187">
        <v>0.316</v>
      </c>
      <c r="I69" s="186">
        <f t="shared" si="7"/>
        <v>19.345199999999998</v>
      </c>
      <c r="J69" s="186">
        <f t="shared" si="8"/>
        <v>20.924400000000002</v>
      </c>
      <c r="K69" s="187">
        <v>0.24</v>
      </c>
      <c r="L69" s="186">
        <f t="shared" si="9"/>
        <v>27.341999999999995</v>
      </c>
      <c r="M69" s="188">
        <f t="shared" si="10"/>
        <v>29.574000000000002</v>
      </c>
      <c r="O69" s="226"/>
      <c r="P69" s="226"/>
      <c r="S69" s="167" t="s">
        <v>628</v>
      </c>
      <c r="Z69" s="174">
        <v>14.7</v>
      </c>
      <c r="AA69" s="174">
        <v>15.9</v>
      </c>
    </row>
    <row r="70" spans="1:27" ht="15" thickBot="1" x14ac:dyDescent="0.35">
      <c r="A70" s="183" t="s">
        <v>0</v>
      </c>
      <c r="B70" s="189" t="s">
        <v>262</v>
      </c>
      <c r="C70" s="184" t="s">
        <v>262</v>
      </c>
      <c r="D70" s="190">
        <v>15.91</v>
      </c>
      <c r="E70" s="190">
        <v>17.260000000000002</v>
      </c>
      <c r="F70" s="179">
        <f t="shared" si="6"/>
        <v>17.256838905775076</v>
      </c>
      <c r="G70" s="186">
        <v>22.71</v>
      </c>
      <c r="H70" s="187">
        <v>0.316</v>
      </c>
      <c r="I70" s="186">
        <f t="shared" si="7"/>
        <v>20.937560000000001</v>
      </c>
      <c r="J70" s="186">
        <f t="shared" si="8"/>
        <v>22.714160000000003</v>
      </c>
      <c r="K70" s="187">
        <v>0.24</v>
      </c>
      <c r="L70" s="186">
        <f t="shared" si="9"/>
        <v>29.592600000000001</v>
      </c>
      <c r="M70" s="188">
        <f t="shared" si="10"/>
        <v>32.1036</v>
      </c>
      <c r="O70" s="226"/>
      <c r="P70" s="226"/>
      <c r="S70" s="167" t="s">
        <v>220</v>
      </c>
      <c r="Z70" s="174">
        <v>15.91</v>
      </c>
      <c r="AA70" s="174">
        <v>17.260000000000002</v>
      </c>
    </row>
    <row r="71" spans="1:27" ht="15" thickBot="1" x14ac:dyDescent="0.35">
      <c r="A71" s="183" t="s">
        <v>0</v>
      </c>
      <c r="B71" s="189" t="s">
        <v>263</v>
      </c>
      <c r="C71" s="184" t="s">
        <v>263</v>
      </c>
      <c r="D71" s="190">
        <v>17.27</v>
      </c>
      <c r="E71" s="190">
        <v>19.11</v>
      </c>
      <c r="F71" s="179">
        <f t="shared" si="6"/>
        <v>19.110942249240118</v>
      </c>
      <c r="G71" s="186">
        <v>25.15</v>
      </c>
      <c r="H71" s="187">
        <v>0.316</v>
      </c>
      <c r="I71" s="186">
        <f t="shared" si="7"/>
        <v>22.727319999999999</v>
      </c>
      <c r="J71" s="186">
        <f t="shared" si="8"/>
        <v>25.148759999999999</v>
      </c>
      <c r="K71" s="187">
        <v>0.24</v>
      </c>
      <c r="L71" s="186">
        <f t="shared" si="9"/>
        <v>32.122199999999999</v>
      </c>
      <c r="M71" s="188">
        <f t="shared" si="10"/>
        <v>35.544599999999996</v>
      </c>
      <c r="O71" s="226"/>
      <c r="P71" s="226"/>
      <c r="S71" s="167" t="s">
        <v>221</v>
      </c>
      <c r="Z71" s="174">
        <v>17.27</v>
      </c>
      <c r="AA71" s="174">
        <v>19.11</v>
      </c>
    </row>
    <row r="72" spans="1:27" ht="15" thickBot="1" x14ac:dyDescent="0.35">
      <c r="A72" s="183" t="s">
        <v>0</v>
      </c>
      <c r="B72" s="189" t="s">
        <v>264</v>
      </c>
      <c r="C72" s="184" t="s">
        <v>264</v>
      </c>
      <c r="D72" s="190">
        <v>19.13</v>
      </c>
      <c r="E72" s="190">
        <v>21.55</v>
      </c>
      <c r="F72" s="179">
        <f t="shared" si="6"/>
        <v>21.550151975683889</v>
      </c>
      <c r="G72" s="186">
        <v>28.36</v>
      </c>
      <c r="H72" s="187">
        <v>0.316</v>
      </c>
      <c r="I72" s="186">
        <f t="shared" si="7"/>
        <v>25.175080000000001</v>
      </c>
      <c r="J72" s="186">
        <f t="shared" si="8"/>
        <v>28.359800000000003</v>
      </c>
      <c r="K72" s="187">
        <v>0.24</v>
      </c>
      <c r="L72" s="186">
        <f t="shared" si="9"/>
        <v>35.581800000000001</v>
      </c>
      <c r="M72" s="188">
        <f t="shared" si="10"/>
        <v>40.083000000000006</v>
      </c>
      <c r="O72" s="226"/>
      <c r="P72" s="226"/>
      <c r="S72" s="167" t="s">
        <v>222</v>
      </c>
      <c r="Z72" s="174">
        <v>19.13</v>
      </c>
      <c r="AA72" s="174">
        <v>21.55</v>
      </c>
    </row>
    <row r="73" spans="1:27" ht="15" thickBot="1" x14ac:dyDescent="0.35">
      <c r="A73" s="183" t="s">
        <v>0</v>
      </c>
      <c r="B73" s="189" t="s">
        <v>265</v>
      </c>
      <c r="C73" s="184" t="s">
        <v>265</v>
      </c>
      <c r="D73" s="190">
        <v>21.2</v>
      </c>
      <c r="E73" s="190">
        <v>24.24</v>
      </c>
      <c r="F73" s="179">
        <f t="shared" si="6"/>
        <v>24.240121580547111</v>
      </c>
      <c r="G73" s="186">
        <v>31.9</v>
      </c>
      <c r="H73" s="187">
        <v>0.316</v>
      </c>
      <c r="I73" s="186">
        <f t="shared" si="7"/>
        <v>27.8992</v>
      </c>
      <c r="J73" s="186">
        <f t="shared" si="8"/>
        <v>31.899840000000001</v>
      </c>
      <c r="K73" s="187">
        <v>0.24</v>
      </c>
      <c r="L73" s="186">
        <f t="shared" si="9"/>
        <v>39.431999999999995</v>
      </c>
      <c r="M73" s="188">
        <f t="shared" si="10"/>
        <v>45.086399999999998</v>
      </c>
      <c r="O73" s="226"/>
      <c r="P73" s="226"/>
      <c r="S73" s="167" t="s">
        <v>223</v>
      </c>
      <c r="Z73" s="174">
        <v>21.2</v>
      </c>
      <c r="AA73" s="174">
        <v>24.24</v>
      </c>
    </row>
    <row r="74" spans="1:27" ht="15" thickBot="1" x14ac:dyDescent="0.35">
      <c r="A74" s="183" t="s">
        <v>0</v>
      </c>
      <c r="B74" s="189" t="s">
        <v>266</v>
      </c>
      <c r="C74" s="184" t="s">
        <v>266</v>
      </c>
      <c r="D74" s="190">
        <v>24.25</v>
      </c>
      <c r="E74" s="190">
        <v>29.98</v>
      </c>
      <c r="F74" s="179">
        <f t="shared" si="6"/>
        <v>29.977203647416413</v>
      </c>
      <c r="G74" s="186">
        <v>39.450000000000003</v>
      </c>
      <c r="H74" s="187">
        <v>0.316</v>
      </c>
      <c r="I74" s="186">
        <f t="shared" si="7"/>
        <v>31.913</v>
      </c>
      <c r="J74" s="186">
        <f t="shared" si="8"/>
        <v>39.453680000000006</v>
      </c>
      <c r="K74" s="187">
        <v>0.24</v>
      </c>
      <c r="L74" s="186">
        <f t="shared" si="9"/>
        <v>45.104999999999997</v>
      </c>
      <c r="M74" s="188">
        <f t="shared" si="10"/>
        <v>55.762799999999999</v>
      </c>
      <c r="O74" s="226"/>
      <c r="P74" s="226"/>
      <c r="S74" s="167" t="s">
        <v>224</v>
      </c>
      <c r="Z74" s="174">
        <v>24.25</v>
      </c>
      <c r="AA74" s="174">
        <v>29.98</v>
      </c>
    </row>
    <row r="75" spans="1:27" ht="15" thickBot="1" x14ac:dyDescent="0.35">
      <c r="A75" s="183" t="s">
        <v>0</v>
      </c>
      <c r="B75" s="189" t="s">
        <v>267</v>
      </c>
      <c r="C75" s="184" t="s">
        <v>267</v>
      </c>
      <c r="D75" s="190">
        <v>29.99</v>
      </c>
      <c r="E75" s="190">
        <v>23.42</v>
      </c>
      <c r="F75" s="179">
        <f t="shared" si="6"/>
        <v>23.419452887537993</v>
      </c>
      <c r="G75" s="186">
        <v>30.82</v>
      </c>
      <c r="H75" s="187">
        <v>0.316</v>
      </c>
      <c r="I75" s="186">
        <f t="shared" si="7"/>
        <v>39.466839999999998</v>
      </c>
      <c r="J75" s="186">
        <f t="shared" si="8"/>
        <v>30.820720000000005</v>
      </c>
      <c r="K75" s="187">
        <v>0.24</v>
      </c>
      <c r="L75" s="186">
        <f t="shared" si="9"/>
        <v>55.781399999999998</v>
      </c>
      <c r="M75" s="188">
        <f t="shared" si="10"/>
        <v>43.561199999999999</v>
      </c>
      <c r="O75" s="226"/>
      <c r="P75" s="226"/>
      <c r="S75" s="167" t="s">
        <v>225</v>
      </c>
      <c r="Z75" s="174">
        <v>29.99</v>
      </c>
      <c r="AA75" s="174">
        <v>23.42</v>
      </c>
    </row>
    <row r="76" spans="1:27" ht="15" thickBot="1" x14ac:dyDescent="0.35">
      <c r="A76" s="183" t="s">
        <v>0</v>
      </c>
      <c r="B76" s="189" t="s">
        <v>268</v>
      </c>
      <c r="C76" s="184" t="s">
        <v>268</v>
      </c>
      <c r="D76" s="190">
        <v>19.559999999999999</v>
      </c>
      <c r="E76" s="190">
        <v>25.67</v>
      </c>
      <c r="F76" s="179">
        <f t="shared" si="6"/>
        <v>25.668693009118542</v>
      </c>
      <c r="G76" s="186">
        <v>33.78</v>
      </c>
      <c r="H76" s="187">
        <v>0.316</v>
      </c>
      <c r="I76" s="186">
        <f t="shared" si="7"/>
        <v>25.740960000000001</v>
      </c>
      <c r="J76" s="186">
        <f t="shared" si="8"/>
        <v>33.781720000000007</v>
      </c>
      <c r="K76" s="187">
        <v>0.24</v>
      </c>
      <c r="L76" s="186">
        <f t="shared" si="9"/>
        <v>36.381599999999992</v>
      </c>
      <c r="M76" s="188">
        <f t="shared" si="10"/>
        <v>47.746200000000002</v>
      </c>
      <c r="O76" s="226"/>
      <c r="P76" s="226"/>
      <c r="Z76" s="174">
        <v>19.559999999999999</v>
      </c>
      <c r="AA76" s="174">
        <v>25.67</v>
      </c>
    </row>
    <row r="77" spans="1:27" ht="15" thickBot="1" x14ac:dyDescent="0.35">
      <c r="A77" s="183" t="s">
        <v>0</v>
      </c>
      <c r="B77" s="189" t="s">
        <v>269</v>
      </c>
      <c r="C77" s="184" t="s">
        <v>269</v>
      </c>
      <c r="D77" s="190">
        <v>25.68</v>
      </c>
      <c r="E77" s="190">
        <v>29.83</v>
      </c>
      <c r="F77" s="179">
        <f t="shared" si="6"/>
        <v>29.832826747720361</v>
      </c>
      <c r="G77" s="186">
        <v>39.26</v>
      </c>
      <c r="H77" s="187">
        <v>0.316</v>
      </c>
      <c r="I77" s="186">
        <f t="shared" si="7"/>
        <v>33.794879999999999</v>
      </c>
      <c r="J77" s="186">
        <f t="shared" si="8"/>
        <v>39.256279999999997</v>
      </c>
      <c r="K77" s="187">
        <v>0.24</v>
      </c>
      <c r="L77" s="186">
        <f t="shared" si="9"/>
        <v>47.764799999999994</v>
      </c>
      <c r="M77" s="188">
        <f t="shared" si="10"/>
        <v>55.483799999999995</v>
      </c>
      <c r="O77" s="226"/>
      <c r="P77" s="226"/>
      <c r="Z77" s="174">
        <v>25.68</v>
      </c>
      <c r="AA77" s="174">
        <v>29.83</v>
      </c>
    </row>
    <row r="78" spans="1:27" ht="15" thickBot="1" x14ac:dyDescent="0.35">
      <c r="A78" s="183" t="s">
        <v>0</v>
      </c>
      <c r="B78" s="189" t="s">
        <v>270</v>
      </c>
      <c r="C78" s="184" t="s">
        <v>270</v>
      </c>
      <c r="D78" s="190">
        <v>29.89</v>
      </c>
      <c r="E78" s="190">
        <v>46.51</v>
      </c>
      <c r="F78" s="179">
        <f t="shared" si="6"/>
        <v>46.512158054711243</v>
      </c>
      <c r="G78" s="186">
        <v>61.21</v>
      </c>
      <c r="H78" s="187">
        <v>0.316</v>
      </c>
      <c r="I78" s="186">
        <f t="shared" si="7"/>
        <v>39.335240000000006</v>
      </c>
      <c r="J78" s="186">
        <f t="shared" si="8"/>
        <v>61.207160000000002</v>
      </c>
      <c r="K78" s="187">
        <v>0.24</v>
      </c>
      <c r="L78" s="186">
        <f t="shared" si="9"/>
        <v>55.595399999999998</v>
      </c>
      <c r="M78" s="188">
        <f t="shared" si="10"/>
        <v>86.508600000000001</v>
      </c>
      <c r="O78" s="226"/>
      <c r="P78" s="226"/>
      <c r="Z78" s="174">
        <v>29.89</v>
      </c>
      <c r="AA78" s="174">
        <v>46.51</v>
      </c>
    </row>
    <row r="79" spans="1:27" ht="15" thickBot="1" x14ac:dyDescent="0.35">
      <c r="A79" s="183" t="s">
        <v>0</v>
      </c>
      <c r="B79" s="84" t="s">
        <v>678</v>
      </c>
      <c r="C79" s="184" t="s">
        <v>678</v>
      </c>
      <c r="D79" s="185">
        <v>12</v>
      </c>
      <c r="E79" s="191">
        <v>14.25</v>
      </c>
      <c r="F79" s="179">
        <f t="shared" si="6"/>
        <v>10.752279635258358</v>
      </c>
      <c r="G79" s="186">
        <v>14.15</v>
      </c>
      <c r="H79" s="187">
        <v>0.316</v>
      </c>
      <c r="I79" s="186">
        <f t="shared" si="7"/>
        <v>15.792000000000002</v>
      </c>
      <c r="J79" s="186">
        <f t="shared" si="8"/>
        <v>18.753</v>
      </c>
      <c r="K79" s="187">
        <v>0.24</v>
      </c>
      <c r="L79" s="186">
        <f t="shared" si="9"/>
        <v>22.32</v>
      </c>
      <c r="M79" s="188">
        <f t="shared" si="10"/>
        <v>26.504999999999999</v>
      </c>
      <c r="O79" s="227"/>
      <c r="P79" s="226"/>
      <c r="Z79" s="174">
        <v>12</v>
      </c>
      <c r="AA79" s="174">
        <v>14.25</v>
      </c>
    </row>
    <row r="80" spans="1:27" ht="15" thickBot="1" x14ac:dyDescent="0.35">
      <c r="A80" s="183" t="s">
        <v>0</v>
      </c>
      <c r="B80" s="84" t="s">
        <v>679</v>
      </c>
      <c r="C80" s="184" t="s">
        <v>679</v>
      </c>
      <c r="D80" s="185">
        <v>10</v>
      </c>
      <c r="E80" s="191">
        <v>12</v>
      </c>
      <c r="F80" s="179">
        <f t="shared" si="6"/>
        <v>12</v>
      </c>
      <c r="G80" s="186">
        <v>15.792000000000002</v>
      </c>
      <c r="H80" s="187">
        <v>0.316</v>
      </c>
      <c r="I80" s="186">
        <f t="shared" si="7"/>
        <v>13.16</v>
      </c>
      <c r="J80" s="186">
        <f t="shared" si="8"/>
        <v>15.792000000000002</v>
      </c>
      <c r="K80" s="187">
        <v>0.24</v>
      </c>
      <c r="L80" s="186">
        <f t="shared" si="9"/>
        <v>18.600000000000001</v>
      </c>
      <c r="M80" s="188">
        <f t="shared" si="10"/>
        <v>22.32</v>
      </c>
      <c r="O80" s="227"/>
      <c r="P80" s="226"/>
      <c r="Z80" s="174">
        <v>10</v>
      </c>
      <c r="AA80" s="174">
        <v>12</v>
      </c>
    </row>
    <row r="81" spans="1:27" ht="15" thickBot="1" x14ac:dyDescent="0.35">
      <c r="A81" s="183" t="s">
        <v>0</v>
      </c>
      <c r="B81" s="84" t="s">
        <v>680</v>
      </c>
      <c r="C81" s="184" t="s">
        <v>680</v>
      </c>
      <c r="D81" s="190">
        <v>14.25</v>
      </c>
      <c r="E81" s="190">
        <v>17</v>
      </c>
      <c r="F81" s="179">
        <f t="shared" si="6"/>
        <v>12.499999999999998</v>
      </c>
      <c r="G81" s="186">
        <v>16.45</v>
      </c>
      <c r="H81" s="187">
        <v>0.316</v>
      </c>
      <c r="I81" s="186">
        <f t="shared" si="7"/>
        <v>18.753</v>
      </c>
      <c r="J81" s="186">
        <f t="shared" si="8"/>
        <v>22.372</v>
      </c>
      <c r="K81" s="187">
        <v>0.24</v>
      </c>
      <c r="L81" s="186">
        <f t="shared" si="9"/>
        <v>26.504999999999999</v>
      </c>
      <c r="M81" s="188">
        <f t="shared" si="10"/>
        <v>31.62</v>
      </c>
      <c r="O81" s="226"/>
      <c r="P81" s="226"/>
      <c r="Z81" s="174">
        <v>14.25</v>
      </c>
      <c r="AA81" s="174">
        <v>17</v>
      </c>
    </row>
    <row r="82" spans="1:27" ht="15" thickBot="1" x14ac:dyDescent="0.35">
      <c r="A82" s="183" t="s">
        <v>0</v>
      </c>
      <c r="B82" s="189" t="s">
        <v>271</v>
      </c>
      <c r="C82" s="184" t="s">
        <v>271</v>
      </c>
      <c r="D82" s="185">
        <v>10</v>
      </c>
      <c r="E82" s="191">
        <v>12.5</v>
      </c>
      <c r="F82" s="179">
        <f t="shared" si="6"/>
        <v>12.477203647416415</v>
      </c>
      <c r="G82" s="186">
        <v>16.420000000000002</v>
      </c>
      <c r="H82" s="187">
        <v>0.316</v>
      </c>
      <c r="I82" s="186">
        <f t="shared" si="7"/>
        <v>13.16</v>
      </c>
      <c r="J82" s="186">
        <f t="shared" si="8"/>
        <v>16.45</v>
      </c>
      <c r="K82" s="187">
        <v>0.24</v>
      </c>
      <c r="L82" s="186">
        <f t="shared" si="9"/>
        <v>18.600000000000001</v>
      </c>
      <c r="M82" s="188">
        <f t="shared" si="10"/>
        <v>23.25</v>
      </c>
      <c r="N82" s="174">
        <f>D81*1.25</f>
        <v>17.8125</v>
      </c>
      <c r="O82" s="227"/>
      <c r="P82" s="226"/>
      <c r="Z82" s="174">
        <v>10</v>
      </c>
      <c r="AA82" s="174">
        <v>12.5</v>
      </c>
    </row>
    <row r="83" spans="1:27" ht="15" thickBot="1" x14ac:dyDescent="0.35">
      <c r="A83" s="183" t="s">
        <v>0</v>
      </c>
      <c r="B83" s="189" t="s">
        <v>272</v>
      </c>
      <c r="C83" s="184" t="s">
        <v>272</v>
      </c>
      <c r="D83" s="190">
        <v>12.51</v>
      </c>
      <c r="E83" s="190">
        <v>17.96</v>
      </c>
      <c r="F83" s="179">
        <f t="shared" si="6"/>
        <v>17.96352583586626</v>
      </c>
      <c r="G83" s="186">
        <v>23.64</v>
      </c>
      <c r="H83" s="187">
        <v>0.316</v>
      </c>
      <c r="I83" s="186">
        <f t="shared" si="7"/>
        <v>16.463160000000002</v>
      </c>
      <c r="J83" s="186">
        <f t="shared" si="8"/>
        <v>23.635360000000002</v>
      </c>
      <c r="K83" s="187">
        <v>0.24</v>
      </c>
      <c r="L83" s="186">
        <f t="shared" si="9"/>
        <v>23.268599999999999</v>
      </c>
      <c r="M83" s="188">
        <f t="shared" si="10"/>
        <v>33.4056</v>
      </c>
      <c r="O83" s="226"/>
      <c r="P83" s="226"/>
      <c r="Z83" s="174">
        <v>12.51</v>
      </c>
      <c r="AA83" s="174">
        <v>17.96</v>
      </c>
    </row>
    <row r="84" spans="1:27" ht="15" thickBot="1" x14ac:dyDescent="0.35">
      <c r="A84" s="183" t="s">
        <v>0</v>
      </c>
      <c r="B84" s="84" t="s">
        <v>681</v>
      </c>
      <c r="C84" s="184" t="s">
        <v>681</v>
      </c>
      <c r="D84" s="190">
        <v>10.25</v>
      </c>
      <c r="E84" s="190">
        <v>15</v>
      </c>
      <c r="F84" s="179">
        <f t="shared" si="6"/>
        <v>14.999999999999998</v>
      </c>
      <c r="G84" s="186">
        <v>19.739999999999998</v>
      </c>
      <c r="H84" s="187">
        <v>0.316</v>
      </c>
      <c r="I84" s="186">
        <f t="shared" si="7"/>
        <v>13.489000000000001</v>
      </c>
      <c r="J84" s="186">
        <f t="shared" si="8"/>
        <v>19.740000000000002</v>
      </c>
      <c r="K84" s="187">
        <v>0.24</v>
      </c>
      <c r="L84" s="186">
        <f t="shared" si="9"/>
        <v>19.065000000000001</v>
      </c>
      <c r="M84" s="188">
        <f t="shared" si="10"/>
        <v>27.9</v>
      </c>
      <c r="O84" s="226"/>
      <c r="P84" s="226"/>
      <c r="Z84" s="174">
        <v>10.25</v>
      </c>
      <c r="AA84" s="174">
        <v>15</v>
      </c>
    </row>
    <row r="85" spans="1:27" ht="15" thickBot="1" x14ac:dyDescent="0.35">
      <c r="A85" s="183" t="s">
        <v>0</v>
      </c>
      <c r="B85" s="189" t="s">
        <v>273</v>
      </c>
      <c r="C85" s="184" t="s">
        <v>273</v>
      </c>
      <c r="D85" s="190">
        <v>15.76</v>
      </c>
      <c r="E85" s="190">
        <v>19.59</v>
      </c>
      <c r="F85" s="179">
        <f t="shared" si="6"/>
        <v>19.589665653495441</v>
      </c>
      <c r="G85" s="186">
        <v>25.78</v>
      </c>
      <c r="H85" s="187">
        <v>0.316</v>
      </c>
      <c r="I85" s="186">
        <f t="shared" si="7"/>
        <v>20.740159999999999</v>
      </c>
      <c r="J85" s="186">
        <f t="shared" si="8"/>
        <v>25.780440000000002</v>
      </c>
      <c r="K85" s="187">
        <v>0.24</v>
      </c>
      <c r="L85" s="186">
        <f t="shared" si="9"/>
        <v>29.313600000000001</v>
      </c>
      <c r="M85" s="188">
        <f t="shared" si="10"/>
        <v>36.437399999999997</v>
      </c>
      <c r="O85" s="226"/>
      <c r="P85" s="226"/>
      <c r="Z85" s="174">
        <v>15.76</v>
      </c>
      <c r="AA85" s="174">
        <v>19.59</v>
      </c>
    </row>
    <row r="86" spans="1:27" ht="15" thickBot="1" x14ac:dyDescent="0.35">
      <c r="A86" s="183" t="s">
        <v>0</v>
      </c>
      <c r="B86" s="189" t="s">
        <v>274</v>
      </c>
      <c r="C86" s="184" t="s">
        <v>274</v>
      </c>
      <c r="D86" s="190">
        <v>19.62</v>
      </c>
      <c r="E86" s="190">
        <v>29.06</v>
      </c>
      <c r="F86" s="179">
        <f t="shared" si="6"/>
        <v>29.05775075987842</v>
      </c>
      <c r="G86" s="186">
        <v>38.24</v>
      </c>
      <c r="H86" s="187">
        <v>0.316</v>
      </c>
      <c r="I86" s="186">
        <f t="shared" si="7"/>
        <v>25.819920000000003</v>
      </c>
      <c r="J86" s="186">
        <f t="shared" si="8"/>
        <v>38.242959999999997</v>
      </c>
      <c r="K86" s="187">
        <v>0.24</v>
      </c>
      <c r="L86" s="186">
        <f t="shared" si="9"/>
        <v>36.493200000000002</v>
      </c>
      <c r="M86" s="188">
        <f t="shared" si="10"/>
        <v>54.051599999999993</v>
      </c>
      <c r="O86" s="226"/>
      <c r="P86" s="226"/>
      <c r="Z86" s="174">
        <v>19.62</v>
      </c>
      <c r="AA86" s="174">
        <v>29.06</v>
      </c>
    </row>
    <row r="87" spans="1:27" ht="15" thickBot="1" x14ac:dyDescent="0.35">
      <c r="A87" s="183" t="s">
        <v>0</v>
      </c>
      <c r="B87" s="84" t="s">
        <v>682</v>
      </c>
      <c r="C87" s="184" t="s">
        <v>682</v>
      </c>
      <c r="D87" s="190">
        <v>17.5</v>
      </c>
      <c r="E87" s="190">
        <v>20.75</v>
      </c>
      <c r="F87" s="179">
        <f t="shared" si="6"/>
        <v>20.752279635258358</v>
      </c>
      <c r="G87" s="186">
        <v>27.31</v>
      </c>
      <c r="H87" s="187">
        <v>0.316</v>
      </c>
      <c r="I87" s="186">
        <f t="shared" si="7"/>
        <v>23.03</v>
      </c>
      <c r="J87" s="186">
        <f t="shared" si="8"/>
        <v>27.307000000000002</v>
      </c>
      <c r="K87" s="187">
        <v>0.24</v>
      </c>
      <c r="L87" s="186">
        <f t="shared" si="9"/>
        <v>32.549999999999997</v>
      </c>
      <c r="M87" s="188">
        <f t="shared" si="10"/>
        <v>38.594999999999999</v>
      </c>
      <c r="O87" s="226"/>
      <c r="P87" s="226"/>
      <c r="Z87" s="174">
        <v>17.5</v>
      </c>
      <c r="AA87" s="174">
        <v>20.75</v>
      </c>
    </row>
    <row r="88" spans="1:27" ht="15" thickBot="1" x14ac:dyDescent="0.35">
      <c r="A88" s="183" t="s">
        <v>0</v>
      </c>
      <c r="B88" s="84" t="s">
        <v>683</v>
      </c>
      <c r="C88" s="184" t="s">
        <v>683</v>
      </c>
      <c r="D88" s="190">
        <v>15</v>
      </c>
      <c r="E88" s="190">
        <v>18</v>
      </c>
      <c r="F88" s="179">
        <f t="shared" si="6"/>
        <v>18.001519756838906</v>
      </c>
      <c r="G88" s="186">
        <v>23.69</v>
      </c>
      <c r="H88" s="187">
        <v>0.316</v>
      </c>
      <c r="I88" s="186">
        <f t="shared" si="7"/>
        <v>19.740000000000002</v>
      </c>
      <c r="J88" s="186">
        <f t="shared" si="8"/>
        <v>23.688000000000002</v>
      </c>
      <c r="K88" s="187">
        <v>0.24</v>
      </c>
      <c r="L88" s="186">
        <f t="shared" si="9"/>
        <v>27.9</v>
      </c>
      <c r="M88" s="188">
        <f t="shared" si="10"/>
        <v>33.479999999999997</v>
      </c>
      <c r="O88" s="226"/>
      <c r="P88" s="226"/>
      <c r="Z88" s="174">
        <v>15</v>
      </c>
      <c r="AA88" s="174">
        <v>18</v>
      </c>
    </row>
    <row r="89" spans="1:27" ht="15" thickBot="1" x14ac:dyDescent="0.35">
      <c r="A89" s="183" t="s">
        <v>0</v>
      </c>
      <c r="B89" s="189" t="s">
        <v>275</v>
      </c>
      <c r="C89" s="184" t="s">
        <v>275</v>
      </c>
      <c r="D89" s="190">
        <v>12.46</v>
      </c>
      <c r="E89" s="190">
        <v>14.61</v>
      </c>
      <c r="F89" s="179">
        <f t="shared" si="6"/>
        <v>14.612462006079028</v>
      </c>
      <c r="G89" s="186">
        <v>19.23</v>
      </c>
      <c r="H89" s="187">
        <v>0.316</v>
      </c>
      <c r="I89" s="186">
        <f t="shared" si="7"/>
        <v>16.397360000000003</v>
      </c>
      <c r="J89" s="186">
        <f t="shared" si="8"/>
        <v>19.226759999999999</v>
      </c>
      <c r="K89" s="187">
        <v>0.24</v>
      </c>
      <c r="L89" s="186">
        <f t="shared" si="9"/>
        <v>23.175600000000003</v>
      </c>
      <c r="M89" s="188">
        <f t="shared" si="10"/>
        <v>27.174599999999998</v>
      </c>
      <c r="O89" s="226"/>
      <c r="P89" s="226"/>
      <c r="Z89" s="174">
        <v>12.46</v>
      </c>
      <c r="AA89" s="174">
        <v>14.61</v>
      </c>
    </row>
    <row r="90" spans="1:27" ht="15" thickBot="1" x14ac:dyDescent="0.35">
      <c r="A90" s="183" t="s">
        <v>0</v>
      </c>
      <c r="B90" s="189" t="s">
        <v>1</v>
      </c>
      <c r="C90" s="184" t="s">
        <v>1</v>
      </c>
      <c r="D90" s="190">
        <v>14.64</v>
      </c>
      <c r="E90" s="190">
        <v>36.909999999999997</v>
      </c>
      <c r="F90" s="179">
        <f t="shared" si="6"/>
        <v>36.907294832826743</v>
      </c>
      <c r="G90" s="186">
        <v>48.57</v>
      </c>
      <c r="H90" s="187">
        <v>0.316</v>
      </c>
      <c r="I90" s="186">
        <f t="shared" si="7"/>
        <v>19.266240000000003</v>
      </c>
      <c r="J90" s="186">
        <f t="shared" si="8"/>
        <v>48.573560000000001</v>
      </c>
      <c r="K90" s="187">
        <v>0.24</v>
      </c>
      <c r="L90" s="186">
        <f t="shared" si="9"/>
        <v>27.230399999999999</v>
      </c>
      <c r="M90" s="188">
        <f t="shared" si="10"/>
        <v>68.652599999999993</v>
      </c>
      <c r="O90" s="226"/>
      <c r="P90" s="226"/>
      <c r="Z90" s="174">
        <v>14.64</v>
      </c>
      <c r="AA90" s="174">
        <v>36.909999999999997</v>
      </c>
    </row>
    <row r="91" spans="1:27" ht="15" thickBot="1" x14ac:dyDescent="0.35">
      <c r="A91" s="183" t="s">
        <v>0</v>
      </c>
      <c r="B91" s="189" t="s">
        <v>2</v>
      </c>
      <c r="C91" s="184" t="s">
        <v>2</v>
      </c>
      <c r="D91" s="185">
        <v>10</v>
      </c>
      <c r="E91" s="190">
        <v>17.510000000000002</v>
      </c>
      <c r="F91" s="179">
        <f t="shared" si="6"/>
        <v>17.507598784194528</v>
      </c>
      <c r="G91" s="186">
        <v>23.04</v>
      </c>
      <c r="H91" s="187">
        <v>0.316</v>
      </c>
      <c r="I91" s="186">
        <f t="shared" si="7"/>
        <v>13.16</v>
      </c>
      <c r="J91" s="186">
        <f t="shared" si="8"/>
        <v>23.043160000000004</v>
      </c>
      <c r="K91" s="187">
        <v>0.24</v>
      </c>
      <c r="L91" s="186">
        <f t="shared" si="9"/>
        <v>18.600000000000001</v>
      </c>
      <c r="M91" s="188">
        <f t="shared" si="10"/>
        <v>32.568600000000004</v>
      </c>
      <c r="O91" s="227"/>
      <c r="P91" s="226"/>
      <c r="Z91" s="174">
        <v>10</v>
      </c>
      <c r="AA91" s="174">
        <v>17.510000000000002</v>
      </c>
    </row>
    <row r="92" spans="1:27" ht="15" thickBot="1" x14ac:dyDescent="0.35">
      <c r="A92" s="183" t="s">
        <v>0</v>
      </c>
      <c r="B92" s="189" t="s">
        <v>34</v>
      </c>
      <c r="C92" s="184" t="s">
        <v>34</v>
      </c>
      <c r="D92" s="190">
        <v>11.94</v>
      </c>
      <c r="E92" s="190">
        <v>13.93</v>
      </c>
      <c r="F92" s="179">
        <f t="shared" si="6"/>
        <v>13.928571428571427</v>
      </c>
      <c r="G92" s="186">
        <v>18.329999999999998</v>
      </c>
      <c r="H92" s="187">
        <v>0.316</v>
      </c>
      <c r="I92" s="186">
        <f t="shared" si="7"/>
        <v>15.713039999999999</v>
      </c>
      <c r="J92" s="186">
        <f t="shared" si="8"/>
        <v>18.331880000000002</v>
      </c>
      <c r="K92" s="187">
        <v>0.24</v>
      </c>
      <c r="L92" s="186">
        <f t="shared" si="9"/>
        <v>22.208400000000001</v>
      </c>
      <c r="M92" s="188">
        <f t="shared" si="10"/>
        <v>25.909800000000001</v>
      </c>
      <c r="O92" s="226"/>
      <c r="P92" s="226"/>
      <c r="Z92" s="174">
        <v>11.94</v>
      </c>
      <c r="AA92" s="174">
        <v>13.93</v>
      </c>
    </row>
    <row r="93" spans="1:27" ht="15" thickBot="1" x14ac:dyDescent="0.35">
      <c r="A93" s="183" t="s">
        <v>0</v>
      </c>
      <c r="B93" s="189" t="s">
        <v>35</v>
      </c>
      <c r="C93" s="184" t="s">
        <v>35</v>
      </c>
      <c r="D93" s="190">
        <v>13.97</v>
      </c>
      <c r="E93" s="190">
        <v>19.86</v>
      </c>
      <c r="F93" s="179">
        <f t="shared" si="6"/>
        <v>19.863221884498479</v>
      </c>
      <c r="G93" s="186">
        <v>26.14</v>
      </c>
      <c r="H93" s="187">
        <v>0.316</v>
      </c>
      <c r="I93" s="186">
        <f t="shared" si="7"/>
        <v>18.384520000000002</v>
      </c>
      <c r="J93" s="186">
        <f t="shared" si="8"/>
        <v>26.135760000000001</v>
      </c>
      <c r="K93" s="187">
        <v>0.24</v>
      </c>
      <c r="L93" s="186">
        <f t="shared" si="9"/>
        <v>25.984200000000001</v>
      </c>
      <c r="M93" s="188">
        <f t="shared" si="10"/>
        <v>36.939599999999999</v>
      </c>
      <c r="O93" s="226"/>
      <c r="P93" s="226"/>
      <c r="Z93" s="174">
        <v>13.97</v>
      </c>
      <c r="AA93" s="174">
        <v>19.86</v>
      </c>
    </row>
    <row r="94" spans="1:27" ht="15" thickBot="1" x14ac:dyDescent="0.35">
      <c r="A94" s="183" t="s">
        <v>0</v>
      </c>
      <c r="B94" s="189" t="s">
        <v>30</v>
      </c>
      <c r="C94" s="184" t="s">
        <v>30</v>
      </c>
      <c r="D94" s="190">
        <v>10.41</v>
      </c>
      <c r="E94" s="190">
        <v>12.78</v>
      </c>
      <c r="F94" s="179">
        <f t="shared" si="6"/>
        <v>12.781155015197568</v>
      </c>
      <c r="G94" s="186">
        <v>16.82</v>
      </c>
      <c r="H94" s="187">
        <v>0.316</v>
      </c>
      <c r="I94" s="186">
        <f t="shared" si="7"/>
        <v>13.69956</v>
      </c>
      <c r="J94" s="186">
        <f t="shared" si="8"/>
        <v>16.818480000000001</v>
      </c>
      <c r="K94" s="187">
        <v>0.24</v>
      </c>
      <c r="L94" s="186">
        <f t="shared" si="9"/>
        <v>19.3626</v>
      </c>
      <c r="M94" s="188">
        <f t="shared" si="10"/>
        <v>23.770799999999998</v>
      </c>
      <c r="O94" s="226"/>
      <c r="P94" s="226"/>
      <c r="Z94" s="174">
        <v>10.41</v>
      </c>
      <c r="AA94" s="174">
        <v>12.78</v>
      </c>
    </row>
    <row r="95" spans="1:27" ht="15" thickBot="1" x14ac:dyDescent="0.35">
      <c r="A95" s="183" t="s">
        <v>0</v>
      </c>
      <c r="B95" s="189" t="s">
        <v>31</v>
      </c>
      <c r="C95" s="184" t="s">
        <v>31</v>
      </c>
      <c r="D95" s="190">
        <v>12.81</v>
      </c>
      <c r="E95" s="190">
        <v>19.899999999999999</v>
      </c>
      <c r="F95" s="179">
        <f t="shared" si="6"/>
        <v>19.901215805471125</v>
      </c>
      <c r="G95" s="186">
        <v>26.19</v>
      </c>
      <c r="H95" s="187">
        <v>0.316</v>
      </c>
      <c r="I95" s="186">
        <f t="shared" si="7"/>
        <v>16.857960000000002</v>
      </c>
      <c r="J95" s="186">
        <f t="shared" si="8"/>
        <v>26.188399999999998</v>
      </c>
      <c r="K95" s="187">
        <v>0.24</v>
      </c>
      <c r="L95" s="186">
        <f t="shared" si="9"/>
        <v>23.826599999999999</v>
      </c>
      <c r="M95" s="188">
        <f t="shared" si="10"/>
        <v>37.013999999999996</v>
      </c>
      <c r="O95" s="226"/>
      <c r="P95" s="226"/>
      <c r="Z95" s="174">
        <v>12.81</v>
      </c>
      <c r="AA95" s="174">
        <v>19.899999999999999</v>
      </c>
    </row>
    <row r="96" spans="1:27" ht="15" thickBot="1" x14ac:dyDescent="0.35">
      <c r="A96" s="183" t="s">
        <v>0</v>
      </c>
      <c r="B96" s="189" t="s">
        <v>32</v>
      </c>
      <c r="C96" s="184" t="s">
        <v>32</v>
      </c>
      <c r="D96" s="190">
        <v>12.51</v>
      </c>
      <c r="E96" s="190">
        <v>18.22</v>
      </c>
      <c r="F96" s="179">
        <f t="shared" si="6"/>
        <v>18.221884498480243</v>
      </c>
      <c r="G96" s="186">
        <v>23.98</v>
      </c>
      <c r="H96" s="187">
        <v>0.316</v>
      </c>
      <c r="I96" s="186">
        <f t="shared" si="7"/>
        <v>16.463160000000002</v>
      </c>
      <c r="J96" s="186">
        <f t="shared" si="8"/>
        <v>23.977519999999998</v>
      </c>
      <c r="K96" s="187">
        <v>0.24</v>
      </c>
      <c r="L96" s="186">
        <f t="shared" si="9"/>
        <v>23.268599999999999</v>
      </c>
      <c r="M96" s="188">
        <f t="shared" si="10"/>
        <v>33.889199999999995</v>
      </c>
      <c r="O96" s="226"/>
      <c r="P96" s="226"/>
      <c r="Z96" s="174">
        <v>12.51</v>
      </c>
      <c r="AA96" s="174">
        <v>18.22</v>
      </c>
    </row>
    <row r="97" spans="1:27" ht="15" thickBot="1" x14ac:dyDescent="0.35">
      <c r="A97" s="183" t="s">
        <v>0</v>
      </c>
      <c r="B97" s="189" t="s">
        <v>33</v>
      </c>
      <c r="C97" s="184" t="s">
        <v>33</v>
      </c>
      <c r="D97" s="190">
        <v>13.51</v>
      </c>
      <c r="E97" s="190">
        <v>19.54</v>
      </c>
      <c r="F97" s="179">
        <f t="shared" si="6"/>
        <v>19.53647416413374</v>
      </c>
      <c r="G97" s="186">
        <v>25.71</v>
      </c>
      <c r="H97" s="187">
        <v>0.316</v>
      </c>
      <c r="I97" s="186">
        <f t="shared" si="7"/>
        <v>17.779160000000001</v>
      </c>
      <c r="J97" s="186">
        <f t="shared" si="8"/>
        <v>25.714639999999999</v>
      </c>
      <c r="K97" s="187">
        <v>0.24</v>
      </c>
      <c r="L97" s="186">
        <f t="shared" si="9"/>
        <v>25.128600000000002</v>
      </c>
      <c r="M97" s="188">
        <f t="shared" si="10"/>
        <v>36.3444</v>
      </c>
      <c r="O97" s="226"/>
      <c r="P97" s="226"/>
      <c r="Z97" s="174">
        <v>13.51</v>
      </c>
      <c r="AA97" s="174">
        <v>19.54</v>
      </c>
    </row>
    <row r="98" spans="1:27" ht="15" thickBot="1" x14ac:dyDescent="0.35">
      <c r="A98" s="183" t="s">
        <v>0</v>
      </c>
      <c r="B98" s="189" t="s">
        <v>3</v>
      </c>
      <c r="C98" s="184" t="s">
        <v>3</v>
      </c>
      <c r="D98" s="190">
        <v>21.05</v>
      </c>
      <c r="E98" s="190">
        <v>32.04</v>
      </c>
      <c r="F98" s="179">
        <f t="shared" si="6"/>
        <v>32.036474164133736</v>
      </c>
      <c r="G98" s="186">
        <v>42.16</v>
      </c>
      <c r="H98" s="187">
        <v>0.316</v>
      </c>
      <c r="I98" s="186">
        <f t="shared" si="7"/>
        <v>27.701800000000002</v>
      </c>
      <c r="J98" s="186">
        <f t="shared" si="8"/>
        <v>42.164639999999999</v>
      </c>
      <c r="K98" s="187">
        <v>0.24</v>
      </c>
      <c r="L98" s="186">
        <f t="shared" si="9"/>
        <v>39.153000000000006</v>
      </c>
      <c r="M98" s="188">
        <f t="shared" si="10"/>
        <v>59.5944</v>
      </c>
      <c r="O98" s="226"/>
      <c r="P98" s="226"/>
      <c r="Z98" s="174">
        <v>21.05</v>
      </c>
      <c r="AA98" s="174">
        <v>32.04</v>
      </c>
    </row>
    <row r="99" spans="1:27" ht="15" thickBot="1" x14ac:dyDescent="0.35">
      <c r="A99" s="183" t="s">
        <v>0</v>
      </c>
      <c r="B99" s="189" t="s">
        <v>4</v>
      </c>
      <c r="C99" s="184" t="s">
        <v>4</v>
      </c>
      <c r="D99" s="190">
        <v>11.65</v>
      </c>
      <c r="E99" s="190">
        <v>16.05</v>
      </c>
      <c r="F99" s="179">
        <f t="shared" si="6"/>
        <v>16.048632218844986</v>
      </c>
      <c r="G99" s="186">
        <v>21.12</v>
      </c>
      <c r="H99" s="187">
        <v>0.316</v>
      </c>
      <c r="I99" s="186">
        <f t="shared" si="7"/>
        <v>15.3314</v>
      </c>
      <c r="J99" s="186">
        <f t="shared" si="8"/>
        <v>21.1218</v>
      </c>
      <c r="K99" s="187">
        <v>0.24</v>
      </c>
      <c r="L99" s="186">
        <f t="shared" si="9"/>
        <v>21.669</v>
      </c>
      <c r="M99" s="188">
        <f t="shared" si="10"/>
        <v>29.853000000000002</v>
      </c>
      <c r="O99" s="226"/>
      <c r="P99" s="226"/>
      <c r="Z99" s="174">
        <v>11.65</v>
      </c>
      <c r="AA99" s="174">
        <v>16.05</v>
      </c>
    </row>
    <row r="100" spans="1:27" ht="15" thickBot="1" x14ac:dyDescent="0.35">
      <c r="A100" s="183" t="s">
        <v>0</v>
      </c>
      <c r="B100" s="189" t="s">
        <v>5</v>
      </c>
      <c r="C100" s="184" t="s">
        <v>5</v>
      </c>
      <c r="D100" s="190">
        <v>12.49</v>
      </c>
      <c r="E100" s="190">
        <v>16.95</v>
      </c>
      <c r="F100" s="179">
        <f t="shared" si="6"/>
        <v>16.95288753799392</v>
      </c>
      <c r="G100" s="186">
        <v>22.31</v>
      </c>
      <c r="H100" s="187">
        <v>0.316</v>
      </c>
      <c r="I100" s="186">
        <f t="shared" si="7"/>
        <v>16.43684</v>
      </c>
      <c r="J100" s="186">
        <f t="shared" si="8"/>
        <v>22.3062</v>
      </c>
      <c r="K100" s="187">
        <v>0.24</v>
      </c>
      <c r="L100" s="186">
        <f t="shared" si="9"/>
        <v>23.231400000000001</v>
      </c>
      <c r="M100" s="188">
        <f t="shared" si="10"/>
        <v>31.526999999999997</v>
      </c>
      <c r="O100" s="226"/>
      <c r="P100" s="226"/>
      <c r="Z100" s="174">
        <v>12.49</v>
      </c>
      <c r="AA100" s="174">
        <v>16.95</v>
      </c>
    </row>
    <row r="101" spans="1:27" ht="15" thickBot="1" x14ac:dyDescent="0.35">
      <c r="A101" s="183" t="s">
        <v>0</v>
      </c>
      <c r="B101" s="189" t="s">
        <v>6</v>
      </c>
      <c r="C101" s="184" t="s">
        <v>6</v>
      </c>
      <c r="D101" s="190">
        <v>13.16</v>
      </c>
      <c r="E101" s="190">
        <v>17.739999999999998</v>
      </c>
      <c r="F101" s="179">
        <f t="shared" si="6"/>
        <v>17.743161094224924</v>
      </c>
      <c r="G101" s="186">
        <v>23.35</v>
      </c>
      <c r="H101" s="187">
        <v>0.316</v>
      </c>
      <c r="I101" s="186">
        <f t="shared" si="7"/>
        <v>17.318560000000002</v>
      </c>
      <c r="J101" s="186">
        <f t="shared" si="8"/>
        <v>23.345839999999999</v>
      </c>
      <c r="K101" s="187">
        <v>0.24</v>
      </c>
      <c r="L101" s="186">
        <f t="shared" si="9"/>
        <v>24.477600000000002</v>
      </c>
      <c r="M101" s="188">
        <f t="shared" si="10"/>
        <v>32.996400000000001</v>
      </c>
      <c r="O101" s="226"/>
      <c r="P101" s="226"/>
      <c r="Z101" s="174">
        <v>13.16</v>
      </c>
      <c r="AA101" s="174">
        <v>17.739999999999998</v>
      </c>
    </row>
    <row r="102" spans="1:27" ht="15" thickBot="1" x14ac:dyDescent="0.35">
      <c r="A102" s="183" t="s">
        <v>0</v>
      </c>
      <c r="B102" s="189" t="s">
        <v>7</v>
      </c>
      <c r="C102" s="184" t="s">
        <v>7</v>
      </c>
      <c r="D102" s="190">
        <v>13.77</v>
      </c>
      <c r="E102" s="190">
        <v>18.13</v>
      </c>
      <c r="F102" s="179">
        <f t="shared" si="6"/>
        <v>18.130699088145896</v>
      </c>
      <c r="G102" s="186">
        <v>23.86</v>
      </c>
      <c r="H102" s="187">
        <v>0.316</v>
      </c>
      <c r="I102" s="186">
        <f t="shared" si="7"/>
        <v>18.121320000000001</v>
      </c>
      <c r="J102" s="186">
        <f t="shared" si="8"/>
        <v>23.859079999999999</v>
      </c>
      <c r="K102" s="187">
        <v>0.24</v>
      </c>
      <c r="L102" s="186">
        <f t="shared" si="9"/>
        <v>25.612200000000001</v>
      </c>
      <c r="M102" s="188">
        <f t="shared" si="10"/>
        <v>33.721800000000002</v>
      </c>
      <c r="O102" s="226"/>
      <c r="P102" s="226"/>
      <c r="Z102" s="174">
        <v>13.77</v>
      </c>
      <c r="AA102" s="174">
        <v>18.13</v>
      </c>
    </row>
    <row r="103" spans="1:27" ht="15" thickBot="1" x14ac:dyDescent="0.35">
      <c r="A103" s="183" t="s">
        <v>0</v>
      </c>
      <c r="B103" s="189" t="s">
        <v>8</v>
      </c>
      <c r="C103" s="184" t="s">
        <v>8</v>
      </c>
      <c r="D103" s="190">
        <v>15.96</v>
      </c>
      <c r="E103" s="190">
        <v>20.34</v>
      </c>
      <c r="F103" s="179">
        <f t="shared" si="6"/>
        <v>20.341945288753799</v>
      </c>
      <c r="G103" s="186">
        <v>26.77</v>
      </c>
      <c r="H103" s="187">
        <v>0.316</v>
      </c>
      <c r="I103" s="186">
        <f t="shared" si="7"/>
        <v>21.003360000000001</v>
      </c>
      <c r="J103" s="186">
        <f t="shared" si="8"/>
        <v>26.767440000000001</v>
      </c>
      <c r="K103" s="187">
        <v>0.24</v>
      </c>
      <c r="L103" s="186">
        <f t="shared" si="9"/>
        <v>29.685600000000001</v>
      </c>
      <c r="M103" s="188">
        <f t="shared" si="10"/>
        <v>37.8324</v>
      </c>
      <c r="O103" s="226"/>
      <c r="P103" s="226"/>
      <c r="Z103" s="174">
        <v>15.96</v>
      </c>
      <c r="AA103" s="174">
        <v>20.34</v>
      </c>
    </row>
    <row r="104" spans="1:27" ht="15" thickBot="1" x14ac:dyDescent="0.35">
      <c r="A104" s="183" t="s">
        <v>0</v>
      </c>
      <c r="B104" s="189" t="s">
        <v>26</v>
      </c>
      <c r="C104" s="184" t="s">
        <v>26</v>
      </c>
      <c r="D104" s="185">
        <v>10</v>
      </c>
      <c r="E104" s="190">
        <v>12.44</v>
      </c>
      <c r="F104" s="179">
        <f t="shared" si="6"/>
        <v>12.439209726443769</v>
      </c>
      <c r="G104" s="186">
        <v>16.37</v>
      </c>
      <c r="H104" s="187">
        <v>0.316</v>
      </c>
      <c r="I104" s="186">
        <f t="shared" si="7"/>
        <v>13.16</v>
      </c>
      <c r="J104" s="186">
        <f t="shared" si="8"/>
        <v>16.371040000000001</v>
      </c>
      <c r="K104" s="187">
        <v>0.24</v>
      </c>
      <c r="L104" s="186">
        <f t="shared" si="9"/>
        <v>18.600000000000001</v>
      </c>
      <c r="M104" s="188">
        <f t="shared" si="10"/>
        <v>23.138400000000001</v>
      </c>
      <c r="O104" s="227"/>
      <c r="P104" s="226"/>
      <c r="Z104" s="174">
        <v>10</v>
      </c>
      <c r="AA104" s="174">
        <v>12.44</v>
      </c>
    </row>
    <row r="105" spans="1:27" ht="15" thickBot="1" x14ac:dyDescent="0.35">
      <c r="A105" s="183" t="s">
        <v>0</v>
      </c>
      <c r="B105" s="189" t="s">
        <v>27</v>
      </c>
      <c r="C105" s="184" t="s">
        <v>27</v>
      </c>
      <c r="D105" s="190">
        <v>12.46</v>
      </c>
      <c r="E105" s="190">
        <v>14.54</v>
      </c>
      <c r="F105" s="179">
        <f t="shared" si="6"/>
        <v>14.536474164133738</v>
      </c>
      <c r="G105" s="186">
        <v>19.13</v>
      </c>
      <c r="H105" s="187">
        <v>0.316</v>
      </c>
      <c r="I105" s="186">
        <f t="shared" si="7"/>
        <v>16.397360000000003</v>
      </c>
      <c r="J105" s="186">
        <f t="shared" si="8"/>
        <v>19.134640000000001</v>
      </c>
      <c r="K105" s="187">
        <v>0.24</v>
      </c>
      <c r="L105" s="186">
        <f t="shared" si="9"/>
        <v>23.175600000000003</v>
      </c>
      <c r="M105" s="188">
        <f t="shared" si="10"/>
        <v>27.0444</v>
      </c>
      <c r="O105" s="226"/>
      <c r="P105" s="226"/>
      <c r="Z105" s="174">
        <v>12.46</v>
      </c>
      <c r="AA105" s="174">
        <v>14.54</v>
      </c>
    </row>
    <row r="106" spans="1:27" ht="15" thickBot="1" x14ac:dyDescent="0.35">
      <c r="A106" s="183" t="s">
        <v>0</v>
      </c>
      <c r="B106" s="189" t="s">
        <v>28</v>
      </c>
      <c r="C106" s="184" t="s">
        <v>28</v>
      </c>
      <c r="D106" s="190">
        <v>14.58</v>
      </c>
      <c r="E106" s="190">
        <v>16.510000000000002</v>
      </c>
      <c r="F106" s="179">
        <f t="shared" si="6"/>
        <v>16.512158054711247</v>
      </c>
      <c r="G106" s="186">
        <v>21.73</v>
      </c>
      <c r="H106" s="187">
        <v>0.316</v>
      </c>
      <c r="I106" s="186">
        <f t="shared" si="7"/>
        <v>19.187280000000001</v>
      </c>
      <c r="J106" s="186">
        <f t="shared" si="8"/>
        <v>21.727160000000001</v>
      </c>
      <c r="K106" s="187">
        <v>0.24</v>
      </c>
      <c r="L106" s="186">
        <f t="shared" si="9"/>
        <v>27.1188</v>
      </c>
      <c r="M106" s="188">
        <f t="shared" si="10"/>
        <v>30.708600000000001</v>
      </c>
      <c r="O106" s="226"/>
      <c r="P106" s="226"/>
      <c r="Z106" s="174">
        <v>14.58</v>
      </c>
      <c r="AA106" s="174">
        <v>16.510000000000002</v>
      </c>
    </row>
    <row r="107" spans="1:27" ht="15" thickBot="1" x14ac:dyDescent="0.35">
      <c r="A107" s="183" t="s">
        <v>0</v>
      </c>
      <c r="B107" s="189" t="s">
        <v>29</v>
      </c>
      <c r="C107" s="184" t="s">
        <v>29</v>
      </c>
      <c r="D107" s="190">
        <v>16.52</v>
      </c>
      <c r="E107" s="190">
        <v>19.14</v>
      </c>
      <c r="F107" s="179">
        <f t="shared" si="6"/>
        <v>19.141337386018236</v>
      </c>
      <c r="G107" s="186">
        <v>25.19</v>
      </c>
      <c r="H107" s="187">
        <v>0.316</v>
      </c>
      <c r="I107" s="186">
        <f t="shared" si="7"/>
        <v>21.740320000000001</v>
      </c>
      <c r="J107" s="186">
        <f t="shared" si="8"/>
        <v>25.18824</v>
      </c>
      <c r="K107" s="187">
        <v>0.24</v>
      </c>
      <c r="L107" s="186">
        <f t="shared" si="9"/>
        <v>30.7272</v>
      </c>
      <c r="M107" s="188">
        <f t="shared" si="10"/>
        <v>35.6004</v>
      </c>
      <c r="O107" s="226"/>
      <c r="P107" s="226"/>
      <c r="Z107" s="174">
        <v>16.52</v>
      </c>
      <c r="AA107" s="174">
        <v>19.14</v>
      </c>
    </row>
    <row r="108" spans="1:27" ht="15" thickBot="1" x14ac:dyDescent="0.35">
      <c r="A108" s="183" t="s">
        <v>0</v>
      </c>
      <c r="B108" s="84" t="s">
        <v>684</v>
      </c>
      <c r="C108" s="184" t="s">
        <v>684</v>
      </c>
      <c r="D108" s="69">
        <v>14.98</v>
      </c>
      <c r="E108" s="69">
        <v>25.145000000000003</v>
      </c>
      <c r="F108" s="179">
        <f t="shared" si="6"/>
        <v>23.503039513677809</v>
      </c>
      <c r="G108" s="186">
        <v>30.93</v>
      </c>
      <c r="H108" s="187">
        <v>0.316</v>
      </c>
      <c r="I108" s="186">
        <f t="shared" si="7"/>
        <v>19.71368</v>
      </c>
      <c r="J108" s="186">
        <f t="shared" si="8"/>
        <v>33.090820000000008</v>
      </c>
      <c r="K108" s="187">
        <v>0.24</v>
      </c>
      <c r="L108" s="186">
        <f t="shared" si="9"/>
        <v>27.8628</v>
      </c>
      <c r="M108" s="188">
        <f t="shared" si="10"/>
        <v>46.7697</v>
      </c>
      <c r="O108" s="227"/>
      <c r="P108" s="227"/>
      <c r="Z108" s="174">
        <v>14.98</v>
      </c>
      <c r="AA108" s="174">
        <v>25.145000000000003</v>
      </c>
    </row>
    <row r="109" spans="1:27" ht="15" thickBot="1" x14ac:dyDescent="0.35">
      <c r="A109" s="183" t="s">
        <v>0</v>
      </c>
      <c r="B109" s="189" t="s">
        <v>9</v>
      </c>
      <c r="C109" s="184" t="s">
        <v>9</v>
      </c>
      <c r="D109" s="190">
        <v>11.09</v>
      </c>
      <c r="E109" s="190">
        <v>14.84</v>
      </c>
      <c r="F109" s="179">
        <f t="shared" si="6"/>
        <v>14.840425531914894</v>
      </c>
      <c r="G109" s="186">
        <v>19.53</v>
      </c>
      <c r="H109" s="187">
        <v>0.316</v>
      </c>
      <c r="I109" s="186">
        <f t="shared" si="7"/>
        <v>14.594440000000001</v>
      </c>
      <c r="J109" s="186">
        <f t="shared" si="8"/>
        <v>19.529440000000001</v>
      </c>
      <c r="K109" s="187">
        <v>0.24</v>
      </c>
      <c r="L109" s="186">
        <f t="shared" si="9"/>
        <v>20.627399999999998</v>
      </c>
      <c r="M109" s="188">
        <f t="shared" si="10"/>
        <v>27.602399999999996</v>
      </c>
      <c r="O109" s="226"/>
      <c r="P109" s="226"/>
      <c r="Z109" s="174">
        <v>11.09</v>
      </c>
      <c r="AA109" s="174">
        <v>14.84</v>
      </c>
    </row>
    <row r="110" spans="1:27" ht="15" thickBot="1" x14ac:dyDescent="0.35">
      <c r="A110" s="183" t="s">
        <v>0</v>
      </c>
      <c r="B110" s="189" t="s">
        <v>10</v>
      </c>
      <c r="C110" s="184" t="s">
        <v>10</v>
      </c>
      <c r="D110" s="190">
        <v>14.85</v>
      </c>
      <c r="E110" s="190">
        <v>15.83</v>
      </c>
      <c r="F110" s="179">
        <f t="shared" si="6"/>
        <v>15.828267477203646</v>
      </c>
      <c r="G110" s="186">
        <v>20.83</v>
      </c>
      <c r="H110" s="187">
        <v>0.316</v>
      </c>
      <c r="I110" s="186">
        <f t="shared" si="7"/>
        <v>19.5426</v>
      </c>
      <c r="J110" s="186">
        <f t="shared" si="8"/>
        <v>20.832280000000001</v>
      </c>
      <c r="K110" s="187">
        <v>0.24</v>
      </c>
      <c r="L110" s="186">
        <f t="shared" si="9"/>
        <v>27.620999999999999</v>
      </c>
      <c r="M110" s="188">
        <f t="shared" si="10"/>
        <v>29.4438</v>
      </c>
      <c r="O110" s="226"/>
      <c r="P110" s="226"/>
      <c r="Z110" s="174">
        <v>14.85</v>
      </c>
      <c r="AA110" s="174">
        <v>15.83</v>
      </c>
    </row>
    <row r="111" spans="1:27" ht="15" thickBot="1" x14ac:dyDescent="0.35">
      <c r="A111" s="183" t="s">
        <v>0</v>
      </c>
      <c r="B111" s="189" t="s">
        <v>11</v>
      </c>
      <c r="C111" s="184" t="s">
        <v>11</v>
      </c>
      <c r="D111" s="190">
        <v>11.99</v>
      </c>
      <c r="E111" s="190">
        <v>16.649999999999999</v>
      </c>
      <c r="F111" s="179">
        <f t="shared" si="6"/>
        <v>16.648936170212764</v>
      </c>
      <c r="G111" s="186">
        <v>21.91</v>
      </c>
      <c r="H111" s="187">
        <v>0.316</v>
      </c>
      <c r="I111" s="186">
        <f t="shared" si="7"/>
        <v>15.778840000000001</v>
      </c>
      <c r="J111" s="186">
        <f t="shared" si="8"/>
        <v>21.9114</v>
      </c>
      <c r="K111" s="187">
        <v>0.24</v>
      </c>
      <c r="L111" s="186">
        <f t="shared" si="9"/>
        <v>22.301399999999997</v>
      </c>
      <c r="M111" s="188">
        <f t="shared" si="10"/>
        <v>30.968999999999998</v>
      </c>
      <c r="O111" s="226"/>
      <c r="P111" s="226"/>
      <c r="Z111" s="174">
        <v>11.99</v>
      </c>
      <c r="AA111" s="174">
        <v>16.649999999999999</v>
      </c>
    </row>
    <row r="112" spans="1:27" ht="15" thickBot="1" x14ac:dyDescent="0.35">
      <c r="A112" s="183" t="s">
        <v>0</v>
      </c>
      <c r="B112" s="189" t="s">
        <v>12</v>
      </c>
      <c r="C112" s="184" t="s">
        <v>12</v>
      </c>
      <c r="D112" s="190">
        <v>10.83</v>
      </c>
      <c r="E112" s="190">
        <v>15.31</v>
      </c>
      <c r="F112" s="179">
        <f t="shared" si="6"/>
        <v>15.311550151975682</v>
      </c>
      <c r="G112" s="186">
        <v>20.149999999999999</v>
      </c>
      <c r="H112" s="187">
        <v>0.316</v>
      </c>
      <c r="I112" s="186">
        <f t="shared" si="7"/>
        <v>14.252280000000001</v>
      </c>
      <c r="J112" s="186">
        <f t="shared" si="8"/>
        <v>20.147960000000001</v>
      </c>
      <c r="K112" s="187">
        <v>0.24</v>
      </c>
      <c r="L112" s="186">
        <f t="shared" si="9"/>
        <v>20.143800000000002</v>
      </c>
      <c r="M112" s="188">
        <f t="shared" si="10"/>
        <v>28.476600000000001</v>
      </c>
      <c r="O112" s="226"/>
      <c r="P112" s="226"/>
      <c r="Z112" s="174">
        <v>10.83</v>
      </c>
      <c r="AA112" s="174">
        <v>15.31</v>
      </c>
    </row>
    <row r="113" spans="1:27" ht="15" thickBot="1" x14ac:dyDescent="0.35">
      <c r="A113" s="183" t="s">
        <v>0</v>
      </c>
      <c r="B113" s="189" t="s">
        <v>13</v>
      </c>
      <c r="C113" s="184" t="s">
        <v>13</v>
      </c>
      <c r="D113" s="190">
        <v>14.1</v>
      </c>
      <c r="E113" s="190">
        <v>20.3</v>
      </c>
      <c r="F113" s="179">
        <f t="shared" si="6"/>
        <v>20.296352583586625</v>
      </c>
      <c r="G113" s="186">
        <v>26.71</v>
      </c>
      <c r="H113" s="187">
        <v>0.316</v>
      </c>
      <c r="I113" s="186">
        <f t="shared" si="7"/>
        <v>18.555600000000002</v>
      </c>
      <c r="J113" s="186">
        <f t="shared" si="8"/>
        <v>26.714800000000004</v>
      </c>
      <c r="K113" s="187">
        <v>0.24</v>
      </c>
      <c r="L113" s="186">
        <f t="shared" si="9"/>
        <v>26.225999999999999</v>
      </c>
      <c r="M113" s="188">
        <f t="shared" si="10"/>
        <v>37.758000000000003</v>
      </c>
      <c r="O113" s="226"/>
      <c r="P113" s="226"/>
      <c r="Z113" s="174">
        <v>14.1</v>
      </c>
      <c r="AA113" s="174">
        <v>20.3</v>
      </c>
    </row>
    <row r="114" spans="1:27" ht="15" thickBot="1" x14ac:dyDescent="0.35">
      <c r="A114" s="183" t="s">
        <v>0</v>
      </c>
      <c r="B114" s="189" t="s">
        <v>14</v>
      </c>
      <c r="C114" s="184" t="s">
        <v>14</v>
      </c>
      <c r="D114" s="190">
        <v>15.06</v>
      </c>
      <c r="E114" s="190">
        <v>22.04</v>
      </c>
      <c r="F114" s="179">
        <f t="shared" si="6"/>
        <v>22.036474164133736</v>
      </c>
      <c r="G114" s="186">
        <v>29</v>
      </c>
      <c r="H114" s="187">
        <v>0.316</v>
      </c>
      <c r="I114" s="186">
        <f t="shared" si="7"/>
        <v>19.818960000000001</v>
      </c>
      <c r="J114" s="186">
        <f t="shared" si="8"/>
        <v>29.004639999999998</v>
      </c>
      <c r="K114" s="187">
        <v>0.24</v>
      </c>
      <c r="L114" s="186">
        <f t="shared" si="9"/>
        <v>28.011600000000001</v>
      </c>
      <c r="M114" s="188">
        <f t="shared" si="10"/>
        <v>40.994400000000006</v>
      </c>
      <c r="O114" s="226"/>
      <c r="P114" s="226"/>
      <c r="Z114" s="174">
        <v>15.06</v>
      </c>
      <c r="AA114" s="174">
        <v>22.04</v>
      </c>
    </row>
    <row r="115" spans="1:27" ht="15" thickBot="1" x14ac:dyDescent="0.35">
      <c r="A115" s="183" t="s">
        <v>0</v>
      </c>
      <c r="B115" s="189" t="s">
        <v>15</v>
      </c>
      <c r="C115" s="184" t="s">
        <v>15</v>
      </c>
      <c r="D115" s="185">
        <v>10</v>
      </c>
      <c r="E115" s="190">
        <v>10.83</v>
      </c>
      <c r="F115" s="179">
        <f t="shared" si="6"/>
        <v>10.828267477203648</v>
      </c>
      <c r="G115" s="186">
        <v>14.25</v>
      </c>
      <c r="H115" s="187">
        <v>0.316</v>
      </c>
      <c r="I115" s="186">
        <f t="shared" si="7"/>
        <v>13.16</v>
      </c>
      <c r="J115" s="186">
        <f t="shared" si="8"/>
        <v>14.252280000000001</v>
      </c>
      <c r="K115" s="187">
        <v>0.24</v>
      </c>
      <c r="L115" s="186">
        <f t="shared" si="9"/>
        <v>18.600000000000001</v>
      </c>
      <c r="M115" s="188">
        <f t="shared" si="10"/>
        <v>20.143800000000002</v>
      </c>
      <c r="O115" s="227"/>
      <c r="P115" s="226"/>
      <c r="Z115" s="174">
        <v>10</v>
      </c>
      <c r="AA115" s="174">
        <v>10.83</v>
      </c>
    </row>
    <row r="116" spans="1:27" ht="15" thickBot="1" x14ac:dyDescent="0.35">
      <c r="A116" s="183" t="s">
        <v>0</v>
      </c>
      <c r="B116" s="189" t="s">
        <v>16</v>
      </c>
      <c r="C116" s="184" t="s">
        <v>16</v>
      </c>
      <c r="D116" s="190">
        <v>10.88</v>
      </c>
      <c r="E116" s="190">
        <v>17.12</v>
      </c>
      <c r="F116" s="179">
        <f t="shared" si="6"/>
        <v>17.120060790273556</v>
      </c>
      <c r="G116" s="186">
        <v>22.53</v>
      </c>
      <c r="H116" s="187">
        <v>0.316</v>
      </c>
      <c r="I116" s="186">
        <f t="shared" si="7"/>
        <v>14.318080000000002</v>
      </c>
      <c r="J116" s="186">
        <f t="shared" si="8"/>
        <v>22.529920000000001</v>
      </c>
      <c r="K116" s="187">
        <v>0.24</v>
      </c>
      <c r="L116" s="186">
        <f t="shared" si="9"/>
        <v>20.236799999999999</v>
      </c>
      <c r="M116" s="188">
        <f t="shared" si="10"/>
        <v>31.8432</v>
      </c>
      <c r="O116" s="226"/>
      <c r="P116" s="226"/>
      <c r="Z116" s="174">
        <v>10.88</v>
      </c>
      <c r="AA116" s="174">
        <v>17.12</v>
      </c>
    </row>
    <row r="117" spans="1:27" ht="15" thickBot="1" x14ac:dyDescent="0.35">
      <c r="A117" s="183" t="s">
        <v>0</v>
      </c>
      <c r="B117" s="189" t="s">
        <v>17</v>
      </c>
      <c r="C117" s="184" t="s">
        <v>17</v>
      </c>
      <c r="D117" s="190">
        <v>17.18</v>
      </c>
      <c r="E117" s="190">
        <v>19.09</v>
      </c>
      <c r="F117" s="179">
        <f t="shared" si="6"/>
        <v>19.088145896656535</v>
      </c>
      <c r="G117" s="186">
        <v>25.12</v>
      </c>
      <c r="H117" s="187">
        <v>0.316</v>
      </c>
      <c r="I117" s="186">
        <f t="shared" si="7"/>
        <v>22.608879999999999</v>
      </c>
      <c r="J117" s="186">
        <f t="shared" si="8"/>
        <v>25.122440000000001</v>
      </c>
      <c r="K117" s="187">
        <v>0.24</v>
      </c>
      <c r="L117" s="186">
        <f t="shared" si="9"/>
        <v>31.954799999999999</v>
      </c>
      <c r="M117" s="188">
        <f t="shared" si="10"/>
        <v>35.507399999999997</v>
      </c>
      <c r="O117" s="226"/>
      <c r="P117" s="226"/>
      <c r="Z117" s="174">
        <v>17.18</v>
      </c>
      <c r="AA117" s="174">
        <v>19.09</v>
      </c>
    </row>
    <row r="118" spans="1:27" ht="15" thickBot="1" x14ac:dyDescent="0.35">
      <c r="A118" s="183" t="s">
        <v>0</v>
      </c>
      <c r="B118" s="84" t="s">
        <v>685</v>
      </c>
      <c r="C118" s="184" t="s">
        <v>685</v>
      </c>
      <c r="D118" s="69">
        <v>30</v>
      </c>
      <c r="E118" s="69">
        <v>45</v>
      </c>
      <c r="F118" s="179">
        <f t="shared" si="6"/>
        <v>45</v>
      </c>
      <c r="G118" s="186">
        <v>59.22</v>
      </c>
      <c r="H118" s="187">
        <v>0.316</v>
      </c>
      <c r="I118" s="186">
        <f t="shared" si="7"/>
        <v>39.480000000000004</v>
      </c>
      <c r="J118" s="186">
        <f t="shared" si="8"/>
        <v>59.220000000000006</v>
      </c>
      <c r="K118" s="187">
        <v>0.24</v>
      </c>
      <c r="L118" s="186">
        <f t="shared" si="9"/>
        <v>55.8</v>
      </c>
      <c r="M118" s="188">
        <f t="shared" si="10"/>
        <v>83.7</v>
      </c>
      <c r="O118" s="227"/>
      <c r="P118" s="227"/>
      <c r="Z118" s="174">
        <v>30</v>
      </c>
      <c r="AA118" s="174">
        <v>45</v>
      </c>
    </row>
    <row r="119" spans="1:27" ht="15" thickBot="1" x14ac:dyDescent="0.35">
      <c r="A119" s="183" t="s">
        <v>0</v>
      </c>
      <c r="B119" s="84" t="s">
        <v>686</v>
      </c>
      <c r="C119" s="184" t="s">
        <v>686</v>
      </c>
      <c r="D119" s="69">
        <v>20</v>
      </c>
      <c r="E119" s="69">
        <v>25</v>
      </c>
      <c r="F119" s="179">
        <f t="shared" si="6"/>
        <v>24.999999999999996</v>
      </c>
      <c r="G119" s="186">
        <v>32.9</v>
      </c>
      <c r="H119" s="187">
        <v>0.316</v>
      </c>
      <c r="I119" s="186">
        <f t="shared" si="7"/>
        <v>26.32</v>
      </c>
      <c r="J119" s="186">
        <f t="shared" si="8"/>
        <v>32.9</v>
      </c>
      <c r="K119" s="187">
        <v>0.24</v>
      </c>
      <c r="L119" s="186">
        <f t="shared" si="9"/>
        <v>37.200000000000003</v>
      </c>
      <c r="M119" s="188">
        <f t="shared" si="10"/>
        <v>46.5</v>
      </c>
      <c r="O119" s="227"/>
      <c r="P119" s="227"/>
      <c r="Z119" s="174">
        <v>20</v>
      </c>
      <c r="AA119" s="174">
        <v>25</v>
      </c>
    </row>
    <row r="120" spans="1:27" ht="15" thickBot="1" x14ac:dyDescent="0.35">
      <c r="A120" s="183" t="s">
        <v>0</v>
      </c>
      <c r="B120" s="189" t="s">
        <v>18</v>
      </c>
      <c r="C120" s="184" t="s">
        <v>18</v>
      </c>
      <c r="D120" s="190">
        <v>12.71</v>
      </c>
      <c r="E120" s="190">
        <v>16.78</v>
      </c>
      <c r="F120" s="179">
        <f t="shared" si="6"/>
        <v>16.778115501519753</v>
      </c>
      <c r="G120" s="186">
        <v>22.08</v>
      </c>
      <c r="H120" s="187">
        <v>0.316</v>
      </c>
      <c r="I120" s="186">
        <f t="shared" si="7"/>
        <v>16.726360000000003</v>
      </c>
      <c r="J120" s="186">
        <f t="shared" si="8"/>
        <v>22.082480000000004</v>
      </c>
      <c r="K120" s="187">
        <v>0.24</v>
      </c>
      <c r="L120" s="186">
        <f t="shared" si="9"/>
        <v>23.640600000000003</v>
      </c>
      <c r="M120" s="188">
        <f t="shared" si="10"/>
        <v>31.210800000000003</v>
      </c>
      <c r="O120" s="226"/>
      <c r="P120" s="226"/>
      <c r="Z120" s="174">
        <v>12.71</v>
      </c>
      <c r="AA120" s="174">
        <v>16.78</v>
      </c>
    </row>
    <row r="121" spans="1:27" ht="15" thickBot="1" x14ac:dyDescent="0.35">
      <c r="A121" s="183" t="s">
        <v>0</v>
      </c>
      <c r="B121" s="189" t="s">
        <v>19</v>
      </c>
      <c r="C121" s="184" t="s">
        <v>19</v>
      </c>
      <c r="D121" s="190">
        <v>17.66</v>
      </c>
      <c r="E121" s="190">
        <v>30.2</v>
      </c>
      <c r="F121" s="179">
        <f t="shared" si="6"/>
        <v>30.19756838905775</v>
      </c>
      <c r="G121" s="186">
        <v>39.74</v>
      </c>
      <c r="H121" s="187">
        <v>0.316</v>
      </c>
      <c r="I121" s="186">
        <f t="shared" si="7"/>
        <v>23.240560000000002</v>
      </c>
      <c r="J121" s="186">
        <f t="shared" si="8"/>
        <v>39.743200000000002</v>
      </c>
      <c r="K121" s="187">
        <v>0.24</v>
      </c>
      <c r="L121" s="186">
        <f t="shared" si="9"/>
        <v>32.8476</v>
      </c>
      <c r="M121" s="188">
        <f t="shared" si="10"/>
        <v>56.171999999999997</v>
      </c>
      <c r="O121" s="226"/>
      <c r="P121" s="226"/>
      <c r="Z121" s="174">
        <v>17.66</v>
      </c>
      <c r="AA121" s="174">
        <v>30.2</v>
      </c>
    </row>
    <row r="122" spans="1:27" ht="15" thickBot="1" x14ac:dyDescent="0.35">
      <c r="A122" s="183" t="s">
        <v>0</v>
      </c>
      <c r="B122" s="189" t="s">
        <v>20</v>
      </c>
      <c r="C122" s="184" t="s">
        <v>20</v>
      </c>
      <c r="D122" s="190">
        <v>12.71</v>
      </c>
      <c r="E122" s="190">
        <v>17.63</v>
      </c>
      <c r="F122" s="179">
        <f t="shared" si="6"/>
        <v>17.62917933130699</v>
      </c>
      <c r="G122" s="186">
        <v>23.2</v>
      </c>
      <c r="H122" s="187">
        <v>0.316</v>
      </c>
      <c r="I122" s="186">
        <f t="shared" si="7"/>
        <v>16.726360000000003</v>
      </c>
      <c r="J122" s="186">
        <f t="shared" si="8"/>
        <v>23.201080000000001</v>
      </c>
      <c r="K122" s="187">
        <v>0.24</v>
      </c>
      <c r="L122" s="186">
        <f t="shared" si="9"/>
        <v>23.640600000000003</v>
      </c>
      <c r="M122" s="188">
        <f t="shared" si="10"/>
        <v>32.791800000000002</v>
      </c>
      <c r="O122" s="226"/>
      <c r="P122" s="226"/>
      <c r="Z122" s="174">
        <v>12.71</v>
      </c>
      <c r="AA122" s="174">
        <v>17.63</v>
      </c>
    </row>
    <row r="123" spans="1:27" ht="15" thickBot="1" x14ac:dyDescent="0.35">
      <c r="A123" s="183" t="s">
        <v>0</v>
      </c>
      <c r="B123" s="189" t="s">
        <v>21</v>
      </c>
      <c r="C123" s="184" t="s">
        <v>21</v>
      </c>
      <c r="D123" s="185">
        <v>10</v>
      </c>
      <c r="E123" s="190">
        <v>11.43</v>
      </c>
      <c r="F123" s="179">
        <f t="shared" si="6"/>
        <v>11.428571428571427</v>
      </c>
      <c r="G123" s="186">
        <v>15.04</v>
      </c>
      <c r="H123" s="187">
        <v>0.316</v>
      </c>
      <c r="I123" s="186">
        <f t="shared" si="7"/>
        <v>13.16</v>
      </c>
      <c r="J123" s="186">
        <f t="shared" si="8"/>
        <v>15.041880000000001</v>
      </c>
      <c r="K123" s="187">
        <v>0.24</v>
      </c>
      <c r="L123" s="186">
        <f t="shared" si="9"/>
        <v>18.600000000000001</v>
      </c>
      <c r="M123" s="188">
        <f t="shared" si="10"/>
        <v>21.259799999999998</v>
      </c>
      <c r="N123" s="174">
        <f>E123-F123</f>
        <v>1.4285714285726669E-3</v>
      </c>
      <c r="O123" s="227"/>
      <c r="P123" s="226"/>
      <c r="Z123" s="174">
        <v>10</v>
      </c>
      <c r="AA123" s="174">
        <v>11.43</v>
      </c>
    </row>
    <row r="124" spans="1:27" ht="15" thickBot="1" x14ac:dyDescent="0.35">
      <c r="A124" s="183" t="s">
        <v>0</v>
      </c>
      <c r="B124" s="189" t="s">
        <v>22</v>
      </c>
      <c r="C124" s="184" t="s">
        <v>22</v>
      </c>
      <c r="D124" s="190">
        <v>11.44</v>
      </c>
      <c r="E124" s="190">
        <v>18.04</v>
      </c>
      <c r="F124" s="179">
        <f t="shared" si="6"/>
        <v>18.039513677811549</v>
      </c>
      <c r="G124" s="186">
        <v>23.74</v>
      </c>
      <c r="H124" s="187">
        <v>0.316</v>
      </c>
      <c r="I124" s="186">
        <f t="shared" si="7"/>
        <v>15.05504</v>
      </c>
      <c r="J124" s="186">
        <f t="shared" si="8"/>
        <v>23.740639999999999</v>
      </c>
      <c r="K124" s="187">
        <v>0.24</v>
      </c>
      <c r="L124" s="186">
        <f t="shared" si="9"/>
        <v>21.278400000000001</v>
      </c>
      <c r="M124" s="188">
        <f t="shared" si="10"/>
        <v>33.554400000000001</v>
      </c>
      <c r="N124" s="174">
        <f t="shared" ref="N124:N187" si="11">E124-F124</f>
        <v>4.8632218845057196E-4</v>
      </c>
      <c r="O124" s="226"/>
      <c r="P124" s="226"/>
      <c r="Z124" s="174">
        <v>11.44</v>
      </c>
      <c r="AA124" s="174">
        <v>18.04</v>
      </c>
    </row>
    <row r="125" spans="1:27" ht="15" thickBot="1" x14ac:dyDescent="0.35">
      <c r="A125" s="183" t="s">
        <v>0</v>
      </c>
      <c r="B125" s="189" t="s">
        <v>23</v>
      </c>
      <c r="C125" s="184" t="s">
        <v>23</v>
      </c>
      <c r="D125" s="185">
        <v>10</v>
      </c>
      <c r="E125" s="190">
        <v>12.55</v>
      </c>
      <c r="F125" s="179">
        <f t="shared" si="6"/>
        <v>12.553191489361701</v>
      </c>
      <c r="G125" s="186">
        <v>16.52</v>
      </c>
      <c r="H125" s="187">
        <v>0.316</v>
      </c>
      <c r="I125" s="186">
        <f t="shared" si="7"/>
        <v>13.16</v>
      </c>
      <c r="J125" s="186">
        <f t="shared" si="8"/>
        <v>16.515800000000002</v>
      </c>
      <c r="K125" s="187">
        <v>0.24</v>
      </c>
      <c r="L125" s="186">
        <f t="shared" si="9"/>
        <v>18.600000000000001</v>
      </c>
      <c r="M125" s="188">
        <f t="shared" si="10"/>
        <v>23.343000000000004</v>
      </c>
      <c r="N125" s="174">
        <f t="shared" si="11"/>
        <v>-3.1914893617006612E-3</v>
      </c>
      <c r="O125" s="227"/>
      <c r="P125" s="226"/>
      <c r="Z125" s="174">
        <v>10</v>
      </c>
      <c r="AA125" s="174">
        <v>12.55</v>
      </c>
    </row>
    <row r="126" spans="1:27" ht="15" thickBot="1" x14ac:dyDescent="0.35">
      <c r="A126" s="183" t="s">
        <v>0</v>
      </c>
      <c r="B126" s="189" t="s">
        <v>24</v>
      </c>
      <c r="C126" s="184" t="s">
        <v>24</v>
      </c>
      <c r="D126" s="190">
        <v>12.6</v>
      </c>
      <c r="E126" s="190">
        <v>22.24</v>
      </c>
      <c r="F126" s="179">
        <f t="shared" si="6"/>
        <v>22.241641337386017</v>
      </c>
      <c r="G126" s="186">
        <v>29.27</v>
      </c>
      <c r="H126" s="187">
        <v>0.316</v>
      </c>
      <c r="I126" s="186">
        <f t="shared" si="7"/>
        <v>16.581600000000002</v>
      </c>
      <c r="J126" s="186">
        <f t="shared" si="8"/>
        <v>29.26784</v>
      </c>
      <c r="K126" s="187">
        <v>0.24</v>
      </c>
      <c r="L126" s="186">
        <f t="shared" si="9"/>
        <v>23.435999999999996</v>
      </c>
      <c r="M126" s="188">
        <f t="shared" si="10"/>
        <v>41.366399999999999</v>
      </c>
      <c r="N126" s="174">
        <f t="shared" si="11"/>
        <v>-1.641337386018904E-3</v>
      </c>
      <c r="O126" s="226"/>
      <c r="P126" s="226"/>
      <c r="Z126" s="174">
        <v>12.6</v>
      </c>
      <c r="AA126" s="174">
        <v>22.24</v>
      </c>
    </row>
    <row r="127" spans="1:27" ht="15" thickBot="1" x14ac:dyDescent="0.35">
      <c r="A127" s="183" t="s">
        <v>0</v>
      </c>
      <c r="B127" s="84" t="s">
        <v>687</v>
      </c>
      <c r="C127" s="184" t="s">
        <v>687</v>
      </c>
      <c r="D127" s="69">
        <v>15.25</v>
      </c>
      <c r="E127" s="69">
        <v>18</v>
      </c>
      <c r="F127" s="179">
        <f t="shared" si="6"/>
        <v>18.001519756838906</v>
      </c>
      <c r="G127" s="186">
        <v>23.69</v>
      </c>
      <c r="H127" s="187">
        <v>0.316</v>
      </c>
      <c r="I127" s="186">
        <f t="shared" si="7"/>
        <v>20.069000000000003</v>
      </c>
      <c r="J127" s="186">
        <f t="shared" si="8"/>
        <v>23.688000000000002</v>
      </c>
      <c r="K127" s="187">
        <v>0.24</v>
      </c>
      <c r="L127" s="186">
        <f t="shared" si="9"/>
        <v>28.364999999999998</v>
      </c>
      <c r="M127" s="188">
        <f t="shared" si="10"/>
        <v>33.479999999999997</v>
      </c>
      <c r="N127" s="174">
        <f t="shared" si="11"/>
        <v>-1.519756838906261E-3</v>
      </c>
      <c r="O127" s="227"/>
      <c r="P127" s="227"/>
      <c r="Z127" s="174">
        <v>15.25</v>
      </c>
      <c r="AA127" s="174">
        <v>18</v>
      </c>
    </row>
    <row r="128" spans="1:27" ht="15" thickBot="1" x14ac:dyDescent="0.35">
      <c r="A128" s="183" t="s">
        <v>0</v>
      </c>
      <c r="B128" s="189" t="s">
        <v>25</v>
      </c>
      <c r="C128" s="184" t="s">
        <v>25</v>
      </c>
      <c r="D128" s="190">
        <v>10.92</v>
      </c>
      <c r="E128" s="190">
        <v>26.68</v>
      </c>
      <c r="F128" s="179">
        <f t="shared" si="6"/>
        <v>26.679331306990878</v>
      </c>
      <c r="G128" s="186">
        <v>35.11</v>
      </c>
      <c r="H128" s="187">
        <v>0.316</v>
      </c>
      <c r="I128" s="186">
        <f t="shared" si="7"/>
        <v>14.37072</v>
      </c>
      <c r="J128" s="186">
        <f t="shared" si="8"/>
        <v>35.110880000000002</v>
      </c>
      <c r="K128" s="187">
        <v>0.24</v>
      </c>
      <c r="L128" s="186">
        <f t="shared" si="9"/>
        <v>20.311199999999999</v>
      </c>
      <c r="M128" s="188">
        <f t="shared" si="10"/>
        <v>49.624799999999993</v>
      </c>
      <c r="N128" s="174">
        <f t="shared" si="11"/>
        <v>6.686930091213128E-4</v>
      </c>
      <c r="O128" s="226"/>
      <c r="P128" s="226"/>
      <c r="Z128" s="174">
        <v>10.92</v>
      </c>
      <c r="AA128" s="174">
        <v>26.68</v>
      </c>
    </row>
    <row r="129" spans="1:27" ht="15" thickBot="1" x14ac:dyDescent="0.35">
      <c r="A129" s="183" t="s">
        <v>70</v>
      </c>
      <c r="B129" s="84" t="s">
        <v>688</v>
      </c>
      <c r="C129" s="184" t="s">
        <v>688</v>
      </c>
      <c r="D129" s="69">
        <v>20</v>
      </c>
      <c r="E129" s="69">
        <v>26.49</v>
      </c>
      <c r="F129" s="179">
        <f t="shared" si="6"/>
        <v>26.490974179297741</v>
      </c>
      <c r="G129" s="186">
        <v>34.78</v>
      </c>
      <c r="H129" s="187">
        <v>0.31290000000000001</v>
      </c>
      <c r="I129" s="186">
        <f t="shared" si="7"/>
        <v>26.257999999999999</v>
      </c>
      <c r="J129" s="186">
        <f t="shared" si="8"/>
        <v>34.778720999999997</v>
      </c>
      <c r="K129" s="187">
        <v>0.24</v>
      </c>
      <c r="L129" s="186">
        <f t="shared" si="9"/>
        <v>37.200000000000003</v>
      </c>
      <c r="M129" s="188">
        <f t="shared" si="10"/>
        <v>49.2714</v>
      </c>
      <c r="N129" s="174">
        <f t="shared" si="11"/>
        <v>-9.7417929774223921E-4</v>
      </c>
      <c r="O129" s="227"/>
      <c r="P129" s="227"/>
      <c r="Z129" s="174">
        <v>20</v>
      </c>
      <c r="AA129" s="174">
        <v>26.49</v>
      </c>
    </row>
    <row r="130" spans="1:27" ht="15" thickBot="1" x14ac:dyDescent="0.35">
      <c r="A130" s="183" t="s">
        <v>70</v>
      </c>
      <c r="B130" s="189" t="s">
        <v>71</v>
      </c>
      <c r="C130" s="184" t="s">
        <v>71</v>
      </c>
      <c r="D130" s="190">
        <v>19.57</v>
      </c>
      <c r="E130" s="190">
        <v>24.14</v>
      </c>
      <c r="F130" s="179">
        <f t="shared" ref="F130:F193" si="12">G130/(1+H130)</f>
        <v>24.137405743011655</v>
      </c>
      <c r="G130" s="186">
        <v>31.69</v>
      </c>
      <c r="H130" s="187">
        <v>0.31290000000000001</v>
      </c>
      <c r="I130" s="186">
        <f t="shared" ref="I130:I193" si="13">D130*(1+H130)</f>
        <v>25.693452999999998</v>
      </c>
      <c r="J130" s="186">
        <f t="shared" ref="J130:J193" si="14">E130*(1+H130)</f>
        <v>31.693406</v>
      </c>
      <c r="K130" s="187">
        <v>0.24</v>
      </c>
      <c r="L130" s="186">
        <f t="shared" ref="L130:L193" si="15">(D130*1.5)*(1+K130)</f>
        <v>36.400199999999998</v>
      </c>
      <c r="M130" s="188">
        <f t="shared" ref="M130:M193" si="16">(E130*1.5)*(1+K130)</f>
        <v>44.900399999999998</v>
      </c>
      <c r="N130" s="174">
        <f t="shared" si="11"/>
        <v>2.594256988345478E-3</v>
      </c>
      <c r="O130" s="226"/>
      <c r="P130" s="226"/>
      <c r="Z130" s="174">
        <v>19.57</v>
      </c>
      <c r="AA130" s="174">
        <v>24.14</v>
      </c>
    </row>
    <row r="131" spans="1:27" ht="15" thickBot="1" x14ac:dyDescent="0.35">
      <c r="A131" s="183" t="s">
        <v>70</v>
      </c>
      <c r="B131" s="189" t="s">
        <v>72</v>
      </c>
      <c r="C131" s="184" t="s">
        <v>72</v>
      </c>
      <c r="D131" s="190">
        <v>24.19</v>
      </c>
      <c r="E131" s="190">
        <v>32.04</v>
      </c>
      <c r="F131" s="179">
        <f t="shared" si="12"/>
        <v>32.043567674613449</v>
      </c>
      <c r="G131" s="186">
        <v>42.07</v>
      </c>
      <c r="H131" s="187">
        <v>0.31290000000000001</v>
      </c>
      <c r="I131" s="186">
        <f t="shared" si="13"/>
        <v>31.759050999999999</v>
      </c>
      <c r="J131" s="186">
        <f t="shared" si="14"/>
        <v>42.065315999999996</v>
      </c>
      <c r="K131" s="187">
        <v>0.24</v>
      </c>
      <c r="L131" s="186">
        <f t="shared" si="15"/>
        <v>44.993400000000001</v>
      </c>
      <c r="M131" s="188">
        <f t="shared" si="16"/>
        <v>59.5944</v>
      </c>
      <c r="N131" s="174">
        <f t="shared" si="11"/>
        <v>-3.5676746134498671E-3</v>
      </c>
      <c r="O131" s="226"/>
      <c r="P131" s="226"/>
      <c r="Z131" s="174">
        <v>24.19</v>
      </c>
      <c r="AA131" s="174">
        <v>32.04</v>
      </c>
    </row>
    <row r="132" spans="1:27" ht="15" thickBot="1" x14ac:dyDescent="0.35">
      <c r="A132" s="183" t="s">
        <v>70</v>
      </c>
      <c r="B132" s="189" t="s">
        <v>73</v>
      </c>
      <c r="C132" s="184" t="s">
        <v>73</v>
      </c>
      <c r="D132" s="190">
        <v>32.06</v>
      </c>
      <c r="E132" s="190">
        <v>42.94</v>
      </c>
      <c r="F132" s="179">
        <f t="shared" si="12"/>
        <v>42.943103054307265</v>
      </c>
      <c r="G132" s="186">
        <v>56.38</v>
      </c>
      <c r="H132" s="187">
        <v>0.31290000000000001</v>
      </c>
      <c r="I132" s="186">
        <f t="shared" si="13"/>
        <v>42.091574000000001</v>
      </c>
      <c r="J132" s="186">
        <f t="shared" si="14"/>
        <v>56.375925999999993</v>
      </c>
      <c r="K132" s="187">
        <v>0.24</v>
      </c>
      <c r="L132" s="186">
        <f t="shared" si="15"/>
        <v>59.631600000000006</v>
      </c>
      <c r="M132" s="188">
        <f t="shared" si="16"/>
        <v>79.868399999999994</v>
      </c>
      <c r="N132" s="174">
        <f t="shared" si="11"/>
        <v>-3.1030543072674277E-3</v>
      </c>
      <c r="O132" s="226"/>
      <c r="P132" s="226"/>
      <c r="Z132" s="174">
        <v>32.06</v>
      </c>
      <c r="AA132" s="174">
        <v>42.94</v>
      </c>
    </row>
    <row r="133" spans="1:27" ht="15" thickBot="1" x14ac:dyDescent="0.35">
      <c r="A133" s="183" t="s">
        <v>70</v>
      </c>
      <c r="B133" s="189" t="s">
        <v>74</v>
      </c>
      <c r="C133" s="184" t="s">
        <v>74</v>
      </c>
      <c r="D133" s="190">
        <v>18.899999999999999</v>
      </c>
      <c r="E133" s="190">
        <v>30.17</v>
      </c>
      <c r="F133" s="179">
        <f t="shared" si="12"/>
        <v>30.169852997181813</v>
      </c>
      <c r="G133" s="186">
        <v>39.61</v>
      </c>
      <c r="H133" s="187">
        <v>0.31290000000000001</v>
      </c>
      <c r="I133" s="186">
        <f t="shared" si="13"/>
        <v>24.813809999999997</v>
      </c>
      <c r="J133" s="186">
        <f t="shared" si="14"/>
        <v>39.610193000000002</v>
      </c>
      <c r="K133" s="187">
        <v>0.24</v>
      </c>
      <c r="L133" s="186">
        <f t="shared" si="15"/>
        <v>35.153999999999996</v>
      </c>
      <c r="M133" s="188">
        <f t="shared" si="16"/>
        <v>56.116200000000006</v>
      </c>
      <c r="N133" s="174">
        <f t="shared" si="11"/>
        <v>1.4700281818846861E-4</v>
      </c>
      <c r="O133" s="226"/>
      <c r="P133" s="226"/>
      <c r="Z133" s="174">
        <v>18.899999999999999</v>
      </c>
      <c r="AA133" s="174">
        <v>30.17</v>
      </c>
    </row>
    <row r="134" spans="1:27" ht="15" thickBot="1" x14ac:dyDescent="0.35">
      <c r="A134" s="183" t="s">
        <v>70</v>
      </c>
      <c r="B134" s="189" t="s">
        <v>75</v>
      </c>
      <c r="C134" s="184" t="s">
        <v>75</v>
      </c>
      <c r="D134" s="190">
        <v>20.84</v>
      </c>
      <c r="E134" s="190">
        <v>32.909999999999997</v>
      </c>
      <c r="F134" s="179">
        <f t="shared" si="12"/>
        <v>32.911874476350064</v>
      </c>
      <c r="G134" s="186">
        <v>43.21</v>
      </c>
      <c r="H134" s="187">
        <v>0.31290000000000001</v>
      </c>
      <c r="I134" s="186">
        <f t="shared" si="13"/>
        <v>27.360835999999999</v>
      </c>
      <c r="J134" s="186">
        <f t="shared" si="14"/>
        <v>43.207538999999997</v>
      </c>
      <c r="K134" s="187">
        <v>0.24</v>
      </c>
      <c r="L134" s="186">
        <f t="shared" si="15"/>
        <v>38.7624</v>
      </c>
      <c r="M134" s="188">
        <f t="shared" si="16"/>
        <v>61.212599999999995</v>
      </c>
      <c r="N134" s="174">
        <f t="shared" si="11"/>
        <v>-1.8744763500677664E-3</v>
      </c>
      <c r="O134" s="226"/>
      <c r="P134" s="226"/>
      <c r="Z134" s="174">
        <v>20.84</v>
      </c>
      <c r="AA134" s="174">
        <v>32.909999999999997</v>
      </c>
    </row>
    <row r="135" spans="1:27" ht="15" thickBot="1" x14ac:dyDescent="0.35">
      <c r="A135" s="183" t="s">
        <v>70</v>
      </c>
      <c r="B135" s="189" t="s">
        <v>76</v>
      </c>
      <c r="C135" s="184" t="s">
        <v>76</v>
      </c>
      <c r="D135" s="190">
        <v>17.02</v>
      </c>
      <c r="E135" s="190">
        <v>21.55</v>
      </c>
      <c r="F135" s="179">
        <f t="shared" si="12"/>
        <v>21.547718790463858</v>
      </c>
      <c r="G135" s="186">
        <v>28.29</v>
      </c>
      <c r="H135" s="187">
        <v>0.31290000000000001</v>
      </c>
      <c r="I135" s="186">
        <f t="shared" si="13"/>
        <v>22.345557999999997</v>
      </c>
      <c r="J135" s="186">
        <f t="shared" si="14"/>
        <v>28.292995000000001</v>
      </c>
      <c r="K135" s="187">
        <v>0.24</v>
      </c>
      <c r="L135" s="186">
        <f t="shared" si="15"/>
        <v>31.6572</v>
      </c>
      <c r="M135" s="188">
        <f t="shared" si="16"/>
        <v>40.083000000000006</v>
      </c>
      <c r="N135" s="174">
        <f t="shared" si="11"/>
        <v>2.2812095361430806E-3</v>
      </c>
      <c r="O135" s="226"/>
      <c r="P135" s="226"/>
      <c r="Z135" s="174">
        <v>17.02</v>
      </c>
      <c r="AA135" s="174">
        <v>21.55</v>
      </c>
    </row>
    <row r="136" spans="1:27" ht="15" thickBot="1" x14ac:dyDescent="0.35">
      <c r="A136" s="183" t="s">
        <v>70</v>
      </c>
      <c r="B136" s="189" t="s">
        <v>77</v>
      </c>
      <c r="C136" s="184" t="s">
        <v>77</v>
      </c>
      <c r="D136" s="190">
        <v>21.6</v>
      </c>
      <c r="E136" s="190">
        <v>38.119999999999997</v>
      </c>
      <c r="F136" s="179">
        <f t="shared" si="12"/>
        <v>38.121715286769742</v>
      </c>
      <c r="G136" s="186">
        <v>50.05</v>
      </c>
      <c r="H136" s="187">
        <v>0.31290000000000001</v>
      </c>
      <c r="I136" s="186">
        <f t="shared" si="13"/>
        <v>28.358640000000001</v>
      </c>
      <c r="J136" s="186">
        <f t="shared" si="14"/>
        <v>50.047747999999991</v>
      </c>
      <c r="K136" s="187">
        <v>0.24</v>
      </c>
      <c r="L136" s="186">
        <f t="shared" si="15"/>
        <v>40.176000000000009</v>
      </c>
      <c r="M136" s="188">
        <f t="shared" si="16"/>
        <v>70.903199999999984</v>
      </c>
      <c r="N136" s="174">
        <f t="shared" si="11"/>
        <v>-1.7152867697447505E-3</v>
      </c>
      <c r="O136" s="226"/>
      <c r="P136" s="226"/>
      <c r="Z136" s="174">
        <v>21.6</v>
      </c>
      <c r="AA136" s="174">
        <v>38.119999999999997</v>
      </c>
    </row>
    <row r="137" spans="1:27" ht="15" thickBot="1" x14ac:dyDescent="0.35">
      <c r="A137" s="183" t="s">
        <v>70</v>
      </c>
      <c r="B137" s="189" t="s">
        <v>78</v>
      </c>
      <c r="C137" s="184" t="s">
        <v>78</v>
      </c>
      <c r="D137" s="190">
        <v>13.06</v>
      </c>
      <c r="E137" s="190">
        <v>18.809999999999999</v>
      </c>
      <c r="F137" s="179">
        <f t="shared" si="12"/>
        <v>18.813314037626629</v>
      </c>
      <c r="G137" s="186">
        <v>24.7</v>
      </c>
      <c r="H137" s="187">
        <v>0.31290000000000001</v>
      </c>
      <c r="I137" s="186">
        <f t="shared" si="13"/>
        <v>17.146474000000001</v>
      </c>
      <c r="J137" s="186">
        <f t="shared" si="14"/>
        <v>24.695648999999996</v>
      </c>
      <c r="K137" s="187">
        <v>0.24</v>
      </c>
      <c r="L137" s="186">
        <f t="shared" si="15"/>
        <v>24.291599999999999</v>
      </c>
      <c r="M137" s="188">
        <f t="shared" si="16"/>
        <v>34.986599999999996</v>
      </c>
      <c r="N137" s="174">
        <f t="shared" si="11"/>
        <v>-3.3140376266302951E-3</v>
      </c>
      <c r="O137" s="226"/>
      <c r="P137" s="226"/>
      <c r="Z137" s="174">
        <v>13.06</v>
      </c>
      <c r="AA137" s="174">
        <v>18.809999999999999</v>
      </c>
    </row>
    <row r="138" spans="1:27" ht="15" thickBot="1" x14ac:dyDescent="0.35">
      <c r="A138" s="183" t="s">
        <v>70</v>
      </c>
      <c r="B138" s="189" t="s">
        <v>79</v>
      </c>
      <c r="C138" s="184" t="s">
        <v>79</v>
      </c>
      <c r="D138" s="190">
        <v>15.14</v>
      </c>
      <c r="E138" s="190">
        <v>19.260000000000002</v>
      </c>
      <c r="F138" s="179">
        <f t="shared" si="12"/>
        <v>19.262700891156982</v>
      </c>
      <c r="G138" s="186">
        <v>25.29</v>
      </c>
      <c r="H138" s="187">
        <v>0.31290000000000001</v>
      </c>
      <c r="I138" s="186">
        <f t="shared" si="13"/>
        <v>19.877306000000001</v>
      </c>
      <c r="J138" s="186">
        <f t="shared" si="14"/>
        <v>25.286454000000003</v>
      </c>
      <c r="K138" s="187">
        <v>0.24</v>
      </c>
      <c r="L138" s="186">
        <f t="shared" si="15"/>
        <v>28.160399999999999</v>
      </c>
      <c r="M138" s="188">
        <f t="shared" si="16"/>
        <v>35.823599999999999</v>
      </c>
      <c r="N138" s="174">
        <f t="shared" si="11"/>
        <v>-2.7008911569801342E-3</v>
      </c>
      <c r="O138" s="226"/>
      <c r="P138" s="226"/>
      <c r="Z138" s="174">
        <v>15.14</v>
      </c>
      <c r="AA138" s="174">
        <v>19.260000000000002</v>
      </c>
    </row>
    <row r="139" spans="1:27" ht="15" thickBot="1" x14ac:dyDescent="0.35">
      <c r="A139" s="183" t="s">
        <v>70</v>
      </c>
      <c r="B139" s="189" t="s">
        <v>80</v>
      </c>
      <c r="C139" s="184" t="s">
        <v>80</v>
      </c>
      <c r="D139" s="190">
        <v>19.37</v>
      </c>
      <c r="E139" s="190">
        <v>33.83</v>
      </c>
      <c r="F139" s="179">
        <f t="shared" si="12"/>
        <v>33.833498362403844</v>
      </c>
      <c r="G139" s="186">
        <v>44.42</v>
      </c>
      <c r="H139" s="187">
        <v>0.31290000000000001</v>
      </c>
      <c r="I139" s="186">
        <f t="shared" si="13"/>
        <v>25.430873000000002</v>
      </c>
      <c r="J139" s="186">
        <f t="shared" si="14"/>
        <v>44.415406999999995</v>
      </c>
      <c r="K139" s="187">
        <v>0.24</v>
      </c>
      <c r="L139" s="186">
        <f t="shared" si="15"/>
        <v>36.028199999999998</v>
      </c>
      <c r="M139" s="188">
        <f t="shared" si="16"/>
        <v>62.923799999999993</v>
      </c>
      <c r="N139" s="174">
        <f t="shared" si="11"/>
        <v>-3.4983624038460448E-3</v>
      </c>
      <c r="O139" s="226"/>
      <c r="P139" s="226"/>
      <c r="Z139" s="174">
        <v>19.37</v>
      </c>
      <c r="AA139" s="174">
        <v>33.83</v>
      </c>
    </row>
    <row r="140" spans="1:27" ht="15" thickBot="1" x14ac:dyDescent="0.35">
      <c r="A140" s="183" t="s">
        <v>70</v>
      </c>
      <c r="B140" s="189" t="s">
        <v>81</v>
      </c>
      <c r="C140" s="184" t="s">
        <v>81</v>
      </c>
      <c r="D140" s="190">
        <v>14.99</v>
      </c>
      <c r="E140" s="190">
        <v>19.059999999999999</v>
      </c>
      <c r="F140" s="179">
        <f t="shared" si="12"/>
        <v>19.057049280219363</v>
      </c>
      <c r="G140" s="186">
        <v>25.02</v>
      </c>
      <c r="H140" s="187">
        <v>0.31290000000000001</v>
      </c>
      <c r="I140" s="186">
        <f t="shared" si="13"/>
        <v>19.680371000000001</v>
      </c>
      <c r="J140" s="186">
        <f t="shared" si="14"/>
        <v>25.023873999999996</v>
      </c>
      <c r="K140" s="187">
        <v>0.24</v>
      </c>
      <c r="L140" s="186">
        <f t="shared" si="15"/>
        <v>27.881399999999999</v>
      </c>
      <c r="M140" s="188">
        <f t="shared" si="16"/>
        <v>35.451599999999992</v>
      </c>
      <c r="N140" s="174">
        <f t="shared" si="11"/>
        <v>2.9507197806353247E-3</v>
      </c>
      <c r="O140" s="226"/>
      <c r="P140" s="226"/>
      <c r="Z140" s="174">
        <v>14.99</v>
      </c>
      <c r="AA140" s="174">
        <v>19.059999999999999</v>
      </c>
    </row>
    <row r="141" spans="1:27" ht="15" thickBot="1" x14ac:dyDescent="0.35">
      <c r="A141" s="183" t="s">
        <v>70</v>
      </c>
      <c r="B141" s="189" t="s">
        <v>82</v>
      </c>
      <c r="C141" s="184" t="s">
        <v>82</v>
      </c>
      <c r="D141" s="190">
        <v>19.11</v>
      </c>
      <c r="E141" s="190">
        <v>23.12</v>
      </c>
      <c r="F141" s="179">
        <f t="shared" si="12"/>
        <v>23.116764414654583</v>
      </c>
      <c r="G141" s="186">
        <v>30.35</v>
      </c>
      <c r="H141" s="187">
        <v>0.31290000000000001</v>
      </c>
      <c r="I141" s="186">
        <f t="shared" si="13"/>
        <v>25.089518999999999</v>
      </c>
      <c r="J141" s="186">
        <f t="shared" si="14"/>
        <v>30.354248000000002</v>
      </c>
      <c r="K141" s="187">
        <v>0.24</v>
      </c>
      <c r="L141" s="186">
        <f t="shared" si="15"/>
        <v>35.544599999999996</v>
      </c>
      <c r="M141" s="188">
        <f t="shared" si="16"/>
        <v>43.0032</v>
      </c>
      <c r="N141" s="174">
        <f t="shared" si="11"/>
        <v>3.2355853454184569E-3</v>
      </c>
      <c r="O141" s="226"/>
      <c r="P141" s="226"/>
      <c r="Z141" s="174">
        <v>19.11</v>
      </c>
      <c r="AA141" s="174">
        <v>23.12</v>
      </c>
    </row>
    <row r="142" spans="1:27" ht="15" thickBot="1" x14ac:dyDescent="0.35">
      <c r="A142" s="183" t="s">
        <v>70</v>
      </c>
      <c r="B142" s="189" t="s">
        <v>83</v>
      </c>
      <c r="C142" s="184" t="s">
        <v>83</v>
      </c>
      <c r="D142" s="190">
        <v>23.18</v>
      </c>
      <c r="E142" s="190">
        <v>27.3</v>
      </c>
      <c r="F142" s="179">
        <f t="shared" si="12"/>
        <v>27.298347170386172</v>
      </c>
      <c r="G142" s="186">
        <v>35.840000000000003</v>
      </c>
      <c r="H142" s="187">
        <v>0.31290000000000001</v>
      </c>
      <c r="I142" s="186">
        <f t="shared" si="13"/>
        <v>30.433021999999998</v>
      </c>
      <c r="J142" s="186">
        <f t="shared" si="14"/>
        <v>35.842170000000003</v>
      </c>
      <c r="K142" s="187">
        <v>0.24</v>
      </c>
      <c r="L142" s="186">
        <f t="shared" si="15"/>
        <v>43.114799999999995</v>
      </c>
      <c r="M142" s="188">
        <f t="shared" si="16"/>
        <v>50.778000000000006</v>
      </c>
      <c r="N142" s="174">
        <f t="shared" si="11"/>
        <v>1.6528296138282883E-3</v>
      </c>
      <c r="O142" s="226"/>
      <c r="P142" s="226"/>
      <c r="Z142" s="174">
        <v>23.18</v>
      </c>
      <c r="AA142" s="174">
        <v>27.3</v>
      </c>
    </row>
    <row r="143" spans="1:27" ht="15" thickBot="1" x14ac:dyDescent="0.35">
      <c r="A143" s="183" t="s">
        <v>70</v>
      </c>
      <c r="B143" s="189" t="s">
        <v>84</v>
      </c>
      <c r="C143" s="184" t="s">
        <v>84</v>
      </c>
      <c r="D143" s="190">
        <v>27.35</v>
      </c>
      <c r="E143" s="190">
        <v>34.82</v>
      </c>
      <c r="F143" s="179">
        <f t="shared" si="12"/>
        <v>34.82367278543682</v>
      </c>
      <c r="G143" s="186">
        <v>45.72</v>
      </c>
      <c r="H143" s="187">
        <v>0.31290000000000001</v>
      </c>
      <c r="I143" s="186">
        <f t="shared" si="13"/>
        <v>35.907814999999999</v>
      </c>
      <c r="J143" s="186">
        <f t="shared" si="14"/>
        <v>45.715178000000002</v>
      </c>
      <c r="K143" s="187">
        <v>0.24</v>
      </c>
      <c r="L143" s="186">
        <f t="shared" si="15"/>
        <v>50.871000000000009</v>
      </c>
      <c r="M143" s="188">
        <f t="shared" si="16"/>
        <v>64.765200000000007</v>
      </c>
      <c r="N143" s="174">
        <f t="shared" si="11"/>
        <v>-3.6727854368194812E-3</v>
      </c>
      <c r="O143" s="226"/>
      <c r="P143" s="226"/>
      <c r="Z143" s="174">
        <v>27.35</v>
      </c>
      <c r="AA143" s="174">
        <v>34.82</v>
      </c>
    </row>
    <row r="144" spans="1:27" ht="15" thickBot="1" x14ac:dyDescent="0.35">
      <c r="A144" s="183" t="s">
        <v>70</v>
      </c>
      <c r="B144" s="189" t="s">
        <v>85</v>
      </c>
      <c r="C144" s="184" t="s">
        <v>85</v>
      </c>
      <c r="D144" s="190">
        <v>34.26</v>
      </c>
      <c r="E144" s="190">
        <v>42.62</v>
      </c>
      <c r="F144" s="179">
        <f t="shared" si="12"/>
        <v>42.623200548404299</v>
      </c>
      <c r="G144" s="186">
        <v>55.96</v>
      </c>
      <c r="H144" s="187">
        <v>0.31290000000000001</v>
      </c>
      <c r="I144" s="186">
        <f t="shared" si="13"/>
        <v>44.979953999999999</v>
      </c>
      <c r="J144" s="186">
        <f t="shared" si="14"/>
        <v>55.955797999999994</v>
      </c>
      <c r="K144" s="187">
        <v>0.24</v>
      </c>
      <c r="L144" s="186">
        <f t="shared" si="15"/>
        <v>63.723599999999998</v>
      </c>
      <c r="M144" s="188">
        <f t="shared" si="16"/>
        <v>79.273199999999989</v>
      </c>
      <c r="N144" s="174">
        <f t="shared" si="11"/>
        <v>-3.2005484043011734E-3</v>
      </c>
      <c r="O144" s="226"/>
      <c r="P144" s="226"/>
      <c r="Z144" s="174">
        <v>34.26</v>
      </c>
      <c r="AA144" s="174">
        <v>42.62</v>
      </c>
    </row>
    <row r="145" spans="1:27" ht="15" thickBot="1" x14ac:dyDescent="0.35">
      <c r="A145" s="183" t="s">
        <v>226</v>
      </c>
      <c r="B145" s="201" t="s">
        <v>227</v>
      </c>
      <c r="C145" s="184" t="s">
        <v>227</v>
      </c>
      <c r="D145" s="190">
        <v>16.690000000000001</v>
      </c>
      <c r="E145" s="190">
        <v>28.27</v>
      </c>
      <c r="F145" s="179">
        <f t="shared" si="12"/>
        <v>28.273288140757103</v>
      </c>
      <c r="G145" s="186">
        <v>37.119999999999997</v>
      </c>
      <c r="H145" s="187">
        <v>0.31290000000000001</v>
      </c>
      <c r="I145" s="186">
        <f t="shared" si="13"/>
        <v>21.912300999999999</v>
      </c>
      <c r="J145" s="186">
        <f t="shared" si="14"/>
        <v>37.115682999999997</v>
      </c>
      <c r="K145" s="187">
        <v>0.24</v>
      </c>
      <c r="L145" s="186">
        <f t="shared" si="15"/>
        <v>31.043400000000005</v>
      </c>
      <c r="M145" s="188">
        <f t="shared" si="16"/>
        <v>52.5822</v>
      </c>
      <c r="N145" s="174">
        <f t="shared" si="11"/>
        <v>-3.2881407571032639E-3</v>
      </c>
      <c r="O145" s="226"/>
      <c r="P145" s="226"/>
      <c r="Z145" s="174">
        <v>16.690000000000001</v>
      </c>
      <c r="AA145" s="174">
        <v>28.27</v>
      </c>
    </row>
    <row r="146" spans="1:27" ht="15" thickBot="1" x14ac:dyDescent="0.35">
      <c r="A146" s="183" t="s">
        <v>226</v>
      </c>
      <c r="B146" s="84" t="s">
        <v>689</v>
      </c>
      <c r="C146" s="184" t="s">
        <v>689</v>
      </c>
      <c r="D146" s="69">
        <v>22.5</v>
      </c>
      <c r="E146" s="69">
        <v>31</v>
      </c>
      <c r="F146" s="179">
        <f t="shared" si="12"/>
        <v>31.000076167263312</v>
      </c>
      <c r="G146" s="186">
        <v>40.700000000000003</v>
      </c>
      <c r="H146" s="187">
        <v>0.31290000000000001</v>
      </c>
      <c r="I146" s="186">
        <f t="shared" si="13"/>
        <v>29.54025</v>
      </c>
      <c r="J146" s="186">
        <f t="shared" si="14"/>
        <v>40.6999</v>
      </c>
      <c r="K146" s="187">
        <v>0.24</v>
      </c>
      <c r="L146" s="186">
        <f t="shared" si="15"/>
        <v>41.85</v>
      </c>
      <c r="M146" s="188">
        <f t="shared" si="16"/>
        <v>57.66</v>
      </c>
      <c r="N146" s="174">
        <f t="shared" si="11"/>
        <v>-7.616726331249879E-5</v>
      </c>
      <c r="O146" s="227"/>
      <c r="P146" s="227"/>
      <c r="Z146" s="174">
        <v>22.5</v>
      </c>
      <c r="AA146" s="174">
        <v>31</v>
      </c>
    </row>
    <row r="147" spans="1:27" ht="15" thickBot="1" x14ac:dyDescent="0.35">
      <c r="A147" s="183" t="s">
        <v>226</v>
      </c>
      <c r="B147" s="201" t="s">
        <v>228</v>
      </c>
      <c r="C147" s="184" t="s">
        <v>228</v>
      </c>
      <c r="D147" s="190">
        <v>12.66</v>
      </c>
      <c r="E147" s="190">
        <v>17.48</v>
      </c>
      <c r="F147" s="179">
        <f t="shared" si="12"/>
        <v>17.480386929697616</v>
      </c>
      <c r="G147" s="186">
        <v>22.95</v>
      </c>
      <c r="H147" s="187">
        <v>0.31290000000000001</v>
      </c>
      <c r="I147" s="186">
        <f t="shared" si="13"/>
        <v>16.621313999999998</v>
      </c>
      <c r="J147" s="186">
        <f t="shared" si="14"/>
        <v>22.949491999999999</v>
      </c>
      <c r="K147" s="187">
        <v>0.24</v>
      </c>
      <c r="L147" s="186">
        <f t="shared" si="15"/>
        <v>23.547600000000003</v>
      </c>
      <c r="M147" s="188">
        <f t="shared" si="16"/>
        <v>32.512799999999999</v>
      </c>
      <c r="N147" s="174">
        <f t="shared" si="11"/>
        <v>-3.8692969761555673E-4</v>
      </c>
      <c r="O147" s="226"/>
      <c r="P147" s="226"/>
      <c r="Z147" s="174">
        <v>12.66</v>
      </c>
      <c r="AA147" s="174">
        <v>17.48</v>
      </c>
    </row>
    <row r="148" spans="1:27" ht="15" thickBot="1" x14ac:dyDescent="0.35">
      <c r="A148" s="183" t="s">
        <v>226</v>
      </c>
      <c r="B148" s="201" t="s">
        <v>229</v>
      </c>
      <c r="C148" s="184" t="s">
        <v>229</v>
      </c>
      <c r="D148" s="190">
        <v>17.54</v>
      </c>
      <c r="E148" s="190">
        <v>20.69</v>
      </c>
      <c r="F148" s="179">
        <f t="shared" si="12"/>
        <v>20.687028715058268</v>
      </c>
      <c r="G148" s="186">
        <v>27.16</v>
      </c>
      <c r="H148" s="187">
        <v>0.31290000000000001</v>
      </c>
      <c r="I148" s="186">
        <f t="shared" si="13"/>
        <v>23.028265999999999</v>
      </c>
      <c r="J148" s="186">
        <f t="shared" si="14"/>
        <v>27.163900999999999</v>
      </c>
      <c r="K148" s="187">
        <v>0.24</v>
      </c>
      <c r="L148" s="186">
        <f t="shared" si="15"/>
        <v>32.624400000000001</v>
      </c>
      <c r="M148" s="188">
        <f t="shared" si="16"/>
        <v>38.483400000000003</v>
      </c>
      <c r="N148" s="174">
        <f t="shared" si="11"/>
        <v>2.9712849417329323E-3</v>
      </c>
      <c r="O148" s="226"/>
      <c r="P148" s="226"/>
      <c r="Z148" s="174">
        <v>17.54</v>
      </c>
      <c r="AA148" s="174">
        <v>20.69</v>
      </c>
    </row>
    <row r="149" spans="1:27" ht="15" thickBot="1" x14ac:dyDescent="0.35">
      <c r="A149" s="183" t="s">
        <v>226</v>
      </c>
      <c r="B149" s="201" t="s">
        <v>230</v>
      </c>
      <c r="C149" s="184" t="s">
        <v>230</v>
      </c>
      <c r="D149" s="190">
        <v>17.54</v>
      </c>
      <c r="E149" s="190">
        <v>25.16</v>
      </c>
      <c r="F149" s="179">
        <f t="shared" si="12"/>
        <v>25.158047071368728</v>
      </c>
      <c r="G149" s="186">
        <v>33.03</v>
      </c>
      <c r="H149" s="187">
        <v>0.31290000000000001</v>
      </c>
      <c r="I149" s="186">
        <f t="shared" si="13"/>
        <v>23.028265999999999</v>
      </c>
      <c r="J149" s="186">
        <f t="shared" si="14"/>
        <v>33.032564000000001</v>
      </c>
      <c r="K149" s="187">
        <v>0.24</v>
      </c>
      <c r="L149" s="186">
        <f t="shared" si="15"/>
        <v>32.624400000000001</v>
      </c>
      <c r="M149" s="188">
        <f t="shared" si="16"/>
        <v>46.797600000000003</v>
      </c>
      <c r="N149" s="174">
        <f t="shared" si="11"/>
        <v>1.9529286312724992E-3</v>
      </c>
      <c r="O149" s="226"/>
      <c r="P149" s="226"/>
      <c r="Z149" s="174">
        <v>17.54</v>
      </c>
      <c r="AA149" s="174">
        <v>25.16</v>
      </c>
    </row>
    <row r="150" spans="1:27" ht="15" thickBot="1" x14ac:dyDescent="0.35">
      <c r="A150" s="183" t="s">
        <v>226</v>
      </c>
      <c r="B150" s="201" t="s">
        <v>231</v>
      </c>
      <c r="C150" s="184" t="s">
        <v>231</v>
      </c>
      <c r="D150" s="190">
        <v>25.21</v>
      </c>
      <c r="E150" s="190">
        <v>40.44</v>
      </c>
      <c r="F150" s="179">
        <f t="shared" si="12"/>
        <v>40.437200091400719</v>
      </c>
      <c r="G150" s="186">
        <v>53.09</v>
      </c>
      <c r="H150" s="187">
        <v>0.31290000000000001</v>
      </c>
      <c r="I150" s="186">
        <f t="shared" si="13"/>
        <v>33.098208999999997</v>
      </c>
      <c r="J150" s="186">
        <f t="shared" si="14"/>
        <v>53.093675999999995</v>
      </c>
      <c r="K150" s="187">
        <v>0.24</v>
      </c>
      <c r="L150" s="186">
        <f t="shared" si="15"/>
        <v>46.890599999999999</v>
      </c>
      <c r="M150" s="188">
        <f t="shared" si="16"/>
        <v>75.218399999999988</v>
      </c>
      <c r="N150" s="174">
        <f t="shared" si="11"/>
        <v>2.7999085992789219E-3</v>
      </c>
      <c r="O150" s="226"/>
      <c r="P150" s="226"/>
      <c r="Z150" s="174">
        <v>25.21</v>
      </c>
      <c r="AA150" s="174">
        <v>40.44</v>
      </c>
    </row>
    <row r="151" spans="1:27" ht="15" thickBot="1" x14ac:dyDescent="0.35">
      <c r="A151" s="183" t="s">
        <v>252</v>
      </c>
      <c r="B151" s="189" t="s">
        <v>248</v>
      </c>
      <c r="C151" s="184" t="s">
        <v>248</v>
      </c>
      <c r="D151" s="190">
        <v>14.49</v>
      </c>
      <c r="E151" s="190">
        <v>17.54</v>
      </c>
      <c r="F151" s="179">
        <f t="shared" si="12"/>
        <v>17.5413207403458</v>
      </c>
      <c r="G151" s="186">
        <v>23.03</v>
      </c>
      <c r="H151" s="187">
        <v>0.31290000000000001</v>
      </c>
      <c r="I151" s="186">
        <f t="shared" si="13"/>
        <v>19.023921000000001</v>
      </c>
      <c r="J151" s="186">
        <f t="shared" si="14"/>
        <v>23.028265999999999</v>
      </c>
      <c r="K151" s="187">
        <v>0.24</v>
      </c>
      <c r="L151" s="186">
        <f t="shared" si="15"/>
        <v>26.9514</v>
      </c>
      <c r="M151" s="188">
        <f t="shared" si="16"/>
        <v>32.624400000000001</v>
      </c>
      <c r="N151" s="174">
        <f t="shared" si="11"/>
        <v>-1.3207403458004308E-3</v>
      </c>
      <c r="O151" s="226"/>
      <c r="P151" s="226"/>
      <c r="Z151" s="174">
        <v>14.49</v>
      </c>
      <c r="AA151" s="174">
        <v>17.54</v>
      </c>
    </row>
    <row r="152" spans="1:27" ht="15" thickBot="1" x14ac:dyDescent="0.35">
      <c r="A152" s="183" t="s">
        <v>252</v>
      </c>
      <c r="B152" s="189" t="s">
        <v>249</v>
      </c>
      <c r="C152" s="184" t="s">
        <v>249</v>
      </c>
      <c r="D152" s="190">
        <v>17.59</v>
      </c>
      <c r="E152" s="190">
        <v>25.16</v>
      </c>
      <c r="F152" s="179">
        <f t="shared" si="12"/>
        <v>25.158047071368728</v>
      </c>
      <c r="G152" s="186">
        <v>33.03</v>
      </c>
      <c r="H152" s="187">
        <v>0.31290000000000001</v>
      </c>
      <c r="I152" s="186">
        <f t="shared" si="13"/>
        <v>23.093910999999999</v>
      </c>
      <c r="J152" s="186">
        <f t="shared" si="14"/>
        <v>33.032564000000001</v>
      </c>
      <c r="K152" s="187">
        <v>0.24</v>
      </c>
      <c r="L152" s="186">
        <f t="shared" si="15"/>
        <v>32.717399999999998</v>
      </c>
      <c r="M152" s="188">
        <f t="shared" si="16"/>
        <v>46.797600000000003</v>
      </c>
      <c r="N152" s="174">
        <f t="shared" si="11"/>
        <v>1.9529286312724992E-3</v>
      </c>
      <c r="O152" s="226"/>
      <c r="P152" s="226"/>
      <c r="Z152" s="174">
        <v>17.59</v>
      </c>
      <c r="AA152" s="174">
        <v>25.16</v>
      </c>
    </row>
    <row r="153" spans="1:27" ht="15" thickBot="1" x14ac:dyDescent="0.35">
      <c r="A153" s="183" t="s">
        <v>252</v>
      </c>
      <c r="B153" s="189" t="s">
        <v>250</v>
      </c>
      <c r="C153" s="184" t="s">
        <v>250</v>
      </c>
      <c r="D153" s="190">
        <v>25.21</v>
      </c>
      <c r="E153" s="190">
        <v>31.77</v>
      </c>
      <c r="F153" s="179">
        <f t="shared" si="12"/>
        <v>31.769365526696628</v>
      </c>
      <c r="G153" s="186">
        <v>41.71</v>
      </c>
      <c r="H153" s="187">
        <v>0.31290000000000001</v>
      </c>
      <c r="I153" s="186">
        <f t="shared" si="13"/>
        <v>33.098208999999997</v>
      </c>
      <c r="J153" s="186">
        <f t="shared" si="14"/>
        <v>41.710833000000001</v>
      </c>
      <c r="K153" s="187">
        <v>0.24</v>
      </c>
      <c r="L153" s="186">
        <f t="shared" si="15"/>
        <v>46.890599999999999</v>
      </c>
      <c r="M153" s="188">
        <f t="shared" si="16"/>
        <v>59.092199999999998</v>
      </c>
      <c r="N153" s="174">
        <f t="shared" si="11"/>
        <v>6.3447330337140784E-4</v>
      </c>
      <c r="O153" s="226"/>
      <c r="P153" s="226"/>
      <c r="Z153" s="174">
        <v>25.21</v>
      </c>
      <c r="AA153" s="174">
        <v>31.77</v>
      </c>
    </row>
    <row r="154" spans="1:27" ht="15" thickBot="1" x14ac:dyDescent="0.35">
      <c r="A154" s="183" t="s">
        <v>252</v>
      </c>
      <c r="B154" s="189" t="s">
        <v>251</v>
      </c>
      <c r="C154" s="184" t="s">
        <v>251</v>
      </c>
      <c r="D154" s="190">
        <v>23.82</v>
      </c>
      <c r="E154" s="190">
        <v>35.630000000000003</v>
      </c>
      <c r="F154" s="179">
        <f t="shared" si="12"/>
        <v>35.631045776525248</v>
      </c>
      <c r="G154" s="186">
        <v>46.78</v>
      </c>
      <c r="H154" s="187">
        <v>0.31290000000000001</v>
      </c>
      <c r="I154" s="186">
        <f t="shared" si="13"/>
        <v>31.273277999999998</v>
      </c>
      <c r="J154" s="186">
        <f t="shared" si="14"/>
        <v>46.778627</v>
      </c>
      <c r="K154" s="187">
        <v>0.24</v>
      </c>
      <c r="L154" s="186">
        <f t="shared" si="15"/>
        <v>44.305200000000006</v>
      </c>
      <c r="M154" s="188">
        <f t="shared" si="16"/>
        <v>66.271800000000013</v>
      </c>
      <c r="N154" s="174">
        <f t="shared" si="11"/>
        <v>-1.045776525245401E-3</v>
      </c>
      <c r="O154" s="226"/>
      <c r="P154" s="226"/>
      <c r="Z154" s="174">
        <v>23.82</v>
      </c>
      <c r="AA154" s="174">
        <v>35.630000000000003</v>
      </c>
    </row>
    <row r="155" spans="1:27" ht="15" thickBot="1" x14ac:dyDescent="0.35">
      <c r="A155" s="183" t="s">
        <v>629</v>
      </c>
      <c r="B155" s="84" t="s">
        <v>690</v>
      </c>
      <c r="C155" s="184" t="s">
        <v>108</v>
      </c>
      <c r="D155" s="69">
        <v>24.45</v>
      </c>
      <c r="E155" s="69">
        <v>32</v>
      </c>
      <c r="F155" s="179">
        <f t="shared" si="12"/>
        <v>18.241758241758241</v>
      </c>
      <c r="G155" s="186">
        <v>24.9</v>
      </c>
      <c r="H155" s="187">
        <v>0.36499999999999999</v>
      </c>
      <c r="I155" s="186">
        <f t="shared" si="13"/>
        <v>33.374249999999996</v>
      </c>
      <c r="J155" s="186">
        <f t="shared" si="14"/>
        <v>43.68</v>
      </c>
      <c r="K155" s="187">
        <v>0.24</v>
      </c>
      <c r="L155" s="186">
        <f t="shared" si="15"/>
        <v>45.476999999999997</v>
      </c>
      <c r="M155" s="188">
        <f t="shared" si="16"/>
        <v>59.519999999999996</v>
      </c>
      <c r="N155" s="174">
        <f t="shared" si="11"/>
        <v>13.758241758241759</v>
      </c>
      <c r="O155" s="227"/>
      <c r="P155" s="227"/>
      <c r="Z155" s="174">
        <v>24.45</v>
      </c>
      <c r="AA155" s="174">
        <v>32</v>
      </c>
    </row>
    <row r="156" spans="1:27" ht="15" thickBot="1" x14ac:dyDescent="0.35">
      <c r="A156" s="183" t="s">
        <v>629</v>
      </c>
      <c r="B156" s="84" t="s">
        <v>691</v>
      </c>
      <c r="C156" s="184" t="s">
        <v>693</v>
      </c>
      <c r="D156" s="69">
        <v>24.45</v>
      </c>
      <c r="E156" s="69">
        <v>29.5</v>
      </c>
      <c r="F156" s="179">
        <f t="shared" si="12"/>
        <v>28.219780219780223</v>
      </c>
      <c r="G156" s="186">
        <v>38.520000000000003</v>
      </c>
      <c r="H156" s="187">
        <v>0.36499999999999999</v>
      </c>
      <c r="I156" s="186">
        <f t="shared" si="13"/>
        <v>33.374249999999996</v>
      </c>
      <c r="J156" s="186">
        <f t="shared" si="14"/>
        <v>40.267499999999998</v>
      </c>
      <c r="K156" s="187">
        <v>0.24</v>
      </c>
      <c r="L156" s="186">
        <f t="shared" si="15"/>
        <v>45.476999999999997</v>
      </c>
      <c r="M156" s="188">
        <f t="shared" si="16"/>
        <v>54.87</v>
      </c>
      <c r="N156" s="174">
        <f t="shared" si="11"/>
        <v>1.2802197802197774</v>
      </c>
      <c r="O156" s="227"/>
      <c r="P156" s="227"/>
      <c r="Z156" s="174">
        <v>24.45</v>
      </c>
      <c r="AA156" s="174">
        <v>29.5</v>
      </c>
    </row>
    <row r="157" spans="1:27" ht="15" thickBot="1" x14ac:dyDescent="0.35">
      <c r="A157" s="183" t="s">
        <v>629</v>
      </c>
      <c r="B157" s="84" t="s">
        <v>692</v>
      </c>
      <c r="C157" s="184" t="s">
        <v>694</v>
      </c>
      <c r="D157" s="69">
        <v>24.45</v>
      </c>
      <c r="E157" s="69">
        <v>29.5</v>
      </c>
      <c r="F157" s="179">
        <f t="shared" si="12"/>
        <v>33.208791208791204</v>
      </c>
      <c r="G157" s="186">
        <v>45.33</v>
      </c>
      <c r="H157" s="187">
        <v>0.36499999999999999</v>
      </c>
      <c r="I157" s="186">
        <f t="shared" si="13"/>
        <v>33.374249999999996</v>
      </c>
      <c r="J157" s="186">
        <f t="shared" si="14"/>
        <v>40.267499999999998</v>
      </c>
      <c r="K157" s="187">
        <v>0.24</v>
      </c>
      <c r="L157" s="186">
        <f t="shared" si="15"/>
        <v>45.476999999999997</v>
      </c>
      <c r="M157" s="188">
        <f t="shared" si="16"/>
        <v>54.87</v>
      </c>
      <c r="N157" s="174">
        <f t="shared" si="11"/>
        <v>-3.7087912087912045</v>
      </c>
      <c r="O157" s="227"/>
      <c r="P157" s="227"/>
      <c r="Z157" s="174">
        <v>24.45</v>
      </c>
      <c r="AA157" s="174">
        <v>29.5</v>
      </c>
    </row>
    <row r="158" spans="1:27" ht="15" thickBot="1" x14ac:dyDescent="0.35">
      <c r="A158" s="183" t="s">
        <v>629</v>
      </c>
      <c r="B158" s="189" t="s">
        <v>630</v>
      </c>
      <c r="C158" s="184" t="s">
        <v>695</v>
      </c>
      <c r="D158" s="185">
        <v>10</v>
      </c>
      <c r="E158" s="200">
        <v>11</v>
      </c>
      <c r="F158" s="179">
        <f t="shared" si="12"/>
        <v>35.003663003663007</v>
      </c>
      <c r="G158" s="186">
        <v>47.78</v>
      </c>
      <c r="H158" s="187">
        <v>0.36499999999999999</v>
      </c>
      <c r="I158" s="186">
        <f t="shared" si="13"/>
        <v>13.65</v>
      </c>
      <c r="J158" s="186">
        <f t="shared" si="14"/>
        <v>15.015000000000001</v>
      </c>
      <c r="K158" s="187">
        <v>0.24</v>
      </c>
      <c r="L158" s="186">
        <f t="shared" si="15"/>
        <v>18.600000000000001</v>
      </c>
      <c r="M158" s="188">
        <f t="shared" si="16"/>
        <v>20.46</v>
      </c>
      <c r="N158" s="174">
        <f t="shared" si="11"/>
        <v>-24.003663003663007</v>
      </c>
      <c r="O158" s="227"/>
      <c r="P158" s="229"/>
      <c r="Z158" s="174">
        <v>10</v>
      </c>
      <c r="AA158" s="174">
        <v>11</v>
      </c>
    </row>
    <row r="159" spans="1:27" ht="15" thickBot="1" x14ac:dyDescent="0.35">
      <c r="A159" s="183" t="s">
        <v>629</v>
      </c>
      <c r="B159" s="189" t="s">
        <v>108</v>
      </c>
      <c r="C159" s="184" t="s">
        <v>696</v>
      </c>
      <c r="D159" s="190">
        <v>12.71</v>
      </c>
      <c r="E159" s="190">
        <v>18.239999999999998</v>
      </c>
      <c r="F159" s="179">
        <f t="shared" si="12"/>
        <v>30.000000000000004</v>
      </c>
      <c r="G159" s="186">
        <v>40.950000000000003</v>
      </c>
      <c r="H159" s="187">
        <v>0.36499999999999999</v>
      </c>
      <c r="I159" s="186">
        <f t="shared" si="13"/>
        <v>17.349150000000002</v>
      </c>
      <c r="J159" s="186">
        <f t="shared" si="14"/>
        <v>24.897599999999997</v>
      </c>
      <c r="K159" s="187">
        <v>0.24</v>
      </c>
      <c r="L159" s="186">
        <f t="shared" si="15"/>
        <v>23.640600000000003</v>
      </c>
      <c r="M159" s="188">
        <f t="shared" si="16"/>
        <v>33.926400000000001</v>
      </c>
      <c r="N159" s="174">
        <f t="shared" si="11"/>
        <v>-11.760000000000005</v>
      </c>
      <c r="O159" s="226"/>
      <c r="P159" s="226"/>
      <c r="Z159" s="174">
        <v>12.71</v>
      </c>
      <c r="AA159" s="174">
        <v>18.239999999999998</v>
      </c>
    </row>
    <row r="160" spans="1:27" ht="15" thickBot="1" x14ac:dyDescent="0.35">
      <c r="A160" s="183" t="s">
        <v>629</v>
      </c>
      <c r="B160" s="84" t="s">
        <v>693</v>
      </c>
      <c r="C160" s="184" t="s">
        <v>697</v>
      </c>
      <c r="D160" s="69">
        <v>21.5</v>
      </c>
      <c r="E160" s="69">
        <v>28.22</v>
      </c>
      <c r="F160" s="179">
        <f t="shared" si="12"/>
        <v>29.501831501831504</v>
      </c>
      <c r="G160" s="186">
        <v>40.270000000000003</v>
      </c>
      <c r="H160" s="187">
        <v>0.36499999999999999</v>
      </c>
      <c r="I160" s="186">
        <f t="shared" si="13"/>
        <v>29.3475</v>
      </c>
      <c r="J160" s="186">
        <f t="shared" si="14"/>
        <v>38.520299999999999</v>
      </c>
      <c r="K160" s="187">
        <v>0.24</v>
      </c>
      <c r="L160" s="186">
        <f t="shared" si="15"/>
        <v>39.99</v>
      </c>
      <c r="M160" s="188">
        <f t="shared" si="16"/>
        <v>52.489199999999997</v>
      </c>
      <c r="N160" s="174">
        <f t="shared" si="11"/>
        <v>-1.2818315018315047</v>
      </c>
      <c r="O160" s="227"/>
      <c r="P160" s="227"/>
      <c r="Z160" s="174">
        <v>21.5</v>
      </c>
      <c r="AA160" s="174">
        <v>28.22</v>
      </c>
    </row>
    <row r="161" spans="1:27" ht="15" thickBot="1" x14ac:dyDescent="0.35">
      <c r="A161" s="183" t="s">
        <v>629</v>
      </c>
      <c r="B161" s="84" t="s">
        <v>694</v>
      </c>
      <c r="C161" s="184" t="s">
        <v>698</v>
      </c>
      <c r="D161" s="69">
        <v>27.95</v>
      </c>
      <c r="E161" s="69">
        <v>33.21</v>
      </c>
      <c r="F161" s="179">
        <f t="shared" si="12"/>
        <v>37.750915750915752</v>
      </c>
      <c r="G161" s="186">
        <v>51.53</v>
      </c>
      <c r="H161" s="187">
        <v>0.36499999999999999</v>
      </c>
      <c r="I161" s="186">
        <f t="shared" si="13"/>
        <v>38.15175</v>
      </c>
      <c r="J161" s="186">
        <f t="shared" si="14"/>
        <v>45.331650000000003</v>
      </c>
      <c r="K161" s="187">
        <v>0.24</v>
      </c>
      <c r="L161" s="186">
        <f t="shared" si="15"/>
        <v>51.986999999999995</v>
      </c>
      <c r="M161" s="188">
        <f t="shared" si="16"/>
        <v>61.770599999999995</v>
      </c>
      <c r="N161" s="174">
        <f t="shared" si="11"/>
        <v>-4.5409157509157509</v>
      </c>
      <c r="O161" s="227"/>
      <c r="P161" s="227"/>
      <c r="Z161" s="174">
        <v>27.95</v>
      </c>
      <c r="AA161" s="174">
        <v>33.21</v>
      </c>
    </row>
    <row r="162" spans="1:27" ht="15" thickBot="1" x14ac:dyDescent="0.35">
      <c r="A162" s="183" t="s">
        <v>629</v>
      </c>
      <c r="B162" s="84" t="s">
        <v>695</v>
      </c>
      <c r="C162" s="184" t="s">
        <v>699</v>
      </c>
      <c r="D162" s="69">
        <v>30.25</v>
      </c>
      <c r="E162" s="69">
        <v>35</v>
      </c>
      <c r="F162" s="179">
        <f t="shared" si="12"/>
        <v>33.553113553113555</v>
      </c>
      <c r="G162" s="186">
        <v>45.8</v>
      </c>
      <c r="H162" s="187">
        <v>0.36499999999999999</v>
      </c>
      <c r="I162" s="186">
        <f t="shared" si="13"/>
        <v>41.291249999999998</v>
      </c>
      <c r="J162" s="186">
        <f t="shared" si="14"/>
        <v>47.774999999999999</v>
      </c>
      <c r="K162" s="187">
        <v>0.24</v>
      </c>
      <c r="L162" s="186">
        <f t="shared" si="15"/>
        <v>56.265000000000001</v>
      </c>
      <c r="M162" s="188">
        <f t="shared" si="16"/>
        <v>65.099999999999994</v>
      </c>
      <c r="N162" s="174">
        <f t="shared" si="11"/>
        <v>1.4468864468864453</v>
      </c>
      <c r="O162" s="227"/>
      <c r="P162" s="227"/>
      <c r="Z162" s="174">
        <v>30.25</v>
      </c>
      <c r="AA162" s="174">
        <v>35</v>
      </c>
    </row>
    <row r="163" spans="1:27" ht="15" thickBot="1" x14ac:dyDescent="0.35">
      <c r="A163" s="183" t="s">
        <v>629</v>
      </c>
      <c r="B163" s="84" t="s">
        <v>696</v>
      </c>
      <c r="C163" s="184" t="s">
        <v>87</v>
      </c>
      <c r="D163" s="69">
        <v>24.75</v>
      </c>
      <c r="E163" s="69">
        <v>30</v>
      </c>
      <c r="F163" s="179">
        <f t="shared" si="12"/>
        <v>19.553113553113555</v>
      </c>
      <c r="G163" s="186">
        <v>26.69</v>
      </c>
      <c r="H163" s="187">
        <v>0.36499999999999999</v>
      </c>
      <c r="I163" s="186">
        <f t="shared" si="13"/>
        <v>33.783749999999998</v>
      </c>
      <c r="J163" s="186">
        <f t="shared" si="14"/>
        <v>40.950000000000003</v>
      </c>
      <c r="K163" s="187">
        <v>0.24</v>
      </c>
      <c r="L163" s="186">
        <f t="shared" si="15"/>
        <v>46.034999999999997</v>
      </c>
      <c r="M163" s="188">
        <f t="shared" si="16"/>
        <v>55.8</v>
      </c>
      <c r="N163" s="174">
        <f t="shared" si="11"/>
        <v>10.446886446886445</v>
      </c>
      <c r="O163" s="227"/>
      <c r="P163" s="227"/>
      <c r="Z163" s="174">
        <v>24.75</v>
      </c>
      <c r="AA163" s="174">
        <v>30</v>
      </c>
    </row>
    <row r="164" spans="1:27" ht="15" thickBot="1" x14ac:dyDescent="0.35">
      <c r="A164" s="183" t="s">
        <v>629</v>
      </c>
      <c r="B164" s="84" t="s">
        <v>697</v>
      </c>
      <c r="C164" s="184" t="s">
        <v>109</v>
      </c>
      <c r="D164" s="69">
        <v>24.75</v>
      </c>
      <c r="E164" s="69">
        <v>29.5</v>
      </c>
      <c r="F164" s="179">
        <f t="shared" si="12"/>
        <v>14.813186813186812</v>
      </c>
      <c r="G164" s="186">
        <v>20.22</v>
      </c>
      <c r="H164" s="187">
        <v>0.36499999999999999</v>
      </c>
      <c r="I164" s="186">
        <f t="shared" si="13"/>
        <v>33.783749999999998</v>
      </c>
      <c r="J164" s="186">
        <f t="shared" si="14"/>
        <v>40.267499999999998</v>
      </c>
      <c r="K164" s="187">
        <v>0.24</v>
      </c>
      <c r="L164" s="186">
        <f t="shared" si="15"/>
        <v>46.034999999999997</v>
      </c>
      <c r="M164" s="188">
        <f t="shared" si="16"/>
        <v>54.87</v>
      </c>
      <c r="N164" s="174">
        <f t="shared" si="11"/>
        <v>14.686813186813188</v>
      </c>
      <c r="O164" s="227"/>
      <c r="P164" s="227"/>
      <c r="Z164" s="174">
        <v>24.75</v>
      </c>
      <c r="AA164" s="174">
        <v>29.5</v>
      </c>
    </row>
    <row r="165" spans="1:27" ht="15" thickBot="1" x14ac:dyDescent="0.35">
      <c r="A165" s="183" t="s">
        <v>629</v>
      </c>
      <c r="B165" s="84" t="s">
        <v>698</v>
      </c>
      <c r="C165" s="184" t="s">
        <v>110</v>
      </c>
      <c r="D165" s="69">
        <v>31.5</v>
      </c>
      <c r="E165" s="69">
        <v>37.75</v>
      </c>
      <c r="F165" s="179">
        <f t="shared" si="12"/>
        <v>21.597069597069599</v>
      </c>
      <c r="G165" s="186">
        <v>29.48</v>
      </c>
      <c r="H165" s="187">
        <v>0.36499999999999999</v>
      </c>
      <c r="I165" s="186">
        <f t="shared" si="13"/>
        <v>42.997500000000002</v>
      </c>
      <c r="J165" s="186">
        <f t="shared" si="14"/>
        <v>51.528750000000002</v>
      </c>
      <c r="K165" s="187">
        <v>0.24</v>
      </c>
      <c r="L165" s="186">
        <f t="shared" si="15"/>
        <v>58.589999999999996</v>
      </c>
      <c r="M165" s="188">
        <f t="shared" si="16"/>
        <v>70.215000000000003</v>
      </c>
      <c r="N165" s="174">
        <f t="shared" si="11"/>
        <v>16.152930402930401</v>
      </c>
      <c r="O165" s="227"/>
      <c r="P165" s="227"/>
      <c r="Z165" s="174">
        <v>31.5</v>
      </c>
      <c r="AA165" s="174">
        <v>37.75</v>
      </c>
    </row>
    <row r="166" spans="1:27" ht="15" thickBot="1" x14ac:dyDescent="0.35">
      <c r="A166" s="183" t="s">
        <v>629</v>
      </c>
      <c r="B166" s="84" t="s">
        <v>699</v>
      </c>
      <c r="C166" s="184" t="s">
        <v>88</v>
      </c>
      <c r="D166" s="69">
        <v>26.5</v>
      </c>
      <c r="E166" s="69">
        <v>33.549999999999997</v>
      </c>
      <c r="F166" s="179">
        <f t="shared" si="12"/>
        <v>11.941391941391942</v>
      </c>
      <c r="G166" s="186">
        <v>16.3</v>
      </c>
      <c r="H166" s="187">
        <v>0.36499999999999999</v>
      </c>
      <c r="I166" s="186">
        <f t="shared" si="13"/>
        <v>36.172499999999999</v>
      </c>
      <c r="J166" s="186">
        <f t="shared" si="14"/>
        <v>45.795749999999998</v>
      </c>
      <c r="K166" s="187">
        <v>0.24</v>
      </c>
      <c r="L166" s="186">
        <f t="shared" si="15"/>
        <v>49.29</v>
      </c>
      <c r="M166" s="188">
        <f t="shared" si="16"/>
        <v>62.402999999999992</v>
      </c>
      <c r="N166" s="174">
        <f t="shared" si="11"/>
        <v>21.608608058608056</v>
      </c>
      <c r="O166" s="227"/>
      <c r="P166" s="227"/>
      <c r="Z166" s="174">
        <v>26.5</v>
      </c>
      <c r="AA166" s="174">
        <v>33.549999999999997</v>
      </c>
    </row>
    <row r="167" spans="1:27" ht="15" thickBot="1" x14ac:dyDescent="0.35">
      <c r="A167" s="183" t="s">
        <v>629</v>
      </c>
      <c r="B167" s="189" t="s">
        <v>87</v>
      </c>
      <c r="C167" s="184" t="s">
        <v>89</v>
      </c>
      <c r="D167" s="190">
        <v>13.64</v>
      </c>
      <c r="E167" s="190">
        <v>19.55</v>
      </c>
      <c r="F167" s="179">
        <f t="shared" si="12"/>
        <v>16.007326007326007</v>
      </c>
      <c r="G167" s="186">
        <v>21.85</v>
      </c>
      <c r="H167" s="187">
        <v>0.36499999999999999</v>
      </c>
      <c r="I167" s="186">
        <f t="shared" si="13"/>
        <v>18.618600000000001</v>
      </c>
      <c r="J167" s="186">
        <f t="shared" si="14"/>
        <v>26.685750000000002</v>
      </c>
      <c r="K167" s="187">
        <v>0.24</v>
      </c>
      <c r="L167" s="186">
        <f t="shared" si="15"/>
        <v>25.3704</v>
      </c>
      <c r="M167" s="188">
        <f t="shared" si="16"/>
        <v>36.363000000000007</v>
      </c>
      <c r="N167" s="174">
        <f t="shared" si="11"/>
        <v>3.5426739926739934</v>
      </c>
      <c r="O167" s="226"/>
      <c r="P167" s="226"/>
      <c r="Z167" s="174">
        <v>13.64</v>
      </c>
      <c r="AA167" s="174">
        <v>19.55</v>
      </c>
    </row>
    <row r="168" spans="1:27" ht="15" thickBot="1" x14ac:dyDescent="0.35">
      <c r="A168" s="183" t="s">
        <v>629</v>
      </c>
      <c r="B168" s="189" t="s">
        <v>109</v>
      </c>
      <c r="C168" s="184" t="s">
        <v>90</v>
      </c>
      <c r="D168" s="190">
        <v>10.63</v>
      </c>
      <c r="E168" s="190">
        <v>14.81</v>
      </c>
      <c r="F168" s="179">
        <f t="shared" si="12"/>
        <v>15.912087912087911</v>
      </c>
      <c r="G168" s="186">
        <v>21.72</v>
      </c>
      <c r="H168" s="187">
        <v>0.36499999999999999</v>
      </c>
      <c r="I168" s="186">
        <f t="shared" si="13"/>
        <v>14.509950000000002</v>
      </c>
      <c r="J168" s="186">
        <f t="shared" si="14"/>
        <v>20.21565</v>
      </c>
      <c r="K168" s="187">
        <v>0.24</v>
      </c>
      <c r="L168" s="186">
        <f t="shared" si="15"/>
        <v>19.771799999999999</v>
      </c>
      <c r="M168" s="188">
        <f t="shared" si="16"/>
        <v>27.546599999999998</v>
      </c>
      <c r="N168" s="174">
        <f t="shared" si="11"/>
        <v>-1.1020879120879101</v>
      </c>
      <c r="O168" s="226"/>
      <c r="P168" s="226"/>
      <c r="Z168" s="174">
        <v>10.63</v>
      </c>
      <c r="AA168" s="174">
        <v>14.81</v>
      </c>
    </row>
    <row r="169" spans="1:27" ht="15" thickBot="1" x14ac:dyDescent="0.35">
      <c r="A169" s="183" t="s">
        <v>629</v>
      </c>
      <c r="B169" s="189" t="s">
        <v>110</v>
      </c>
      <c r="C169" s="184" t="s">
        <v>91</v>
      </c>
      <c r="D169" s="190">
        <v>14.84</v>
      </c>
      <c r="E169" s="190">
        <v>21.6</v>
      </c>
      <c r="F169" s="179">
        <f t="shared" si="12"/>
        <v>12.461538461538463</v>
      </c>
      <c r="G169" s="186">
        <v>17.010000000000002</v>
      </c>
      <c r="H169" s="187">
        <v>0.36499999999999999</v>
      </c>
      <c r="I169" s="186">
        <f t="shared" si="13"/>
        <v>20.256599999999999</v>
      </c>
      <c r="J169" s="186">
        <f t="shared" si="14"/>
        <v>29.484000000000002</v>
      </c>
      <c r="K169" s="187">
        <v>0.24</v>
      </c>
      <c r="L169" s="186">
        <f t="shared" si="15"/>
        <v>27.602399999999996</v>
      </c>
      <c r="M169" s="188">
        <f t="shared" si="16"/>
        <v>40.176000000000009</v>
      </c>
      <c r="N169" s="174">
        <f t="shared" si="11"/>
        <v>9.138461538461538</v>
      </c>
      <c r="O169" s="226"/>
      <c r="P169" s="226"/>
      <c r="Z169" s="174">
        <v>14.84</v>
      </c>
      <c r="AA169" s="174">
        <v>21.6</v>
      </c>
    </row>
    <row r="170" spans="1:27" ht="15" thickBot="1" x14ac:dyDescent="0.35">
      <c r="A170" s="183" t="s">
        <v>629</v>
      </c>
      <c r="B170" s="189" t="s">
        <v>88</v>
      </c>
      <c r="C170" s="184" t="s">
        <v>92</v>
      </c>
      <c r="D170" s="185">
        <v>10</v>
      </c>
      <c r="E170" s="190">
        <v>11.94</v>
      </c>
      <c r="F170" s="179">
        <f t="shared" si="12"/>
        <v>15.912087912087911</v>
      </c>
      <c r="G170" s="186">
        <v>21.72</v>
      </c>
      <c r="H170" s="187">
        <v>0.36499999999999999</v>
      </c>
      <c r="I170" s="186">
        <f t="shared" si="13"/>
        <v>13.65</v>
      </c>
      <c r="J170" s="186">
        <f t="shared" si="14"/>
        <v>16.298099999999998</v>
      </c>
      <c r="K170" s="187">
        <v>0.24</v>
      </c>
      <c r="L170" s="186">
        <f t="shared" si="15"/>
        <v>18.600000000000001</v>
      </c>
      <c r="M170" s="188">
        <f t="shared" si="16"/>
        <v>22.208400000000001</v>
      </c>
      <c r="N170" s="174">
        <f t="shared" si="11"/>
        <v>-3.9720879120879111</v>
      </c>
      <c r="O170" s="227"/>
      <c r="P170" s="226"/>
      <c r="Z170" s="174">
        <v>10</v>
      </c>
      <c r="AA170" s="174">
        <v>11.94</v>
      </c>
    </row>
    <row r="171" spans="1:27" ht="15" thickBot="1" x14ac:dyDescent="0.35">
      <c r="A171" s="183" t="s">
        <v>629</v>
      </c>
      <c r="B171" s="189" t="s">
        <v>89</v>
      </c>
      <c r="C171" s="184" t="s">
        <v>93</v>
      </c>
      <c r="D171" s="190">
        <v>11.99</v>
      </c>
      <c r="E171" s="190">
        <v>16.010000000000002</v>
      </c>
      <c r="F171" s="179">
        <f t="shared" si="12"/>
        <v>11.970695970695971</v>
      </c>
      <c r="G171" s="186">
        <v>16.34</v>
      </c>
      <c r="H171" s="187">
        <v>0.36499999999999999</v>
      </c>
      <c r="I171" s="186">
        <f t="shared" si="13"/>
        <v>16.366350000000001</v>
      </c>
      <c r="J171" s="186">
        <f t="shared" si="14"/>
        <v>21.853650000000002</v>
      </c>
      <c r="K171" s="187">
        <v>0.24</v>
      </c>
      <c r="L171" s="186">
        <f t="shared" si="15"/>
        <v>22.301399999999997</v>
      </c>
      <c r="M171" s="188">
        <f t="shared" si="16"/>
        <v>29.778600000000001</v>
      </c>
      <c r="N171" s="174">
        <f t="shared" si="11"/>
        <v>4.0393040293040308</v>
      </c>
      <c r="O171" s="226"/>
      <c r="P171" s="226"/>
      <c r="Z171" s="174">
        <v>11.99</v>
      </c>
      <c r="AA171" s="174">
        <v>16.010000000000002</v>
      </c>
    </row>
    <row r="172" spans="1:27" ht="15" thickBot="1" x14ac:dyDescent="0.35">
      <c r="A172" s="183" t="s">
        <v>629</v>
      </c>
      <c r="B172" s="189" t="s">
        <v>90</v>
      </c>
      <c r="C172" s="184" t="s">
        <v>94</v>
      </c>
      <c r="D172" s="190">
        <v>12.8</v>
      </c>
      <c r="E172" s="190">
        <v>15.91</v>
      </c>
      <c r="F172" s="179">
        <f t="shared" si="12"/>
        <v>11.970695970695971</v>
      </c>
      <c r="G172" s="186">
        <v>16.34</v>
      </c>
      <c r="H172" s="187">
        <v>0.36499999999999999</v>
      </c>
      <c r="I172" s="186">
        <f t="shared" si="13"/>
        <v>17.472000000000001</v>
      </c>
      <c r="J172" s="186">
        <f t="shared" si="14"/>
        <v>21.71715</v>
      </c>
      <c r="K172" s="187">
        <v>0.24</v>
      </c>
      <c r="L172" s="186">
        <f t="shared" si="15"/>
        <v>23.808000000000003</v>
      </c>
      <c r="M172" s="188">
        <f t="shared" si="16"/>
        <v>29.592600000000001</v>
      </c>
      <c r="N172" s="174">
        <f t="shared" si="11"/>
        <v>3.9393040293040293</v>
      </c>
      <c r="O172" s="226"/>
      <c r="P172" s="226"/>
      <c r="Z172" s="174">
        <v>12.8</v>
      </c>
      <c r="AA172" s="174">
        <v>15.91</v>
      </c>
    </row>
    <row r="173" spans="1:27" ht="15" thickBot="1" x14ac:dyDescent="0.35">
      <c r="A173" s="183" t="s">
        <v>629</v>
      </c>
      <c r="B173" s="189" t="s">
        <v>91</v>
      </c>
      <c r="C173" s="184" t="s">
        <v>95</v>
      </c>
      <c r="D173" s="185">
        <v>10</v>
      </c>
      <c r="E173" s="190">
        <v>12.46</v>
      </c>
      <c r="F173" s="179">
        <f t="shared" si="12"/>
        <v>11.970695970695971</v>
      </c>
      <c r="G173" s="186">
        <v>16.34</v>
      </c>
      <c r="H173" s="187">
        <v>0.36499999999999999</v>
      </c>
      <c r="I173" s="186">
        <f t="shared" si="13"/>
        <v>13.65</v>
      </c>
      <c r="J173" s="186">
        <f t="shared" si="14"/>
        <v>17.007899999999999</v>
      </c>
      <c r="K173" s="187">
        <v>0.24</v>
      </c>
      <c r="L173" s="186">
        <f t="shared" si="15"/>
        <v>18.600000000000001</v>
      </c>
      <c r="M173" s="188">
        <f t="shared" si="16"/>
        <v>23.175600000000003</v>
      </c>
      <c r="N173" s="174">
        <f t="shared" si="11"/>
        <v>0.48930402930403005</v>
      </c>
      <c r="O173" s="227"/>
      <c r="P173" s="226"/>
      <c r="Z173" s="174">
        <v>10</v>
      </c>
      <c r="AA173" s="174">
        <v>12.46</v>
      </c>
    </row>
    <row r="174" spans="1:27" ht="15" thickBot="1" x14ac:dyDescent="0.35">
      <c r="A174" s="183" t="s">
        <v>629</v>
      </c>
      <c r="B174" s="189" t="s">
        <v>92</v>
      </c>
      <c r="C174" s="184" t="s">
        <v>96</v>
      </c>
      <c r="D174" s="190">
        <v>12.47</v>
      </c>
      <c r="E174" s="190">
        <v>15.91</v>
      </c>
      <c r="F174" s="179">
        <f t="shared" si="12"/>
        <v>14.761904761904761</v>
      </c>
      <c r="G174" s="186">
        <v>20.149999999999999</v>
      </c>
      <c r="H174" s="187">
        <v>0.36499999999999999</v>
      </c>
      <c r="I174" s="186">
        <f t="shared" si="13"/>
        <v>17.021550000000001</v>
      </c>
      <c r="J174" s="186">
        <f t="shared" si="14"/>
        <v>21.71715</v>
      </c>
      <c r="K174" s="187">
        <v>0.24</v>
      </c>
      <c r="L174" s="186">
        <f t="shared" si="15"/>
        <v>23.194200000000002</v>
      </c>
      <c r="M174" s="188">
        <f t="shared" si="16"/>
        <v>29.592600000000001</v>
      </c>
      <c r="N174" s="174">
        <f t="shared" si="11"/>
        <v>1.1480952380952392</v>
      </c>
      <c r="O174" s="226"/>
      <c r="P174" s="226"/>
      <c r="Z174" s="174">
        <v>12.47</v>
      </c>
      <c r="AA174" s="174">
        <v>15.91</v>
      </c>
    </row>
    <row r="175" spans="1:27" ht="15" thickBot="1" x14ac:dyDescent="0.35">
      <c r="A175" s="183" t="s">
        <v>629</v>
      </c>
      <c r="B175" s="189" t="s">
        <v>93</v>
      </c>
      <c r="C175" s="184" t="s">
        <v>97</v>
      </c>
      <c r="D175" s="185">
        <v>10</v>
      </c>
      <c r="E175" s="190">
        <v>11.97</v>
      </c>
      <c r="F175" s="179">
        <f t="shared" si="12"/>
        <v>22.87912087912088</v>
      </c>
      <c r="G175" s="186">
        <v>31.23</v>
      </c>
      <c r="H175" s="187">
        <v>0.36499999999999999</v>
      </c>
      <c r="I175" s="186">
        <f t="shared" si="13"/>
        <v>13.65</v>
      </c>
      <c r="J175" s="186">
        <f t="shared" si="14"/>
        <v>16.33905</v>
      </c>
      <c r="K175" s="187">
        <v>0.24</v>
      </c>
      <c r="L175" s="186">
        <f t="shared" si="15"/>
        <v>18.600000000000001</v>
      </c>
      <c r="M175" s="188">
        <f t="shared" si="16"/>
        <v>22.264200000000002</v>
      </c>
      <c r="N175" s="174">
        <f t="shared" si="11"/>
        <v>-10.909120879120879</v>
      </c>
      <c r="O175" s="227"/>
      <c r="P175" s="226"/>
      <c r="Z175" s="174">
        <v>10</v>
      </c>
      <c r="AA175" s="174">
        <v>11.97</v>
      </c>
    </row>
    <row r="176" spans="1:27" ht="15" thickBot="1" x14ac:dyDescent="0.35">
      <c r="A176" s="183" t="s">
        <v>629</v>
      </c>
      <c r="B176" s="189" t="s">
        <v>94</v>
      </c>
      <c r="C176" s="184" t="s">
        <v>98</v>
      </c>
      <c r="D176" s="185">
        <v>10</v>
      </c>
      <c r="E176" s="190">
        <v>11.97</v>
      </c>
      <c r="F176" s="179">
        <f t="shared" si="12"/>
        <v>12.051282051282051</v>
      </c>
      <c r="G176" s="186">
        <v>16.45</v>
      </c>
      <c r="H176" s="187">
        <v>0.36499999999999999</v>
      </c>
      <c r="I176" s="186">
        <f t="shared" si="13"/>
        <v>13.65</v>
      </c>
      <c r="J176" s="186">
        <f t="shared" si="14"/>
        <v>16.33905</v>
      </c>
      <c r="K176" s="187">
        <v>0.24</v>
      </c>
      <c r="L176" s="186">
        <f t="shared" si="15"/>
        <v>18.600000000000001</v>
      </c>
      <c r="M176" s="188">
        <f t="shared" si="16"/>
        <v>22.264200000000002</v>
      </c>
      <c r="N176" s="174">
        <f t="shared" si="11"/>
        <v>-8.128205128205046E-2</v>
      </c>
      <c r="O176" s="227"/>
      <c r="P176" s="226"/>
      <c r="Z176" s="174">
        <v>10</v>
      </c>
      <c r="AA176" s="174">
        <v>11.97</v>
      </c>
    </row>
    <row r="177" spans="1:27" ht="15" thickBot="1" x14ac:dyDescent="0.35">
      <c r="A177" s="183" t="s">
        <v>629</v>
      </c>
      <c r="B177" s="189" t="s">
        <v>95</v>
      </c>
      <c r="C177" s="184" t="s">
        <v>99</v>
      </c>
      <c r="D177" s="185">
        <v>10</v>
      </c>
      <c r="E177" s="190">
        <v>11.97</v>
      </c>
      <c r="F177" s="179">
        <f t="shared" si="12"/>
        <v>15.450549450549451</v>
      </c>
      <c r="G177" s="186">
        <v>21.09</v>
      </c>
      <c r="H177" s="187">
        <v>0.36499999999999999</v>
      </c>
      <c r="I177" s="186">
        <f t="shared" si="13"/>
        <v>13.65</v>
      </c>
      <c r="J177" s="186">
        <f t="shared" si="14"/>
        <v>16.33905</v>
      </c>
      <c r="K177" s="187">
        <v>0.24</v>
      </c>
      <c r="L177" s="186">
        <f t="shared" si="15"/>
        <v>18.600000000000001</v>
      </c>
      <c r="M177" s="188">
        <f t="shared" si="16"/>
        <v>22.264200000000002</v>
      </c>
      <c r="N177" s="174">
        <f t="shared" si="11"/>
        <v>-3.4805494505494501</v>
      </c>
      <c r="O177" s="227"/>
      <c r="P177" s="226"/>
      <c r="Z177" s="174">
        <v>10</v>
      </c>
      <c r="AA177" s="174">
        <v>11.97</v>
      </c>
    </row>
    <row r="178" spans="1:27" ht="15" thickBot="1" x14ac:dyDescent="0.35">
      <c r="A178" s="183" t="s">
        <v>629</v>
      </c>
      <c r="B178" s="189" t="s">
        <v>96</v>
      </c>
      <c r="C178" s="184" t="s">
        <v>100</v>
      </c>
      <c r="D178" s="190">
        <v>10.63</v>
      </c>
      <c r="E178" s="190">
        <v>14.76</v>
      </c>
      <c r="F178" s="179">
        <f t="shared" si="12"/>
        <v>14.739926739926741</v>
      </c>
      <c r="G178" s="186">
        <v>20.12</v>
      </c>
      <c r="H178" s="187">
        <v>0.36499999999999999</v>
      </c>
      <c r="I178" s="186">
        <f t="shared" si="13"/>
        <v>14.509950000000002</v>
      </c>
      <c r="J178" s="186">
        <f t="shared" si="14"/>
        <v>20.147400000000001</v>
      </c>
      <c r="K178" s="187">
        <v>0.24</v>
      </c>
      <c r="L178" s="186">
        <f t="shared" si="15"/>
        <v>19.771799999999999</v>
      </c>
      <c r="M178" s="188">
        <f t="shared" si="16"/>
        <v>27.453600000000002</v>
      </c>
      <c r="N178" s="174">
        <f t="shared" si="11"/>
        <v>2.0073260073258936E-2</v>
      </c>
      <c r="O178" s="226"/>
      <c r="P178" s="226"/>
      <c r="Z178" s="174">
        <v>10.63</v>
      </c>
      <c r="AA178" s="174">
        <v>14.76</v>
      </c>
    </row>
    <row r="179" spans="1:27" ht="15" thickBot="1" x14ac:dyDescent="0.35">
      <c r="A179" s="183" t="s">
        <v>629</v>
      </c>
      <c r="B179" s="189" t="s">
        <v>97</v>
      </c>
      <c r="C179" s="184" t="s">
        <v>101</v>
      </c>
      <c r="D179" s="190">
        <v>14.79</v>
      </c>
      <c r="E179" s="190">
        <v>22.88</v>
      </c>
      <c r="F179" s="179">
        <f t="shared" si="12"/>
        <v>16.54212454212454</v>
      </c>
      <c r="G179" s="186">
        <v>22.58</v>
      </c>
      <c r="H179" s="187">
        <v>0.36499999999999999</v>
      </c>
      <c r="I179" s="186">
        <f t="shared" si="13"/>
        <v>20.18835</v>
      </c>
      <c r="J179" s="186">
        <f t="shared" si="14"/>
        <v>31.231199999999998</v>
      </c>
      <c r="K179" s="187">
        <v>0.24</v>
      </c>
      <c r="L179" s="186">
        <f t="shared" si="15"/>
        <v>27.509399999999999</v>
      </c>
      <c r="M179" s="188">
        <f t="shared" si="16"/>
        <v>42.556800000000003</v>
      </c>
      <c r="N179" s="174">
        <f t="shared" si="11"/>
        <v>6.3378754578754588</v>
      </c>
      <c r="O179" s="226"/>
      <c r="P179" s="226"/>
      <c r="Z179" s="174">
        <v>14.79</v>
      </c>
      <c r="AA179" s="174">
        <v>22.88</v>
      </c>
    </row>
    <row r="180" spans="1:27" ht="15" thickBot="1" x14ac:dyDescent="0.35">
      <c r="A180" s="183" t="s">
        <v>629</v>
      </c>
      <c r="B180" s="189" t="s">
        <v>98</v>
      </c>
      <c r="C180" s="184" t="s">
        <v>111</v>
      </c>
      <c r="D180" s="185">
        <v>10</v>
      </c>
      <c r="E180" s="190">
        <v>12.05</v>
      </c>
      <c r="F180" s="179">
        <f t="shared" si="12"/>
        <v>11.443223443223443</v>
      </c>
      <c r="G180" s="186">
        <v>15.62</v>
      </c>
      <c r="H180" s="187">
        <v>0.36499999999999999</v>
      </c>
      <c r="I180" s="186">
        <f t="shared" si="13"/>
        <v>13.65</v>
      </c>
      <c r="J180" s="186">
        <f t="shared" si="14"/>
        <v>16.448250000000002</v>
      </c>
      <c r="K180" s="187">
        <v>0.24</v>
      </c>
      <c r="L180" s="186">
        <f t="shared" si="15"/>
        <v>18.600000000000001</v>
      </c>
      <c r="M180" s="188">
        <f t="shared" si="16"/>
        <v>22.413000000000004</v>
      </c>
      <c r="N180" s="174">
        <f t="shared" si="11"/>
        <v>0.60677655677655729</v>
      </c>
      <c r="O180" s="227"/>
      <c r="P180" s="226"/>
      <c r="Z180" s="174">
        <v>10</v>
      </c>
      <c r="AA180" s="174">
        <v>12.05</v>
      </c>
    </row>
    <row r="181" spans="1:27" ht="15" thickBot="1" x14ac:dyDescent="0.35">
      <c r="A181" s="183" t="s">
        <v>629</v>
      </c>
      <c r="B181" s="189" t="s">
        <v>99</v>
      </c>
      <c r="C181" s="184" t="s">
        <v>112</v>
      </c>
      <c r="D181" s="190">
        <v>12.1</v>
      </c>
      <c r="E181" s="190">
        <v>15.45</v>
      </c>
      <c r="F181" s="179">
        <f t="shared" si="12"/>
        <v>18.549450549450551</v>
      </c>
      <c r="G181" s="186">
        <v>25.32</v>
      </c>
      <c r="H181" s="187">
        <v>0.36499999999999999</v>
      </c>
      <c r="I181" s="186">
        <f t="shared" si="13"/>
        <v>16.516500000000001</v>
      </c>
      <c r="J181" s="186">
        <f t="shared" si="14"/>
        <v>21.08925</v>
      </c>
      <c r="K181" s="187">
        <v>0.24</v>
      </c>
      <c r="L181" s="186">
        <f t="shared" si="15"/>
        <v>22.505999999999997</v>
      </c>
      <c r="M181" s="188">
        <f t="shared" si="16"/>
        <v>28.736999999999995</v>
      </c>
      <c r="N181" s="174">
        <f t="shared" si="11"/>
        <v>-3.0994505494505518</v>
      </c>
      <c r="O181" s="226"/>
      <c r="P181" s="226"/>
      <c r="Z181" s="174">
        <v>12.1</v>
      </c>
      <c r="AA181" s="174">
        <v>15.45</v>
      </c>
    </row>
    <row r="182" spans="1:27" ht="15" thickBot="1" x14ac:dyDescent="0.35">
      <c r="A182" s="183" t="s">
        <v>629</v>
      </c>
      <c r="B182" s="189" t="s">
        <v>100</v>
      </c>
      <c r="C182" s="184" t="s">
        <v>102</v>
      </c>
      <c r="D182" s="185">
        <v>10</v>
      </c>
      <c r="E182" s="190">
        <v>14.74</v>
      </c>
      <c r="F182" s="179">
        <f t="shared" si="12"/>
        <v>11.970695970695971</v>
      </c>
      <c r="G182" s="186">
        <v>16.34</v>
      </c>
      <c r="H182" s="187">
        <v>0.36499999999999999</v>
      </c>
      <c r="I182" s="186">
        <f t="shared" si="13"/>
        <v>13.65</v>
      </c>
      <c r="J182" s="186">
        <f t="shared" si="14"/>
        <v>20.120100000000001</v>
      </c>
      <c r="K182" s="187">
        <v>0.24</v>
      </c>
      <c r="L182" s="186">
        <f t="shared" si="15"/>
        <v>18.600000000000001</v>
      </c>
      <c r="M182" s="188">
        <f t="shared" si="16"/>
        <v>27.416399999999999</v>
      </c>
      <c r="N182" s="174">
        <f t="shared" si="11"/>
        <v>2.7693040293040294</v>
      </c>
      <c r="O182" s="227"/>
      <c r="P182" s="226"/>
      <c r="Z182" s="174">
        <v>10</v>
      </c>
      <c r="AA182" s="174">
        <v>14.74</v>
      </c>
    </row>
    <row r="183" spans="1:27" ht="15" thickBot="1" x14ac:dyDescent="0.35">
      <c r="A183" s="183" t="s">
        <v>629</v>
      </c>
      <c r="B183" s="189" t="s">
        <v>101</v>
      </c>
      <c r="C183" s="184" t="s">
        <v>103</v>
      </c>
      <c r="D183" s="185">
        <v>10</v>
      </c>
      <c r="E183" s="190">
        <v>16.54</v>
      </c>
      <c r="F183" s="179">
        <f t="shared" si="12"/>
        <v>11.970695970695971</v>
      </c>
      <c r="G183" s="186">
        <v>16.34</v>
      </c>
      <c r="H183" s="187">
        <v>0.36499999999999999</v>
      </c>
      <c r="I183" s="186">
        <f t="shared" si="13"/>
        <v>13.65</v>
      </c>
      <c r="J183" s="186">
        <f t="shared" si="14"/>
        <v>22.577099999999998</v>
      </c>
      <c r="K183" s="187">
        <v>0.24</v>
      </c>
      <c r="L183" s="186">
        <f t="shared" si="15"/>
        <v>18.600000000000001</v>
      </c>
      <c r="M183" s="188">
        <f t="shared" si="16"/>
        <v>30.764399999999998</v>
      </c>
      <c r="N183" s="174">
        <f t="shared" si="11"/>
        <v>4.5693040293040283</v>
      </c>
      <c r="O183" s="227"/>
      <c r="P183" s="226"/>
      <c r="Z183" s="174">
        <v>10</v>
      </c>
      <c r="AA183" s="174">
        <v>16.54</v>
      </c>
    </row>
    <row r="184" spans="1:27" ht="15" thickBot="1" x14ac:dyDescent="0.35">
      <c r="A184" s="183" t="s">
        <v>629</v>
      </c>
      <c r="B184" s="189" t="s">
        <v>111</v>
      </c>
      <c r="C184" s="184" t="s">
        <v>104</v>
      </c>
      <c r="D184" s="185">
        <v>10</v>
      </c>
      <c r="E184" s="190">
        <v>11.44</v>
      </c>
      <c r="F184" s="179">
        <f t="shared" si="12"/>
        <v>14.989010989010989</v>
      </c>
      <c r="G184" s="186">
        <v>20.46</v>
      </c>
      <c r="H184" s="187">
        <v>0.36499999999999999</v>
      </c>
      <c r="I184" s="186">
        <f t="shared" si="13"/>
        <v>13.65</v>
      </c>
      <c r="J184" s="186">
        <f t="shared" si="14"/>
        <v>15.615599999999999</v>
      </c>
      <c r="K184" s="187">
        <v>0.24</v>
      </c>
      <c r="L184" s="186">
        <f t="shared" si="15"/>
        <v>18.600000000000001</v>
      </c>
      <c r="M184" s="188">
        <f t="shared" si="16"/>
        <v>21.278400000000001</v>
      </c>
      <c r="N184" s="174">
        <f t="shared" si="11"/>
        <v>-3.5490109890109895</v>
      </c>
      <c r="O184" s="227"/>
      <c r="P184" s="226"/>
      <c r="Z184" s="174">
        <v>10</v>
      </c>
      <c r="AA184" s="174">
        <v>11.44</v>
      </c>
    </row>
    <row r="185" spans="1:27" ht="15" thickBot="1" x14ac:dyDescent="0.35">
      <c r="A185" s="183" t="s">
        <v>629</v>
      </c>
      <c r="B185" s="189" t="s">
        <v>112</v>
      </c>
      <c r="C185" s="184" t="s">
        <v>105</v>
      </c>
      <c r="D185" s="190">
        <v>11.49</v>
      </c>
      <c r="E185" s="190">
        <v>18.55</v>
      </c>
      <c r="F185" s="179">
        <f t="shared" si="12"/>
        <v>19.157509157509157</v>
      </c>
      <c r="G185" s="186">
        <v>26.15</v>
      </c>
      <c r="H185" s="187">
        <v>0.36499999999999999</v>
      </c>
      <c r="I185" s="186">
        <f t="shared" si="13"/>
        <v>15.68385</v>
      </c>
      <c r="J185" s="186">
        <f t="shared" si="14"/>
        <v>25.32075</v>
      </c>
      <c r="K185" s="187">
        <v>0.24</v>
      </c>
      <c r="L185" s="186">
        <f t="shared" si="15"/>
        <v>21.371399999999998</v>
      </c>
      <c r="M185" s="188">
        <f t="shared" si="16"/>
        <v>34.503</v>
      </c>
      <c r="N185" s="174">
        <f t="shared" si="11"/>
        <v>-0.60750915750915624</v>
      </c>
      <c r="O185" s="226"/>
      <c r="P185" s="226"/>
      <c r="Z185" s="174">
        <v>11.49</v>
      </c>
      <c r="AA185" s="174">
        <v>18.55</v>
      </c>
    </row>
    <row r="186" spans="1:27" ht="15" thickBot="1" x14ac:dyDescent="0.35">
      <c r="A186" s="183" t="s">
        <v>629</v>
      </c>
      <c r="B186" s="189" t="s">
        <v>102</v>
      </c>
      <c r="C186" s="184" t="s">
        <v>630</v>
      </c>
      <c r="D186" s="185">
        <v>10</v>
      </c>
      <c r="E186" s="190">
        <v>11.97</v>
      </c>
      <c r="F186" s="179">
        <f t="shared" si="12"/>
        <v>11.003663003663004</v>
      </c>
      <c r="G186" s="186">
        <v>15.02</v>
      </c>
      <c r="H186" s="187">
        <v>0.36499999999999999</v>
      </c>
      <c r="I186" s="186">
        <f t="shared" si="13"/>
        <v>13.65</v>
      </c>
      <c r="J186" s="186">
        <f t="shared" si="14"/>
        <v>16.33905</v>
      </c>
      <c r="K186" s="187">
        <v>0.24</v>
      </c>
      <c r="L186" s="186">
        <f t="shared" si="15"/>
        <v>18.600000000000001</v>
      </c>
      <c r="M186" s="188">
        <f t="shared" si="16"/>
        <v>22.264200000000002</v>
      </c>
      <c r="N186" s="174">
        <f t="shared" si="11"/>
        <v>0.96633699633699699</v>
      </c>
      <c r="O186" s="227"/>
      <c r="P186" s="226"/>
      <c r="Z186" s="174">
        <v>10</v>
      </c>
      <c r="AA186" s="174">
        <v>11.97</v>
      </c>
    </row>
    <row r="187" spans="1:27" ht="15" thickBot="1" x14ac:dyDescent="0.35">
      <c r="A187" s="183" t="s">
        <v>629</v>
      </c>
      <c r="B187" s="189" t="s">
        <v>103</v>
      </c>
      <c r="C187" s="184" t="s">
        <v>106</v>
      </c>
      <c r="D187" s="185">
        <v>10</v>
      </c>
      <c r="E187" s="190">
        <v>11.97</v>
      </c>
      <c r="F187" s="179">
        <f t="shared" si="12"/>
        <v>11.970695970695971</v>
      </c>
      <c r="G187" s="186">
        <v>16.34</v>
      </c>
      <c r="H187" s="187">
        <v>0.36499999999999999</v>
      </c>
      <c r="I187" s="186">
        <f t="shared" si="13"/>
        <v>13.65</v>
      </c>
      <c r="J187" s="186">
        <f t="shared" si="14"/>
        <v>16.33905</v>
      </c>
      <c r="K187" s="187">
        <v>0.24</v>
      </c>
      <c r="L187" s="186">
        <f t="shared" si="15"/>
        <v>18.600000000000001</v>
      </c>
      <c r="M187" s="188">
        <f t="shared" si="16"/>
        <v>22.264200000000002</v>
      </c>
      <c r="N187" s="174">
        <f t="shared" si="11"/>
        <v>-6.9597069597016059E-4</v>
      </c>
      <c r="O187" s="227"/>
      <c r="P187" s="226"/>
      <c r="Z187" s="174">
        <v>10</v>
      </c>
      <c r="AA187" s="174">
        <v>11.97</v>
      </c>
    </row>
    <row r="188" spans="1:27" ht="15" thickBot="1" x14ac:dyDescent="0.35">
      <c r="A188" s="183" t="s">
        <v>629</v>
      </c>
      <c r="B188" s="189" t="s">
        <v>104</v>
      </c>
      <c r="C188" s="184" t="s">
        <v>107</v>
      </c>
      <c r="D188" s="190">
        <v>11.99</v>
      </c>
      <c r="E188" s="190">
        <v>14.99</v>
      </c>
      <c r="F188" s="179">
        <f t="shared" si="12"/>
        <v>14.989010989010989</v>
      </c>
      <c r="G188" s="186">
        <v>20.46</v>
      </c>
      <c r="H188" s="187">
        <v>0.36499999999999999</v>
      </c>
      <c r="I188" s="186">
        <f t="shared" si="13"/>
        <v>16.366350000000001</v>
      </c>
      <c r="J188" s="186">
        <f t="shared" si="14"/>
        <v>20.461349999999999</v>
      </c>
      <c r="K188" s="187">
        <v>0.24</v>
      </c>
      <c r="L188" s="186">
        <f t="shared" si="15"/>
        <v>22.301399999999997</v>
      </c>
      <c r="M188" s="188">
        <f t="shared" si="16"/>
        <v>27.881399999999999</v>
      </c>
      <c r="N188" s="174">
        <f t="shared" ref="N188:N251" si="17">E188-F188</f>
        <v>9.8901098901116313E-4</v>
      </c>
      <c r="O188" s="226"/>
      <c r="P188" s="226"/>
      <c r="Z188" s="174">
        <v>11.99</v>
      </c>
      <c r="AA188" s="174">
        <v>14.99</v>
      </c>
    </row>
    <row r="189" spans="1:27" ht="15" thickBot="1" x14ac:dyDescent="0.35">
      <c r="A189" s="183" t="s">
        <v>629</v>
      </c>
      <c r="B189" s="189" t="s">
        <v>105</v>
      </c>
      <c r="C189" s="184" t="s">
        <v>690</v>
      </c>
      <c r="D189" s="190">
        <v>15.04</v>
      </c>
      <c r="E189" s="190">
        <v>19.16</v>
      </c>
      <c r="F189" s="179">
        <f t="shared" si="12"/>
        <v>32</v>
      </c>
      <c r="G189" s="186">
        <v>43.68</v>
      </c>
      <c r="H189" s="187">
        <v>0.36499999999999999</v>
      </c>
      <c r="I189" s="186">
        <f t="shared" si="13"/>
        <v>20.529599999999999</v>
      </c>
      <c r="J189" s="186">
        <f t="shared" si="14"/>
        <v>26.153400000000001</v>
      </c>
      <c r="K189" s="187">
        <v>0.24</v>
      </c>
      <c r="L189" s="186">
        <f t="shared" si="15"/>
        <v>27.974399999999999</v>
      </c>
      <c r="M189" s="188">
        <f t="shared" si="16"/>
        <v>35.637599999999999</v>
      </c>
      <c r="N189" s="174">
        <f t="shared" si="17"/>
        <v>-12.84</v>
      </c>
      <c r="O189" s="226"/>
      <c r="P189" s="226"/>
      <c r="Z189" s="174">
        <v>15.04</v>
      </c>
      <c r="AA189" s="174">
        <v>19.16</v>
      </c>
    </row>
    <row r="190" spans="1:27" ht="15" thickBot="1" x14ac:dyDescent="0.35">
      <c r="A190" s="183" t="s">
        <v>629</v>
      </c>
      <c r="B190" s="189" t="s">
        <v>106</v>
      </c>
      <c r="C190" s="184" t="s">
        <v>691</v>
      </c>
      <c r="D190" s="185">
        <v>10</v>
      </c>
      <c r="E190" s="190">
        <v>11.97</v>
      </c>
      <c r="F190" s="179">
        <f t="shared" si="12"/>
        <v>29.501831501831504</v>
      </c>
      <c r="G190" s="186">
        <v>40.270000000000003</v>
      </c>
      <c r="H190" s="187">
        <v>0.36499999999999999</v>
      </c>
      <c r="I190" s="186">
        <f t="shared" si="13"/>
        <v>13.65</v>
      </c>
      <c r="J190" s="186">
        <f t="shared" si="14"/>
        <v>16.33905</v>
      </c>
      <c r="K190" s="187">
        <v>0.24</v>
      </c>
      <c r="L190" s="186">
        <f t="shared" si="15"/>
        <v>18.600000000000001</v>
      </c>
      <c r="M190" s="188">
        <f t="shared" si="16"/>
        <v>22.264200000000002</v>
      </c>
      <c r="N190" s="174">
        <f t="shared" si="17"/>
        <v>-17.531831501831505</v>
      </c>
      <c r="O190" s="227"/>
      <c r="P190" s="226"/>
      <c r="Z190" s="174">
        <v>10</v>
      </c>
      <c r="AA190" s="174">
        <v>11.97</v>
      </c>
    </row>
    <row r="191" spans="1:27" ht="15" thickBot="1" x14ac:dyDescent="0.35">
      <c r="A191" s="183" t="s">
        <v>629</v>
      </c>
      <c r="B191" s="189" t="s">
        <v>107</v>
      </c>
      <c r="C191" s="184" t="s">
        <v>692</v>
      </c>
      <c r="D191" s="190">
        <v>11.99</v>
      </c>
      <c r="E191" s="190">
        <v>14.99</v>
      </c>
      <c r="F191" s="179">
        <f t="shared" si="12"/>
        <v>29.501831501831504</v>
      </c>
      <c r="G191" s="186">
        <v>40.270000000000003</v>
      </c>
      <c r="H191" s="187">
        <v>0.36499999999999999</v>
      </c>
      <c r="I191" s="186">
        <f t="shared" si="13"/>
        <v>16.366350000000001</v>
      </c>
      <c r="J191" s="186">
        <f t="shared" si="14"/>
        <v>20.461349999999999</v>
      </c>
      <c r="K191" s="187">
        <v>0.24</v>
      </c>
      <c r="L191" s="186">
        <f t="shared" si="15"/>
        <v>22.301399999999997</v>
      </c>
      <c r="M191" s="188">
        <f t="shared" si="16"/>
        <v>27.881399999999999</v>
      </c>
      <c r="N191" s="174">
        <f t="shared" si="17"/>
        <v>-14.511831501831503</v>
      </c>
      <c r="O191" s="226"/>
      <c r="P191" s="226"/>
      <c r="Z191" s="174">
        <v>11.99</v>
      </c>
      <c r="AA191" s="174">
        <v>14.99</v>
      </c>
    </row>
    <row r="192" spans="1:27" ht="15" thickBot="1" x14ac:dyDescent="0.35">
      <c r="A192" s="183" t="s">
        <v>232</v>
      </c>
      <c r="B192" s="189" t="s">
        <v>233</v>
      </c>
      <c r="C192" s="184" t="s">
        <v>233</v>
      </c>
      <c r="D192" s="190">
        <v>11.44</v>
      </c>
      <c r="E192" s="190">
        <v>14.76</v>
      </c>
      <c r="F192" s="179">
        <f t="shared" si="12"/>
        <v>14.761215629522431</v>
      </c>
      <c r="G192" s="186">
        <v>19.38</v>
      </c>
      <c r="H192" s="187">
        <v>0.31290000000000001</v>
      </c>
      <c r="I192" s="186">
        <f t="shared" si="13"/>
        <v>15.019575999999999</v>
      </c>
      <c r="J192" s="186">
        <f t="shared" si="14"/>
        <v>19.378404</v>
      </c>
      <c r="K192" s="187">
        <v>0.24</v>
      </c>
      <c r="L192" s="186">
        <f t="shared" si="15"/>
        <v>21.278400000000001</v>
      </c>
      <c r="M192" s="188">
        <f t="shared" si="16"/>
        <v>27.453600000000002</v>
      </c>
      <c r="N192" s="174">
        <f t="shared" si="17"/>
        <v>-1.2156295224308167E-3</v>
      </c>
      <c r="O192" s="226"/>
      <c r="P192" s="226"/>
      <c r="Z192" s="174">
        <v>11.44</v>
      </c>
      <c r="AA192" s="174">
        <v>14.76</v>
      </c>
    </row>
    <row r="193" spans="1:27" ht="15" thickBot="1" x14ac:dyDescent="0.35">
      <c r="A193" s="183" t="s">
        <v>232</v>
      </c>
      <c r="B193" s="189" t="s">
        <v>234</v>
      </c>
      <c r="C193" s="184" t="s">
        <v>234</v>
      </c>
      <c r="D193" s="190">
        <v>14.79</v>
      </c>
      <c r="E193" s="190">
        <v>24.51</v>
      </c>
      <c r="F193" s="179">
        <f t="shared" si="12"/>
        <v>24.510625333231779</v>
      </c>
      <c r="G193" s="186">
        <v>32.18</v>
      </c>
      <c r="H193" s="187">
        <v>0.31290000000000001</v>
      </c>
      <c r="I193" s="186">
        <f t="shared" si="13"/>
        <v>19.417790999999998</v>
      </c>
      <c r="J193" s="186">
        <f t="shared" si="14"/>
        <v>32.179178999999998</v>
      </c>
      <c r="K193" s="187">
        <v>0.24</v>
      </c>
      <c r="L193" s="186">
        <f t="shared" si="15"/>
        <v>27.509399999999999</v>
      </c>
      <c r="M193" s="188">
        <f t="shared" si="16"/>
        <v>45.5886</v>
      </c>
      <c r="N193" s="174">
        <f t="shared" si="17"/>
        <v>-6.253332317776028E-4</v>
      </c>
      <c r="O193" s="226"/>
      <c r="P193" s="226"/>
      <c r="Z193" s="174">
        <v>14.79</v>
      </c>
      <c r="AA193" s="174">
        <v>24.51</v>
      </c>
    </row>
    <row r="194" spans="1:27" ht="15" thickBot="1" x14ac:dyDescent="0.35">
      <c r="A194" s="183" t="s">
        <v>232</v>
      </c>
      <c r="B194" s="189" t="s">
        <v>235</v>
      </c>
      <c r="C194" s="184" t="s">
        <v>235</v>
      </c>
      <c r="D194" s="190">
        <v>13.47</v>
      </c>
      <c r="E194" s="190">
        <v>16.079999999999998</v>
      </c>
      <c r="F194" s="179">
        <f t="shared" ref="F194:F257" si="18">G194/(1+H194)</f>
        <v>16.078909284789397</v>
      </c>
      <c r="G194" s="186">
        <v>21.11</v>
      </c>
      <c r="H194" s="187">
        <v>0.31290000000000001</v>
      </c>
      <c r="I194" s="186">
        <f t="shared" ref="I194:I257" si="19">D194*(1+H194)</f>
        <v>17.684763</v>
      </c>
      <c r="J194" s="186">
        <f t="shared" ref="J194:J257" si="20">E194*(1+H194)</f>
        <v>21.111431999999997</v>
      </c>
      <c r="K194" s="187">
        <v>0.24</v>
      </c>
      <c r="L194" s="186">
        <f t="shared" ref="L194:L221" si="21">(D194*1.5)*(1+K194)</f>
        <v>25.054200000000002</v>
      </c>
      <c r="M194" s="188">
        <f t="shared" ref="M194:M221" si="22">(E194*1.5)*(1+K194)</f>
        <v>29.908799999999996</v>
      </c>
      <c r="N194" s="174">
        <f t="shared" si="17"/>
        <v>1.0907152106014451E-3</v>
      </c>
      <c r="O194" s="226"/>
      <c r="P194" s="226"/>
      <c r="Z194" s="174">
        <v>13.47</v>
      </c>
      <c r="AA194" s="174">
        <v>16.079999999999998</v>
      </c>
    </row>
    <row r="195" spans="1:27" ht="15" thickBot="1" x14ac:dyDescent="0.35">
      <c r="A195" s="183" t="s">
        <v>232</v>
      </c>
      <c r="B195" s="189" t="s">
        <v>236</v>
      </c>
      <c r="C195" s="184" t="s">
        <v>236</v>
      </c>
      <c r="D195" s="190">
        <v>16.079999999999998</v>
      </c>
      <c r="E195" s="190">
        <v>22.62</v>
      </c>
      <c r="F195" s="179">
        <f t="shared" si="18"/>
        <v>22.621677203138091</v>
      </c>
      <c r="G195" s="186">
        <v>29.7</v>
      </c>
      <c r="H195" s="187">
        <v>0.31290000000000001</v>
      </c>
      <c r="I195" s="186">
        <f t="shared" si="19"/>
        <v>21.111431999999997</v>
      </c>
      <c r="J195" s="186">
        <f t="shared" si="20"/>
        <v>29.697797999999999</v>
      </c>
      <c r="K195" s="187">
        <v>0.24</v>
      </c>
      <c r="L195" s="186">
        <f t="shared" si="21"/>
        <v>29.908799999999996</v>
      </c>
      <c r="M195" s="188">
        <f t="shared" si="22"/>
        <v>42.0732</v>
      </c>
      <c r="N195" s="174">
        <f t="shared" si="17"/>
        <v>-1.6772031380902774E-3</v>
      </c>
      <c r="O195" s="226"/>
      <c r="P195" s="226"/>
      <c r="Z195" s="174">
        <v>16.079999999999998</v>
      </c>
      <c r="AA195" s="174">
        <v>22.62</v>
      </c>
    </row>
    <row r="196" spans="1:27" ht="15" thickBot="1" x14ac:dyDescent="0.35">
      <c r="A196" s="183" t="s">
        <v>232</v>
      </c>
      <c r="B196" s="189" t="s">
        <v>237</v>
      </c>
      <c r="C196" s="184" t="s">
        <v>237</v>
      </c>
      <c r="D196" s="190">
        <v>13.47</v>
      </c>
      <c r="E196" s="190">
        <v>16.079999999999998</v>
      </c>
      <c r="F196" s="179">
        <f t="shared" si="18"/>
        <v>16.078909284789397</v>
      </c>
      <c r="G196" s="186">
        <v>21.11</v>
      </c>
      <c r="H196" s="187">
        <v>0.31290000000000001</v>
      </c>
      <c r="I196" s="186">
        <f t="shared" si="19"/>
        <v>17.684763</v>
      </c>
      <c r="J196" s="186">
        <f t="shared" si="20"/>
        <v>21.111431999999997</v>
      </c>
      <c r="K196" s="187">
        <v>0.24</v>
      </c>
      <c r="L196" s="186">
        <f t="shared" si="21"/>
        <v>25.054200000000002</v>
      </c>
      <c r="M196" s="188">
        <f t="shared" si="22"/>
        <v>29.908799999999996</v>
      </c>
      <c r="N196" s="174">
        <f t="shared" si="17"/>
        <v>1.0907152106014451E-3</v>
      </c>
      <c r="O196" s="226"/>
      <c r="P196" s="226"/>
      <c r="Z196" s="174">
        <v>13.47</v>
      </c>
      <c r="AA196" s="174">
        <v>16.079999999999998</v>
      </c>
    </row>
    <row r="197" spans="1:27" ht="15" thickBot="1" x14ac:dyDescent="0.35">
      <c r="A197" s="183" t="s">
        <v>232</v>
      </c>
      <c r="B197" s="189" t="s">
        <v>238</v>
      </c>
      <c r="C197" s="184" t="s">
        <v>238</v>
      </c>
      <c r="D197" s="190">
        <v>16.11</v>
      </c>
      <c r="E197" s="190">
        <v>22.62</v>
      </c>
      <c r="F197" s="179">
        <f t="shared" si="18"/>
        <v>22.621677203138091</v>
      </c>
      <c r="G197" s="186">
        <v>29.7</v>
      </c>
      <c r="H197" s="187">
        <v>0.31290000000000001</v>
      </c>
      <c r="I197" s="186">
        <f t="shared" si="19"/>
        <v>21.150818999999998</v>
      </c>
      <c r="J197" s="186">
        <f t="shared" si="20"/>
        <v>29.697797999999999</v>
      </c>
      <c r="K197" s="187">
        <v>0.24</v>
      </c>
      <c r="L197" s="186">
        <f t="shared" si="21"/>
        <v>29.964599999999997</v>
      </c>
      <c r="M197" s="188">
        <f t="shared" si="22"/>
        <v>42.0732</v>
      </c>
      <c r="N197" s="174">
        <f t="shared" si="17"/>
        <v>-1.6772031380902774E-3</v>
      </c>
      <c r="O197" s="226"/>
      <c r="P197" s="226"/>
      <c r="Z197" s="174">
        <v>16.11</v>
      </c>
      <c r="AA197" s="174">
        <v>22.62</v>
      </c>
    </row>
    <row r="198" spans="1:27" ht="15" thickBot="1" x14ac:dyDescent="0.35">
      <c r="A198" s="183" t="s">
        <v>232</v>
      </c>
      <c r="B198" s="189" t="s">
        <v>239</v>
      </c>
      <c r="C198" s="184" t="s">
        <v>239</v>
      </c>
      <c r="D198" s="185">
        <v>10</v>
      </c>
      <c r="E198" s="190">
        <v>11.77</v>
      </c>
      <c r="F198" s="179">
        <f t="shared" si="18"/>
        <v>11.767842181430421</v>
      </c>
      <c r="G198" s="186">
        <v>15.45</v>
      </c>
      <c r="H198" s="187">
        <v>0.31290000000000001</v>
      </c>
      <c r="I198" s="186">
        <f t="shared" si="19"/>
        <v>13.129</v>
      </c>
      <c r="J198" s="186">
        <f t="shared" si="20"/>
        <v>15.452832999999998</v>
      </c>
      <c r="K198" s="187">
        <v>0.24</v>
      </c>
      <c r="L198" s="186">
        <f t="shared" si="21"/>
        <v>18.600000000000001</v>
      </c>
      <c r="M198" s="188">
        <f t="shared" si="22"/>
        <v>21.892200000000003</v>
      </c>
      <c r="N198" s="174">
        <f t="shared" si="17"/>
        <v>2.1578185695787511E-3</v>
      </c>
      <c r="O198" s="227"/>
      <c r="P198" s="226"/>
      <c r="Z198" s="174">
        <v>10</v>
      </c>
      <c r="AA198" s="174">
        <v>11.77</v>
      </c>
    </row>
    <row r="199" spans="1:27" ht="15" thickBot="1" x14ac:dyDescent="0.35">
      <c r="A199" s="183" t="s">
        <v>232</v>
      </c>
      <c r="B199" s="189" t="s">
        <v>240</v>
      </c>
      <c r="C199" s="184" t="s">
        <v>240</v>
      </c>
      <c r="D199" s="190">
        <v>11.79</v>
      </c>
      <c r="E199" s="190">
        <v>18.86</v>
      </c>
      <c r="F199" s="179">
        <f t="shared" si="18"/>
        <v>18.859014395612768</v>
      </c>
      <c r="G199" s="186">
        <v>24.76</v>
      </c>
      <c r="H199" s="187">
        <v>0.31290000000000001</v>
      </c>
      <c r="I199" s="186">
        <f t="shared" si="19"/>
        <v>15.479090999999999</v>
      </c>
      <c r="J199" s="186">
        <f t="shared" si="20"/>
        <v>24.761293999999999</v>
      </c>
      <c r="K199" s="187">
        <v>0.24</v>
      </c>
      <c r="L199" s="186">
        <f t="shared" si="21"/>
        <v>21.929399999999998</v>
      </c>
      <c r="M199" s="188">
        <f t="shared" si="22"/>
        <v>35.079599999999999</v>
      </c>
      <c r="N199" s="174">
        <f t="shared" si="17"/>
        <v>9.8560438723183097E-4</v>
      </c>
      <c r="O199" s="226"/>
      <c r="P199" s="226"/>
      <c r="Z199" s="174">
        <v>11.79</v>
      </c>
      <c r="AA199" s="174">
        <v>18.86</v>
      </c>
    </row>
    <row r="200" spans="1:27" ht="15" thickBot="1" x14ac:dyDescent="0.35">
      <c r="A200" s="183" t="s">
        <v>232</v>
      </c>
      <c r="B200" s="189" t="s">
        <v>241</v>
      </c>
      <c r="C200" s="184" t="s">
        <v>241</v>
      </c>
      <c r="D200" s="190">
        <v>17.79</v>
      </c>
      <c r="E200" s="190">
        <v>22.89</v>
      </c>
      <c r="F200" s="179">
        <f t="shared" si="18"/>
        <v>22.888262624723897</v>
      </c>
      <c r="G200" s="186">
        <v>30.05</v>
      </c>
      <c r="H200" s="187">
        <v>0.31290000000000001</v>
      </c>
      <c r="I200" s="186">
        <f t="shared" si="19"/>
        <v>23.356490999999998</v>
      </c>
      <c r="J200" s="186">
        <f t="shared" si="20"/>
        <v>30.052281000000001</v>
      </c>
      <c r="K200" s="187">
        <v>0.24</v>
      </c>
      <c r="L200" s="186">
        <f t="shared" si="21"/>
        <v>33.089399999999998</v>
      </c>
      <c r="M200" s="188">
        <f t="shared" si="22"/>
        <v>42.575400000000002</v>
      </c>
      <c r="N200" s="174">
        <f t="shared" si="17"/>
        <v>1.7373752761038475E-3</v>
      </c>
      <c r="O200" s="226"/>
      <c r="P200" s="226"/>
      <c r="Z200" s="174">
        <v>17.79</v>
      </c>
      <c r="AA200" s="174">
        <v>22.89</v>
      </c>
    </row>
    <row r="201" spans="1:27" ht="15" thickBot="1" x14ac:dyDescent="0.35">
      <c r="A201" s="183" t="s">
        <v>232</v>
      </c>
      <c r="B201" s="189" t="s">
        <v>242</v>
      </c>
      <c r="C201" s="184" t="s">
        <v>242</v>
      </c>
      <c r="D201" s="190">
        <v>22.92</v>
      </c>
      <c r="E201" s="190">
        <v>31.01</v>
      </c>
      <c r="F201" s="179">
        <f t="shared" si="18"/>
        <v>31.007692893594335</v>
      </c>
      <c r="G201" s="186">
        <v>40.71</v>
      </c>
      <c r="H201" s="187">
        <v>0.31290000000000001</v>
      </c>
      <c r="I201" s="186">
        <f t="shared" si="19"/>
        <v>30.091668000000002</v>
      </c>
      <c r="J201" s="186">
        <f t="shared" si="20"/>
        <v>40.713028999999999</v>
      </c>
      <c r="K201" s="187">
        <v>0.24</v>
      </c>
      <c r="L201" s="186">
        <f t="shared" si="21"/>
        <v>42.6312</v>
      </c>
      <c r="M201" s="188">
        <f t="shared" si="22"/>
        <v>57.678600000000003</v>
      </c>
      <c r="N201" s="174">
        <f t="shared" si="17"/>
        <v>2.3071064056665591E-3</v>
      </c>
      <c r="O201" s="226"/>
      <c r="P201" s="226"/>
      <c r="Z201" s="174">
        <v>22.92</v>
      </c>
      <c r="AA201" s="174">
        <v>31.01</v>
      </c>
    </row>
    <row r="202" spans="1:27" ht="15" thickBot="1" x14ac:dyDescent="0.35">
      <c r="A202" s="183" t="s">
        <v>243</v>
      </c>
      <c r="B202" s="189" t="s">
        <v>624</v>
      </c>
      <c r="C202" s="184" t="s">
        <v>624</v>
      </c>
      <c r="D202" s="190">
        <v>14.24</v>
      </c>
      <c r="E202" s="190">
        <v>19.059999999999999</v>
      </c>
      <c r="F202" s="179">
        <f t="shared" si="18"/>
        <v>19.059556880547461</v>
      </c>
      <c r="G202" s="186">
        <v>28.13</v>
      </c>
      <c r="H202" s="187">
        <v>0.47589999999999999</v>
      </c>
      <c r="I202" s="186">
        <f t="shared" si="19"/>
        <v>21.016815999999999</v>
      </c>
      <c r="J202" s="186">
        <f t="shared" si="20"/>
        <v>28.130653999999996</v>
      </c>
      <c r="K202" s="187">
        <v>0.24</v>
      </c>
      <c r="L202" s="186">
        <f t="shared" si="21"/>
        <v>26.4864</v>
      </c>
      <c r="M202" s="188">
        <f t="shared" si="22"/>
        <v>35.451599999999992</v>
      </c>
      <c r="N202" s="174">
        <f t="shared" si="17"/>
        <v>4.4311945253738827E-4</v>
      </c>
      <c r="O202" s="226"/>
      <c r="P202" s="226"/>
      <c r="Z202" s="174">
        <v>14.24</v>
      </c>
      <c r="AA202" s="174">
        <v>19.059999999999999</v>
      </c>
    </row>
    <row r="203" spans="1:27" ht="15" thickBot="1" x14ac:dyDescent="0.35">
      <c r="A203" s="183" t="s">
        <v>243</v>
      </c>
      <c r="B203" s="189" t="s">
        <v>626</v>
      </c>
      <c r="C203" s="184" t="s">
        <v>626</v>
      </c>
      <c r="D203" s="190">
        <v>20</v>
      </c>
      <c r="E203" s="190">
        <v>28.5</v>
      </c>
      <c r="F203" s="179">
        <f t="shared" si="18"/>
        <v>28.497865709058882</v>
      </c>
      <c r="G203" s="186">
        <v>42.06</v>
      </c>
      <c r="H203" s="187">
        <v>0.47589999999999999</v>
      </c>
      <c r="I203" s="186">
        <f t="shared" si="19"/>
        <v>29.518000000000001</v>
      </c>
      <c r="J203" s="186">
        <f t="shared" si="20"/>
        <v>42.06315</v>
      </c>
      <c r="K203" s="187">
        <v>0.24</v>
      </c>
      <c r="L203" s="186">
        <f t="shared" si="21"/>
        <v>37.200000000000003</v>
      </c>
      <c r="M203" s="188">
        <f t="shared" si="22"/>
        <v>53.01</v>
      </c>
      <c r="N203" s="174">
        <f t="shared" si="17"/>
        <v>2.1342909411181665E-3</v>
      </c>
      <c r="O203" s="226"/>
      <c r="P203" s="226"/>
      <c r="Z203" s="174">
        <v>20</v>
      </c>
      <c r="AA203" s="174">
        <v>28.5</v>
      </c>
    </row>
    <row r="204" spans="1:27" ht="15" thickBot="1" x14ac:dyDescent="0.35">
      <c r="A204" s="183" t="s">
        <v>243</v>
      </c>
      <c r="B204" s="189" t="s">
        <v>244</v>
      </c>
      <c r="C204" s="184" t="s">
        <v>244</v>
      </c>
      <c r="D204" s="190">
        <v>13.8</v>
      </c>
      <c r="E204" s="190">
        <v>23.52</v>
      </c>
      <c r="F204" s="179">
        <f t="shared" si="18"/>
        <v>23.517853513110644</v>
      </c>
      <c r="G204" s="186">
        <v>34.71</v>
      </c>
      <c r="H204" s="187">
        <v>0.47589999999999999</v>
      </c>
      <c r="I204" s="186">
        <f t="shared" si="19"/>
        <v>20.367419999999999</v>
      </c>
      <c r="J204" s="186">
        <f t="shared" si="20"/>
        <v>34.713167999999996</v>
      </c>
      <c r="K204" s="187">
        <v>0.24</v>
      </c>
      <c r="L204" s="186">
        <f t="shared" si="21"/>
        <v>25.668000000000003</v>
      </c>
      <c r="M204" s="188">
        <f t="shared" si="22"/>
        <v>43.747199999999999</v>
      </c>
      <c r="N204" s="174">
        <f t="shared" si="17"/>
        <v>2.1464868893552591E-3</v>
      </c>
      <c r="O204" s="226"/>
      <c r="P204" s="226"/>
      <c r="Z204" s="174">
        <v>13.8</v>
      </c>
      <c r="AA204" s="174">
        <v>23.52</v>
      </c>
    </row>
    <row r="205" spans="1:27" ht="15" thickBot="1" x14ac:dyDescent="0.35">
      <c r="A205" s="183" t="s">
        <v>243</v>
      </c>
      <c r="B205" s="189" t="s">
        <v>625</v>
      </c>
      <c r="C205" s="184" t="s">
        <v>625</v>
      </c>
      <c r="D205" s="190">
        <v>18</v>
      </c>
      <c r="E205" s="190">
        <v>25</v>
      </c>
      <c r="F205" s="179">
        <f t="shared" si="18"/>
        <v>25.0016938816993</v>
      </c>
      <c r="G205" s="186">
        <v>36.9</v>
      </c>
      <c r="H205" s="187">
        <v>0.47589999999999999</v>
      </c>
      <c r="I205" s="186">
        <f t="shared" si="19"/>
        <v>26.566199999999998</v>
      </c>
      <c r="J205" s="186">
        <f t="shared" si="20"/>
        <v>36.897500000000001</v>
      </c>
      <c r="K205" s="187">
        <v>0.24</v>
      </c>
      <c r="L205" s="186">
        <f t="shared" si="21"/>
        <v>33.479999999999997</v>
      </c>
      <c r="M205" s="188">
        <f t="shared" si="22"/>
        <v>46.5</v>
      </c>
      <c r="N205" s="174">
        <f t="shared" si="17"/>
        <v>-1.6938816992997374E-3</v>
      </c>
      <c r="O205" s="226"/>
      <c r="P205" s="226"/>
      <c r="Z205" s="174">
        <v>18</v>
      </c>
      <c r="AA205" s="174">
        <v>25</v>
      </c>
    </row>
    <row r="206" spans="1:27" ht="15" thickBot="1" x14ac:dyDescent="0.35">
      <c r="A206" s="183" t="s">
        <v>243</v>
      </c>
      <c r="B206" s="189" t="s">
        <v>627</v>
      </c>
      <c r="C206" s="184" t="s">
        <v>627</v>
      </c>
      <c r="D206" s="190">
        <v>16.5</v>
      </c>
      <c r="E206" s="190">
        <v>23</v>
      </c>
      <c r="F206" s="179">
        <f t="shared" si="18"/>
        <v>23.002913476522803</v>
      </c>
      <c r="G206" s="186">
        <v>33.950000000000003</v>
      </c>
      <c r="H206" s="187">
        <v>0.47589999999999999</v>
      </c>
      <c r="I206" s="186">
        <f t="shared" si="19"/>
        <v>24.352350000000001</v>
      </c>
      <c r="J206" s="186">
        <f t="shared" si="20"/>
        <v>33.945700000000002</v>
      </c>
      <c r="K206" s="187">
        <v>0.24</v>
      </c>
      <c r="L206" s="186">
        <f t="shared" si="21"/>
        <v>30.69</v>
      </c>
      <c r="M206" s="188">
        <f t="shared" si="22"/>
        <v>42.78</v>
      </c>
      <c r="N206" s="174">
        <f t="shared" si="17"/>
        <v>-2.913476522802938E-3</v>
      </c>
      <c r="O206" s="226"/>
      <c r="P206" s="226"/>
      <c r="Z206" s="174">
        <v>16.5</v>
      </c>
      <c r="AA206" s="174">
        <v>23</v>
      </c>
    </row>
    <row r="207" spans="1:27" ht="15" thickBot="1" x14ac:dyDescent="0.35">
      <c r="A207" s="183" t="s">
        <v>243</v>
      </c>
      <c r="B207" s="189" t="s">
        <v>623</v>
      </c>
      <c r="C207" s="184" t="s">
        <v>623</v>
      </c>
      <c r="D207" s="185">
        <v>10</v>
      </c>
      <c r="E207" s="190">
        <v>18.8</v>
      </c>
      <c r="F207" s="179">
        <f t="shared" si="18"/>
        <v>18.802086862253539</v>
      </c>
      <c r="G207" s="186">
        <v>27.75</v>
      </c>
      <c r="H207" s="187">
        <v>0.47589999999999999</v>
      </c>
      <c r="I207" s="186">
        <f t="shared" si="19"/>
        <v>14.759</v>
      </c>
      <c r="J207" s="186">
        <f t="shared" si="20"/>
        <v>27.746919999999999</v>
      </c>
      <c r="K207" s="187">
        <v>0.24</v>
      </c>
      <c r="L207" s="186">
        <f t="shared" si="21"/>
        <v>18.600000000000001</v>
      </c>
      <c r="M207" s="188">
        <f t="shared" si="22"/>
        <v>34.968000000000004</v>
      </c>
      <c r="N207" s="174">
        <f t="shared" si="17"/>
        <v>-2.0868622535381576E-3</v>
      </c>
      <c r="O207" s="227"/>
      <c r="P207" s="226"/>
      <c r="Z207" s="174">
        <v>10</v>
      </c>
      <c r="AA207" s="174">
        <v>18.8</v>
      </c>
    </row>
    <row r="208" spans="1:27" ht="15" thickBot="1" x14ac:dyDescent="0.35">
      <c r="A208" s="183" t="s">
        <v>245</v>
      </c>
      <c r="B208" s="189" t="s">
        <v>256</v>
      </c>
      <c r="C208" s="184" t="s">
        <v>256</v>
      </c>
      <c r="D208" s="185">
        <v>10</v>
      </c>
      <c r="E208" s="190">
        <v>11.44</v>
      </c>
      <c r="F208" s="179">
        <f t="shared" si="18"/>
        <v>11.440322949196435</v>
      </c>
      <c r="G208" s="186">
        <v>15.02</v>
      </c>
      <c r="H208" s="187">
        <v>0.31290000000000001</v>
      </c>
      <c r="I208" s="186">
        <f t="shared" si="19"/>
        <v>13.129</v>
      </c>
      <c r="J208" s="186">
        <f t="shared" si="20"/>
        <v>15.019575999999999</v>
      </c>
      <c r="K208" s="187">
        <v>0.24</v>
      </c>
      <c r="L208" s="186">
        <f t="shared" si="21"/>
        <v>18.600000000000001</v>
      </c>
      <c r="M208" s="188">
        <f t="shared" si="22"/>
        <v>21.278400000000001</v>
      </c>
      <c r="N208" s="174">
        <f t="shared" si="17"/>
        <v>-3.2294919643582887E-4</v>
      </c>
      <c r="O208" s="227"/>
      <c r="P208" s="226"/>
      <c r="Z208" s="174">
        <v>10</v>
      </c>
      <c r="AA208" s="174">
        <v>11.44</v>
      </c>
    </row>
    <row r="209" spans="1:27" ht="15" thickBot="1" x14ac:dyDescent="0.35">
      <c r="A209" s="183" t="s">
        <v>245</v>
      </c>
      <c r="B209" s="189" t="s">
        <v>255</v>
      </c>
      <c r="C209" s="184" t="s">
        <v>255</v>
      </c>
      <c r="D209" s="190">
        <v>11.49</v>
      </c>
      <c r="E209" s="190">
        <v>18.04</v>
      </c>
      <c r="F209" s="179">
        <f t="shared" si="18"/>
        <v>18.036407951862291</v>
      </c>
      <c r="G209" s="186">
        <v>23.68</v>
      </c>
      <c r="H209" s="187">
        <v>0.31290000000000001</v>
      </c>
      <c r="I209" s="186">
        <f t="shared" si="19"/>
        <v>15.085221000000001</v>
      </c>
      <c r="J209" s="186">
        <f t="shared" si="20"/>
        <v>23.684715999999998</v>
      </c>
      <c r="K209" s="187">
        <v>0.24</v>
      </c>
      <c r="L209" s="186">
        <f t="shared" si="21"/>
        <v>21.371399999999998</v>
      </c>
      <c r="M209" s="188">
        <f t="shared" si="22"/>
        <v>33.554400000000001</v>
      </c>
      <c r="N209" s="174">
        <f t="shared" si="17"/>
        <v>3.5920481377083036E-3</v>
      </c>
      <c r="O209" s="226"/>
      <c r="P209" s="226"/>
      <c r="Z209" s="174">
        <v>11.49</v>
      </c>
      <c r="AA209" s="174">
        <v>18.04</v>
      </c>
    </row>
    <row r="210" spans="1:27" ht="15" thickBot="1" x14ac:dyDescent="0.35">
      <c r="A210" s="183" t="s">
        <v>245</v>
      </c>
      <c r="B210" s="189" t="s">
        <v>254</v>
      </c>
      <c r="C210" s="184" t="s">
        <v>254</v>
      </c>
      <c r="D210" s="190">
        <v>14.95</v>
      </c>
      <c r="E210" s="190">
        <v>20.77</v>
      </c>
      <c r="F210" s="179">
        <f t="shared" si="18"/>
        <v>20.770812704699519</v>
      </c>
      <c r="G210" s="186">
        <v>27.27</v>
      </c>
      <c r="H210" s="187">
        <v>0.31290000000000001</v>
      </c>
      <c r="I210" s="186">
        <f t="shared" si="19"/>
        <v>19.627854999999997</v>
      </c>
      <c r="J210" s="186">
        <f t="shared" si="20"/>
        <v>27.268932999999997</v>
      </c>
      <c r="K210" s="187">
        <v>0.24</v>
      </c>
      <c r="L210" s="186">
        <f t="shared" si="21"/>
        <v>27.806999999999995</v>
      </c>
      <c r="M210" s="188">
        <f t="shared" si="22"/>
        <v>38.632200000000005</v>
      </c>
      <c r="N210" s="174">
        <f t="shared" si="17"/>
        <v>-8.1270469951988389E-4</v>
      </c>
      <c r="O210" s="226"/>
      <c r="P210" s="226"/>
      <c r="Z210" s="174">
        <v>14.95</v>
      </c>
      <c r="AA210" s="174">
        <v>20.77</v>
      </c>
    </row>
    <row r="211" spans="1:27" ht="15" thickBot="1" x14ac:dyDescent="0.35">
      <c r="A211" s="183" t="s">
        <v>245</v>
      </c>
      <c r="B211" s="189" t="s">
        <v>253</v>
      </c>
      <c r="C211" s="184" t="s">
        <v>253</v>
      </c>
      <c r="D211" s="185">
        <v>10</v>
      </c>
      <c r="E211" s="190">
        <v>12.79</v>
      </c>
      <c r="F211" s="179">
        <f t="shared" si="18"/>
        <v>12.788483509787493</v>
      </c>
      <c r="G211" s="186">
        <v>16.79</v>
      </c>
      <c r="H211" s="187">
        <v>0.31290000000000001</v>
      </c>
      <c r="I211" s="186">
        <f t="shared" si="19"/>
        <v>13.129</v>
      </c>
      <c r="J211" s="186">
        <f t="shared" si="20"/>
        <v>16.791990999999999</v>
      </c>
      <c r="K211" s="187">
        <v>0.24</v>
      </c>
      <c r="L211" s="186">
        <f t="shared" si="21"/>
        <v>18.600000000000001</v>
      </c>
      <c r="M211" s="188">
        <f t="shared" si="22"/>
        <v>23.789399999999997</v>
      </c>
      <c r="N211" s="174">
        <f t="shared" si="17"/>
        <v>1.5164902125057722E-3</v>
      </c>
      <c r="O211" s="227"/>
      <c r="P211" s="226"/>
      <c r="Z211" s="174">
        <v>10</v>
      </c>
      <c r="AA211" s="174">
        <v>12.79</v>
      </c>
    </row>
    <row r="212" spans="1:27" ht="15" thickBot="1" x14ac:dyDescent="0.35">
      <c r="A212" s="183" t="s">
        <v>245</v>
      </c>
      <c r="B212" s="189" t="s">
        <v>246</v>
      </c>
      <c r="C212" s="184" t="s">
        <v>246</v>
      </c>
      <c r="D212" s="190">
        <v>10.11</v>
      </c>
      <c r="E212" s="190">
        <v>21.86</v>
      </c>
      <c r="F212" s="179">
        <f t="shared" si="18"/>
        <v>21.860004570035798</v>
      </c>
      <c r="G212" s="186">
        <v>28.7</v>
      </c>
      <c r="H212" s="187">
        <v>0.31290000000000001</v>
      </c>
      <c r="I212" s="186">
        <f t="shared" si="19"/>
        <v>13.273418999999999</v>
      </c>
      <c r="J212" s="186">
        <f t="shared" si="20"/>
        <v>28.699993999999997</v>
      </c>
      <c r="K212" s="187">
        <v>0.24</v>
      </c>
      <c r="L212" s="186">
        <f t="shared" si="21"/>
        <v>18.804599999999997</v>
      </c>
      <c r="M212" s="188">
        <f t="shared" si="22"/>
        <v>40.659599999999998</v>
      </c>
      <c r="N212" s="174">
        <f t="shared" si="17"/>
        <v>-4.5700357986788731E-6</v>
      </c>
      <c r="O212" s="226"/>
      <c r="P212" s="226"/>
      <c r="Z212" s="174">
        <v>10.11</v>
      </c>
      <c r="AA212" s="174">
        <v>21.86</v>
      </c>
    </row>
    <row r="213" spans="1:27" ht="15" thickBot="1" x14ac:dyDescent="0.35">
      <c r="A213" s="183" t="s">
        <v>245</v>
      </c>
      <c r="B213" s="189" t="s">
        <v>247</v>
      </c>
      <c r="C213" s="184" t="s">
        <v>247</v>
      </c>
      <c r="D213" s="190">
        <v>10.11</v>
      </c>
      <c r="E213" s="190">
        <v>21.86</v>
      </c>
      <c r="F213" s="179">
        <f t="shared" si="18"/>
        <v>21.860004570035798</v>
      </c>
      <c r="G213" s="186">
        <v>28.7</v>
      </c>
      <c r="H213" s="187">
        <v>0.31290000000000001</v>
      </c>
      <c r="I213" s="186">
        <f t="shared" si="19"/>
        <v>13.273418999999999</v>
      </c>
      <c r="J213" s="186">
        <f t="shared" si="20"/>
        <v>28.699993999999997</v>
      </c>
      <c r="K213" s="187">
        <v>0.24</v>
      </c>
      <c r="L213" s="186">
        <f t="shared" si="21"/>
        <v>18.804599999999997</v>
      </c>
      <c r="M213" s="188">
        <f t="shared" si="22"/>
        <v>40.659599999999998</v>
      </c>
      <c r="N213" s="174">
        <f t="shared" si="17"/>
        <v>-4.5700357986788731E-6</v>
      </c>
      <c r="O213" s="226"/>
      <c r="P213" s="226"/>
      <c r="Z213" s="174">
        <v>10.11</v>
      </c>
      <c r="AA213" s="174">
        <v>21.86</v>
      </c>
    </row>
    <row r="214" spans="1:27" ht="15" thickBot="1" x14ac:dyDescent="0.35">
      <c r="A214" s="183" t="s">
        <v>245</v>
      </c>
      <c r="B214" s="189" t="s">
        <v>257</v>
      </c>
      <c r="C214" s="184" t="s">
        <v>257</v>
      </c>
      <c r="D214" s="190">
        <v>17.97</v>
      </c>
      <c r="E214" s="190">
        <v>26.63</v>
      </c>
      <c r="F214" s="179">
        <f t="shared" si="18"/>
        <v>26.628075253256153</v>
      </c>
      <c r="G214" s="186">
        <v>34.96</v>
      </c>
      <c r="H214" s="187">
        <v>0.31290000000000001</v>
      </c>
      <c r="I214" s="186">
        <f t="shared" si="19"/>
        <v>23.592812999999996</v>
      </c>
      <c r="J214" s="186">
        <f t="shared" si="20"/>
        <v>34.962526999999994</v>
      </c>
      <c r="K214" s="187">
        <v>0.24</v>
      </c>
      <c r="L214" s="186">
        <f t="shared" si="21"/>
        <v>33.424199999999999</v>
      </c>
      <c r="M214" s="188">
        <f t="shared" si="22"/>
        <v>49.531799999999997</v>
      </c>
      <c r="N214" s="174">
        <f t="shared" si="17"/>
        <v>1.9247467438461285E-3</v>
      </c>
      <c r="O214" s="226"/>
      <c r="P214" s="226"/>
      <c r="Z214" s="174">
        <v>17.97</v>
      </c>
      <c r="AA214" s="174">
        <v>26.63</v>
      </c>
    </row>
    <row r="215" spans="1:27" ht="15" thickBot="1" x14ac:dyDescent="0.35">
      <c r="A215" s="183" t="s">
        <v>245</v>
      </c>
      <c r="B215" s="189" t="s">
        <v>258</v>
      </c>
      <c r="C215" s="184" t="s">
        <v>258</v>
      </c>
      <c r="D215" s="190">
        <v>15.92</v>
      </c>
      <c r="E215" s="190">
        <v>22.87</v>
      </c>
      <c r="F215" s="179">
        <f t="shared" si="18"/>
        <v>22.873029172061848</v>
      </c>
      <c r="G215" s="186">
        <v>30.03</v>
      </c>
      <c r="H215" s="187">
        <v>0.31290000000000001</v>
      </c>
      <c r="I215" s="186">
        <f t="shared" si="19"/>
        <v>20.901367999999998</v>
      </c>
      <c r="J215" s="186">
        <f t="shared" si="20"/>
        <v>30.026022999999999</v>
      </c>
      <c r="K215" s="187">
        <v>0.24</v>
      </c>
      <c r="L215" s="186">
        <f t="shared" si="21"/>
        <v>29.6112</v>
      </c>
      <c r="M215" s="188">
        <f t="shared" si="22"/>
        <v>42.538199999999996</v>
      </c>
      <c r="N215" s="174">
        <f t="shared" si="17"/>
        <v>-3.0291720618471629E-3</v>
      </c>
      <c r="O215" s="226"/>
      <c r="P215" s="226"/>
      <c r="Z215" s="174">
        <v>15.92</v>
      </c>
      <c r="AA215" s="174">
        <v>22.87</v>
      </c>
    </row>
    <row r="216" spans="1:27" ht="15" thickBot="1" x14ac:dyDescent="0.35">
      <c r="A216" s="183" t="s">
        <v>167</v>
      </c>
      <c r="B216" s="189" t="s">
        <v>168</v>
      </c>
      <c r="C216" s="184" t="s">
        <v>168</v>
      </c>
      <c r="D216" s="190">
        <v>16.37</v>
      </c>
      <c r="E216" s="190">
        <v>26.57</v>
      </c>
      <c r="F216" s="179">
        <f t="shared" si="18"/>
        <v>26.572396523788477</v>
      </c>
      <c r="G216" s="186">
        <v>36.08</v>
      </c>
      <c r="H216" s="187">
        <v>0.35780000000000001</v>
      </c>
      <c r="I216" s="186">
        <f t="shared" si="19"/>
        <v>22.227186000000003</v>
      </c>
      <c r="J216" s="186">
        <f t="shared" si="20"/>
        <v>36.076746</v>
      </c>
      <c r="K216" s="187">
        <v>0.24</v>
      </c>
      <c r="L216" s="186">
        <f t="shared" si="21"/>
        <v>30.4482</v>
      </c>
      <c r="M216" s="188">
        <f t="shared" si="22"/>
        <v>49.420200000000001</v>
      </c>
      <c r="N216" s="174">
        <f t="shared" si="17"/>
        <v>-2.3965237884766566E-3</v>
      </c>
      <c r="O216" s="226"/>
      <c r="P216" s="226"/>
      <c r="Z216" s="174">
        <v>16.37</v>
      </c>
      <c r="AA216" s="174">
        <v>26.57</v>
      </c>
    </row>
    <row r="217" spans="1:27" ht="15" thickBot="1" x14ac:dyDescent="0.35">
      <c r="A217" s="183" t="s">
        <v>167</v>
      </c>
      <c r="B217" s="189" t="s">
        <v>169</v>
      </c>
      <c r="C217" s="184" t="s">
        <v>169</v>
      </c>
      <c r="D217" s="190">
        <v>18.36</v>
      </c>
      <c r="E217" s="190">
        <v>29.34</v>
      </c>
      <c r="F217" s="179">
        <f t="shared" si="18"/>
        <v>29.341581970835175</v>
      </c>
      <c r="G217" s="186">
        <v>39.840000000000003</v>
      </c>
      <c r="H217" s="187">
        <v>0.35780000000000001</v>
      </c>
      <c r="I217" s="186">
        <f t="shared" si="19"/>
        <v>24.929208000000003</v>
      </c>
      <c r="J217" s="186">
        <f t="shared" si="20"/>
        <v>39.837852000000005</v>
      </c>
      <c r="K217" s="187">
        <v>0.24</v>
      </c>
      <c r="L217" s="186">
        <f t="shared" si="21"/>
        <v>34.1496</v>
      </c>
      <c r="M217" s="188">
        <f t="shared" si="22"/>
        <v>54.572399999999995</v>
      </c>
      <c r="N217" s="174">
        <f t="shared" si="17"/>
        <v>-1.581970835175639E-3</v>
      </c>
      <c r="O217" s="226"/>
      <c r="P217" s="226"/>
      <c r="Z217" s="174">
        <v>18.36</v>
      </c>
      <c r="AA217" s="174">
        <v>29.34</v>
      </c>
    </row>
    <row r="218" spans="1:27" ht="15" thickBot="1" x14ac:dyDescent="0.35">
      <c r="A218" s="183" t="s">
        <v>167</v>
      </c>
      <c r="B218" s="189" t="s">
        <v>170</v>
      </c>
      <c r="C218" s="184" t="s">
        <v>170</v>
      </c>
      <c r="D218" s="190">
        <v>22.05</v>
      </c>
      <c r="E218" s="190">
        <v>35.35</v>
      </c>
      <c r="F218" s="179">
        <f t="shared" si="18"/>
        <v>35.351303579319485</v>
      </c>
      <c r="G218" s="186">
        <v>48</v>
      </c>
      <c r="H218" s="187">
        <v>0.35780000000000001</v>
      </c>
      <c r="I218" s="186">
        <f t="shared" si="19"/>
        <v>29.939490000000003</v>
      </c>
      <c r="J218" s="186">
        <f t="shared" si="20"/>
        <v>47.998230000000007</v>
      </c>
      <c r="K218" s="187">
        <v>0.24</v>
      </c>
      <c r="L218" s="186">
        <f t="shared" si="21"/>
        <v>41.013000000000005</v>
      </c>
      <c r="M218" s="188">
        <f t="shared" si="22"/>
        <v>65.751000000000005</v>
      </c>
      <c r="N218" s="174">
        <f t="shared" si="17"/>
        <v>-1.3035793194831058E-3</v>
      </c>
      <c r="O218" s="226"/>
      <c r="P218" s="226"/>
      <c r="Z218" s="174">
        <v>22.05</v>
      </c>
      <c r="AA218" s="174">
        <v>35.35</v>
      </c>
    </row>
    <row r="219" spans="1:27" ht="15" thickBot="1" x14ac:dyDescent="0.35">
      <c r="A219" s="183" t="s">
        <v>167</v>
      </c>
      <c r="B219" s="189" t="s">
        <v>171</v>
      </c>
      <c r="C219" s="184" t="s">
        <v>171</v>
      </c>
      <c r="D219" s="190">
        <v>17.350000000000001</v>
      </c>
      <c r="E219" s="190">
        <v>29.34</v>
      </c>
      <c r="F219" s="179">
        <f t="shared" si="18"/>
        <v>29.341581970835175</v>
      </c>
      <c r="G219" s="186">
        <v>39.840000000000003</v>
      </c>
      <c r="H219" s="187">
        <v>0.35780000000000001</v>
      </c>
      <c r="I219" s="186">
        <f t="shared" si="19"/>
        <v>23.557830000000003</v>
      </c>
      <c r="J219" s="186">
        <f t="shared" si="20"/>
        <v>39.837852000000005</v>
      </c>
      <c r="K219" s="187">
        <v>0.24</v>
      </c>
      <c r="L219" s="186">
        <f t="shared" si="21"/>
        <v>32.271000000000001</v>
      </c>
      <c r="M219" s="188">
        <f t="shared" si="22"/>
        <v>54.572399999999995</v>
      </c>
      <c r="N219" s="174">
        <f t="shared" si="17"/>
        <v>-1.581970835175639E-3</v>
      </c>
      <c r="O219" s="226"/>
      <c r="P219" s="226"/>
      <c r="Z219" s="174">
        <v>17.350000000000001</v>
      </c>
      <c r="AA219" s="174">
        <v>29.34</v>
      </c>
    </row>
    <row r="220" spans="1:27" ht="15" thickBot="1" x14ac:dyDescent="0.35">
      <c r="A220" s="183" t="s">
        <v>167</v>
      </c>
      <c r="B220" s="189" t="s">
        <v>172</v>
      </c>
      <c r="C220" s="184" t="s">
        <v>172</v>
      </c>
      <c r="D220" s="190">
        <v>20.27</v>
      </c>
      <c r="E220" s="190">
        <v>33.380000000000003</v>
      </c>
      <c r="F220" s="179">
        <f t="shared" si="18"/>
        <v>33.377522462807477</v>
      </c>
      <c r="G220" s="186">
        <v>45.32</v>
      </c>
      <c r="H220" s="187">
        <v>0.35780000000000001</v>
      </c>
      <c r="I220" s="186">
        <f t="shared" si="19"/>
        <v>27.522606000000003</v>
      </c>
      <c r="J220" s="186">
        <f t="shared" si="20"/>
        <v>45.323364000000005</v>
      </c>
      <c r="K220" s="187">
        <v>0.24</v>
      </c>
      <c r="L220" s="186">
        <f t="shared" si="21"/>
        <v>37.702199999999998</v>
      </c>
      <c r="M220" s="188">
        <f t="shared" si="22"/>
        <v>62.086800000000011</v>
      </c>
      <c r="N220" s="174">
        <f t="shared" si="17"/>
        <v>2.4775371925258582E-3</v>
      </c>
      <c r="O220" s="226"/>
      <c r="P220" s="226"/>
      <c r="Z220" s="174">
        <v>20.27</v>
      </c>
      <c r="AA220" s="174">
        <v>33.380000000000003</v>
      </c>
    </row>
    <row r="221" spans="1:27" ht="15" thickBot="1" x14ac:dyDescent="0.35">
      <c r="A221" s="183" t="s">
        <v>167</v>
      </c>
      <c r="B221" s="189" t="s">
        <v>173</v>
      </c>
      <c r="C221" s="184" t="s">
        <v>173</v>
      </c>
      <c r="D221" s="190">
        <v>25.58</v>
      </c>
      <c r="E221" s="190">
        <v>41.75</v>
      </c>
      <c r="F221" s="179">
        <f t="shared" si="18"/>
        <v>41.751362498158784</v>
      </c>
      <c r="G221" s="186">
        <v>56.69</v>
      </c>
      <c r="H221" s="187">
        <v>0.35780000000000001</v>
      </c>
      <c r="I221" s="186">
        <f t="shared" si="19"/>
        <v>34.732523999999998</v>
      </c>
      <c r="J221" s="186">
        <f t="shared" si="20"/>
        <v>56.688150000000007</v>
      </c>
      <c r="K221" s="187">
        <v>0.24</v>
      </c>
      <c r="L221" s="186">
        <f t="shared" si="21"/>
        <v>47.578799999999994</v>
      </c>
      <c r="M221" s="188">
        <f t="shared" si="22"/>
        <v>77.655000000000001</v>
      </c>
      <c r="N221" s="174">
        <f t="shared" si="17"/>
        <v>-1.3624981587838647E-3</v>
      </c>
      <c r="O221" s="226"/>
      <c r="P221" s="226"/>
      <c r="Z221" s="174">
        <v>25.58</v>
      </c>
      <c r="AA221" s="174">
        <v>41.75</v>
      </c>
    </row>
    <row r="222" spans="1:27" ht="15" thickBot="1" x14ac:dyDescent="0.35">
      <c r="A222" s="183"/>
      <c r="B222" s="184" t="s">
        <v>700</v>
      </c>
      <c r="D222" s="202">
        <v>19.795000000000002</v>
      </c>
      <c r="E222" s="202">
        <v>31.03</v>
      </c>
      <c r="F222" s="179">
        <f t="shared" si="18"/>
        <v>29.002798644866697</v>
      </c>
      <c r="G222" s="186">
        <v>39.380000000000003</v>
      </c>
      <c r="H222" s="187">
        <v>0.35780000000000001</v>
      </c>
      <c r="I222" s="186">
        <f t="shared" si="19"/>
        <v>26.877651000000004</v>
      </c>
      <c r="J222" s="186">
        <f t="shared" si="20"/>
        <v>42.132534000000007</v>
      </c>
      <c r="K222" s="187"/>
      <c r="L222" s="186"/>
      <c r="M222" s="188"/>
      <c r="N222" s="174">
        <f t="shared" si="17"/>
        <v>2.0272013551333039</v>
      </c>
      <c r="O222" s="230"/>
      <c r="P222" s="230"/>
      <c r="Z222" s="174">
        <v>19.795000000000002</v>
      </c>
      <c r="AA222" s="174">
        <v>31.03</v>
      </c>
    </row>
    <row r="223" spans="1:27" ht="15" thickBot="1" x14ac:dyDescent="0.35">
      <c r="A223" s="183"/>
      <c r="B223" s="184" t="s">
        <v>701</v>
      </c>
      <c r="D223" s="202">
        <v>28.89</v>
      </c>
      <c r="E223" s="202">
        <v>37.450000000000003</v>
      </c>
      <c r="F223" s="179">
        <f t="shared" si="18"/>
        <v>34.997790543526293</v>
      </c>
      <c r="G223" s="186">
        <v>47.52</v>
      </c>
      <c r="H223" s="187">
        <v>0.35780000000000001</v>
      </c>
      <c r="I223" s="186">
        <f t="shared" si="19"/>
        <v>39.226842000000005</v>
      </c>
      <c r="J223" s="186">
        <f t="shared" si="20"/>
        <v>50.849610000000006</v>
      </c>
      <c r="K223" s="187"/>
      <c r="L223" s="186"/>
      <c r="M223" s="188"/>
      <c r="N223" s="174">
        <f t="shared" si="17"/>
        <v>2.4522094564737102</v>
      </c>
      <c r="O223" s="230"/>
      <c r="P223" s="230"/>
      <c r="Z223" s="174">
        <v>28.89</v>
      </c>
      <c r="AA223" s="174">
        <v>37.450000000000003</v>
      </c>
    </row>
    <row r="224" spans="1:27" ht="15" thickBot="1" x14ac:dyDescent="0.35">
      <c r="A224" s="183" t="s">
        <v>167</v>
      </c>
      <c r="B224" s="189" t="s">
        <v>174</v>
      </c>
      <c r="C224" s="184" t="s">
        <v>174</v>
      </c>
      <c r="D224" s="190">
        <v>18.32</v>
      </c>
      <c r="E224" s="190">
        <v>27.55</v>
      </c>
      <c r="F224" s="179">
        <f t="shared" si="18"/>
        <v>27.55192222713212</v>
      </c>
      <c r="G224" s="186">
        <v>37.409999999999997</v>
      </c>
      <c r="H224" s="187">
        <v>0.35780000000000001</v>
      </c>
      <c r="I224" s="186">
        <f t="shared" si="19"/>
        <v>24.874896000000003</v>
      </c>
      <c r="J224" s="186">
        <f t="shared" si="20"/>
        <v>37.407390000000007</v>
      </c>
      <c r="K224" s="187">
        <v>0.24</v>
      </c>
      <c r="L224" s="186">
        <f t="shared" ref="L224:L229" si="23">(D224*1.5)*(1+K224)</f>
        <v>34.075200000000002</v>
      </c>
      <c r="M224" s="188">
        <f t="shared" ref="M224:M229" si="24">(E224*1.5)*(1+K224)</f>
        <v>51.243000000000002</v>
      </c>
      <c r="N224" s="174">
        <f t="shared" si="17"/>
        <v>-1.9222271321197582E-3</v>
      </c>
      <c r="O224" s="226"/>
      <c r="P224" s="226"/>
      <c r="Z224" s="174">
        <v>18.32</v>
      </c>
      <c r="AA224" s="174">
        <v>27.55</v>
      </c>
    </row>
    <row r="225" spans="1:27" ht="15" thickBot="1" x14ac:dyDescent="0.35">
      <c r="A225" s="183" t="s">
        <v>167</v>
      </c>
      <c r="B225" s="189" t="s">
        <v>175</v>
      </c>
      <c r="C225" s="184" t="s">
        <v>175</v>
      </c>
      <c r="D225" s="190">
        <v>19.54</v>
      </c>
      <c r="E225" s="190">
        <v>29.79</v>
      </c>
      <c r="F225" s="179">
        <f t="shared" si="18"/>
        <v>29.790838120489028</v>
      </c>
      <c r="G225" s="186">
        <v>40.450000000000003</v>
      </c>
      <c r="H225" s="187">
        <v>0.35780000000000001</v>
      </c>
      <c r="I225" s="186">
        <f t="shared" si="19"/>
        <v>26.531412</v>
      </c>
      <c r="J225" s="186">
        <f t="shared" si="20"/>
        <v>40.448862000000005</v>
      </c>
      <c r="K225" s="187">
        <v>0.24</v>
      </c>
      <c r="L225" s="186">
        <f t="shared" si="23"/>
        <v>36.3444</v>
      </c>
      <c r="M225" s="188">
        <f t="shared" si="24"/>
        <v>55.409400000000005</v>
      </c>
      <c r="N225" s="174">
        <f t="shared" si="17"/>
        <v>-8.3812048902842662E-4</v>
      </c>
      <c r="O225" s="226"/>
      <c r="P225" s="226"/>
      <c r="Z225" s="174">
        <v>19.54</v>
      </c>
      <c r="AA225" s="174">
        <v>29.79</v>
      </c>
    </row>
    <row r="226" spans="1:27" ht="15" thickBot="1" x14ac:dyDescent="0.35">
      <c r="A226" s="183" t="s">
        <v>167</v>
      </c>
      <c r="B226" s="189" t="s">
        <v>176</v>
      </c>
      <c r="C226" s="184" t="s">
        <v>176</v>
      </c>
      <c r="D226" s="190">
        <v>23.03</v>
      </c>
      <c r="E226" s="190">
        <v>32.44</v>
      </c>
      <c r="F226" s="179">
        <f t="shared" si="18"/>
        <v>32.442185888937985</v>
      </c>
      <c r="G226" s="186">
        <v>44.05</v>
      </c>
      <c r="H226" s="187">
        <v>0.35780000000000001</v>
      </c>
      <c r="I226" s="186">
        <f t="shared" si="19"/>
        <v>31.270134000000006</v>
      </c>
      <c r="J226" s="186">
        <f t="shared" si="20"/>
        <v>44.047032000000002</v>
      </c>
      <c r="K226" s="187">
        <v>0.24</v>
      </c>
      <c r="L226" s="186">
        <f t="shared" si="23"/>
        <v>42.835799999999999</v>
      </c>
      <c r="M226" s="188">
        <f t="shared" si="24"/>
        <v>60.338399999999993</v>
      </c>
      <c r="N226" s="174">
        <f t="shared" si="17"/>
        <v>-2.1858889379871016E-3</v>
      </c>
      <c r="O226" s="226"/>
      <c r="P226" s="226"/>
      <c r="Z226" s="174">
        <v>23.03</v>
      </c>
      <c r="AA226" s="174">
        <v>32.44</v>
      </c>
    </row>
    <row r="227" spans="1:27" ht="15" thickBot="1" x14ac:dyDescent="0.35">
      <c r="A227" s="183" t="s">
        <v>167</v>
      </c>
      <c r="B227" s="189" t="s">
        <v>177</v>
      </c>
      <c r="C227" s="184" t="s">
        <v>177</v>
      </c>
      <c r="D227" s="190">
        <v>18.05</v>
      </c>
      <c r="E227" s="190">
        <v>27.15</v>
      </c>
      <c r="F227" s="179">
        <f t="shared" si="18"/>
        <v>27.14685520695242</v>
      </c>
      <c r="G227" s="186">
        <v>36.86</v>
      </c>
      <c r="H227" s="187">
        <v>0.35780000000000001</v>
      </c>
      <c r="I227" s="186">
        <f t="shared" si="19"/>
        <v>24.508290000000002</v>
      </c>
      <c r="J227" s="186">
        <f t="shared" si="20"/>
        <v>36.864270000000005</v>
      </c>
      <c r="K227" s="187">
        <v>0.24</v>
      </c>
      <c r="L227" s="186">
        <f t="shared" si="23"/>
        <v>33.573</v>
      </c>
      <c r="M227" s="188">
        <f t="shared" si="24"/>
        <v>50.498999999999995</v>
      </c>
      <c r="N227" s="174">
        <f t="shared" si="17"/>
        <v>3.1447930475785313E-3</v>
      </c>
      <c r="O227" s="226"/>
      <c r="P227" s="226"/>
      <c r="Z227" s="174">
        <v>18.05</v>
      </c>
      <c r="AA227" s="174">
        <v>27.15</v>
      </c>
    </row>
    <row r="228" spans="1:27" ht="15" thickBot="1" x14ac:dyDescent="0.35">
      <c r="A228" s="183" t="s">
        <v>167</v>
      </c>
      <c r="B228" s="189" t="s">
        <v>178</v>
      </c>
      <c r="C228" s="184" t="s">
        <v>178</v>
      </c>
      <c r="D228" s="190">
        <v>31.42</v>
      </c>
      <c r="E228" s="190">
        <v>42.24</v>
      </c>
      <c r="F228" s="179">
        <f t="shared" si="18"/>
        <v>42.237442922374427</v>
      </c>
      <c r="G228" s="186">
        <v>57.35</v>
      </c>
      <c r="H228" s="187">
        <v>0.35780000000000001</v>
      </c>
      <c r="I228" s="186">
        <f t="shared" si="19"/>
        <v>42.662076000000006</v>
      </c>
      <c r="J228" s="186">
        <f t="shared" si="20"/>
        <v>57.353472000000011</v>
      </c>
      <c r="K228" s="187">
        <v>0.24</v>
      </c>
      <c r="L228" s="186">
        <f t="shared" si="23"/>
        <v>58.441200000000002</v>
      </c>
      <c r="M228" s="188">
        <f t="shared" si="24"/>
        <v>78.566400000000002</v>
      </c>
      <c r="N228" s="174">
        <f t="shared" si="17"/>
        <v>2.5570776255747774E-3</v>
      </c>
      <c r="O228" s="226"/>
      <c r="P228" s="226"/>
      <c r="Z228" s="174">
        <v>31.42</v>
      </c>
      <c r="AA228" s="174">
        <v>42.24</v>
      </c>
    </row>
    <row r="229" spans="1:27" ht="15" thickBot="1" x14ac:dyDescent="0.35">
      <c r="A229" s="183" t="s">
        <v>167</v>
      </c>
      <c r="B229" s="84" t="s">
        <v>702</v>
      </c>
      <c r="C229" s="184" t="s">
        <v>702</v>
      </c>
      <c r="D229" s="69">
        <v>16</v>
      </c>
      <c r="E229" s="69">
        <v>19.5</v>
      </c>
      <c r="F229" s="179">
        <f t="shared" si="18"/>
        <v>19.502135807924581</v>
      </c>
      <c r="G229" s="186">
        <v>26.48</v>
      </c>
      <c r="H229" s="187">
        <v>0.35780000000000001</v>
      </c>
      <c r="I229" s="186">
        <f t="shared" si="19"/>
        <v>21.724800000000002</v>
      </c>
      <c r="J229" s="186">
        <f t="shared" si="20"/>
        <v>26.477100000000004</v>
      </c>
      <c r="K229" s="187">
        <v>0.24</v>
      </c>
      <c r="L229" s="186">
        <f t="shared" si="23"/>
        <v>29.759999999999998</v>
      </c>
      <c r="M229" s="188">
        <f t="shared" si="24"/>
        <v>36.270000000000003</v>
      </c>
      <c r="N229" s="174">
        <f t="shared" si="17"/>
        <v>-2.1358079245814565E-3</v>
      </c>
      <c r="O229" s="227"/>
      <c r="P229" s="227"/>
      <c r="Z229" s="174">
        <v>16</v>
      </c>
      <c r="AA229" s="174">
        <v>19.5</v>
      </c>
    </row>
    <row r="230" spans="1:27" ht="15" thickBot="1" x14ac:dyDescent="0.35">
      <c r="A230" s="183"/>
      <c r="B230" s="184" t="s">
        <v>703</v>
      </c>
      <c r="D230" s="69">
        <v>39.590000000000003</v>
      </c>
      <c r="E230" s="202">
        <v>48.150000000000006</v>
      </c>
      <c r="F230" s="179">
        <f t="shared" si="18"/>
        <v>44.999263514508762</v>
      </c>
      <c r="G230" s="186">
        <v>61.1</v>
      </c>
      <c r="H230" s="187">
        <v>0.35780000000000001</v>
      </c>
      <c r="I230" s="186">
        <f t="shared" si="19"/>
        <v>53.755302000000007</v>
      </c>
      <c r="J230" s="186">
        <f t="shared" si="20"/>
        <v>65.378070000000008</v>
      </c>
      <c r="K230" s="187">
        <v>0.24</v>
      </c>
      <c r="L230" s="186"/>
      <c r="M230" s="188"/>
      <c r="N230" s="174">
        <f t="shared" si="17"/>
        <v>3.1507364854912439</v>
      </c>
      <c r="O230" s="227"/>
      <c r="P230" s="230"/>
      <c r="Z230" s="174">
        <v>39.590000000000003</v>
      </c>
      <c r="AA230" s="174">
        <v>48.150000000000006</v>
      </c>
    </row>
    <row r="231" spans="1:27" ht="15" thickBot="1" x14ac:dyDescent="0.35">
      <c r="A231" s="183" t="s">
        <v>167</v>
      </c>
      <c r="B231" s="189" t="s">
        <v>179</v>
      </c>
      <c r="C231" s="184" t="s">
        <v>179</v>
      </c>
      <c r="D231" s="190">
        <v>27.7</v>
      </c>
      <c r="E231" s="190">
        <v>39.21</v>
      </c>
      <c r="F231" s="179">
        <f t="shared" si="18"/>
        <v>39.210487553395197</v>
      </c>
      <c r="G231" s="186">
        <v>53.24</v>
      </c>
      <c r="H231" s="187">
        <v>0.35780000000000001</v>
      </c>
      <c r="I231" s="186">
        <f t="shared" si="19"/>
        <v>37.611060000000002</v>
      </c>
      <c r="J231" s="186">
        <f t="shared" si="20"/>
        <v>53.239338000000004</v>
      </c>
      <c r="K231" s="187">
        <v>0.24</v>
      </c>
      <c r="L231" s="186">
        <f t="shared" ref="L231:L294" si="25">(D231*1.5)*(1+K231)</f>
        <v>51.521999999999998</v>
      </c>
      <c r="M231" s="188">
        <f t="shared" ref="M231:M294" si="26">(E231*1.5)*(1+K231)</f>
        <v>72.930599999999998</v>
      </c>
      <c r="N231" s="174">
        <f t="shared" si="17"/>
        <v>-4.8755339519601648E-4</v>
      </c>
      <c r="O231" s="226"/>
      <c r="P231" s="226"/>
      <c r="Z231" s="174">
        <v>27.7</v>
      </c>
      <c r="AA231" s="174">
        <v>39.21</v>
      </c>
    </row>
    <row r="232" spans="1:27" ht="15" thickBot="1" x14ac:dyDescent="0.35">
      <c r="A232" s="183" t="s">
        <v>167</v>
      </c>
      <c r="B232" s="189" t="s">
        <v>180</v>
      </c>
      <c r="C232" s="184" t="s">
        <v>180</v>
      </c>
      <c r="D232" s="190">
        <v>32.229999999999997</v>
      </c>
      <c r="E232" s="190">
        <v>44.93</v>
      </c>
      <c r="F232" s="179">
        <f t="shared" si="18"/>
        <v>44.932979820297533</v>
      </c>
      <c r="G232" s="186">
        <v>61.01</v>
      </c>
      <c r="H232" s="187">
        <v>0.35780000000000001</v>
      </c>
      <c r="I232" s="186">
        <f t="shared" si="19"/>
        <v>43.761893999999998</v>
      </c>
      <c r="J232" s="186">
        <f t="shared" si="20"/>
        <v>61.005954000000003</v>
      </c>
      <c r="K232" s="187">
        <v>0.24</v>
      </c>
      <c r="L232" s="186">
        <f t="shared" si="25"/>
        <v>59.947800000000001</v>
      </c>
      <c r="M232" s="188">
        <f t="shared" si="26"/>
        <v>83.569800000000001</v>
      </c>
      <c r="N232" s="174">
        <f t="shared" si="17"/>
        <v>-2.9798202975328536E-3</v>
      </c>
      <c r="O232" s="226"/>
      <c r="P232" s="226"/>
      <c r="Z232" s="174">
        <v>32.229999999999997</v>
      </c>
      <c r="AA232" s="174">
        <v>44.93</v>
      </c>
    </row>
    <row r="233" spans="1:27" ht="15" thickBot="1" x14ac:dyDescent="0.35">
      <c r="A233" s="183" t="s">
        <v>167</v>
      </c>
      <c r="B233" s="189" t="s">
        <v>181</v>
      </c>
      <c r="C233" s="184" t="s">
        <v>181</v>
      </c>
      <c r="D233" s="190">
        <v>15.56</v>
      </c>
      <c r="E233" s="190">
        <v>20.6</v>
      </c>
      <c r="F233" s="179">
        <f t="shared" si="18"/>
        <v>20.599499189865956</v>
      </c>
      <c r="G233" s="186">
        <v>27.97</v>
      </c>
      <c r="H233" s="187">
        <v>0.35780000000000001</v>
      </c>
      <c r="I233" s="186">
        <f t="shared" si="19"/>
        <v>21.127368000000004</v>
      </c>
      <c r="J233" s="186">
        <f t="shared" si="20"/>
        <v>27.970680000000005</v>
      </c>
      <c r="K233" s="187">
        <v>0.24</v>
      </c>
      <c r="L233" s="186">
        <f t="shared" si="25"/>
        <v>28.941600000000001</v>
      </c>
      <c r="M233" s="188">
        <f t="shared" si="26"/>
        <v>38.316000000000003</v>
      </c>
      <c r="N233" s="174">
        <f t="shared" si="17"/>
        <v>5.0081013404579267E-4</v>
      </c>
      <c r="O233" s="226"/>
      <c r="P233" s="226"/>
      <c r="Z233" s="174">
        <v>15.56</v>
      </c>
      <c r="AA233" s="174">
        <v>20.6</v>
      </c>
    </row>
    <row r="234" spans="1:27" ht="15" thickBot="1" x14ac:dyDescent="0.35">
      <c r="A234" s="183" t="s">
        <v>167</v>
      </c>
      <c r="B234" s="189" t="s">
        <v>182</v>
      </c>
      <c r="C234" s="184" t="s">
        <v>182</v>
      </c>
      <c r="D234" s="190">
        <v>15.59</v>
      </c>
      <c r="E234" s="190">
        <v>20.6</v>
      </c>
      <c r="F234" s="179">
        <f t="shared" si="18"/>
        <v>20.599499189865956</v>
      </c>
      <c r="G234" s="186">
        <v>27.97</v>
      </c>
      <c r="H234" s="187">
        <v>0.35780000000000001</v>
      </c>
      <c r="I234" s="186">
        <f t="shared" si="19"/>
        <v>21.168102000000001</v>
      </c>
      <c r="J234" s="186">
        <f t="shared" si="20"/>
        <v>27.970680000000005</v>
      </c>
      <c r="K234" s="187">
        <v>0.24</v>
      </c>
      <c r="L234" s="186">
        <f t="shared" si="25"/>
        <v>28.997399999999999</v>
      </c>
      <c r="M234" s="188">
        <f t="shared" si="26"/>
        <v>38.316000000000003</v>
      </c>
      <c r="N234" s="174">
        <f t="shared" si="17"/>
        <v>5.0081013404579267E-4</v>
      </c>
      <c r="O234" s="226"/>
      <c r="P234" s="226"/>
      <c r="Z234" s="174">
        <v>15.59</v>
      </c>
      <c r="AA234" s="174">
        <v>20.6</v>
      </c>
    </row>
    <row r="235" spans="1:27" ht="15" thickBot="1" x14ac:dyDescent="0.35">
      <c r="A235" s="183" t="s">
        <v>167</v>
      </c>
      <c r="B235" s="189" t="s">
        <v>183</v>
      </c>
      <c r="C235" s="184" t="s">
        <v>183</v>
      </c>
      <c r="D235" s="190">
        <v>18.07</v>
      </c>
      <c r="E235" s="190">
        <v>26.27</v>
      </c>
      <c r="F235" s="179">
        <f t="shared" si="18"/>
        <v>26.270437472381793</v>
      </c>
      <c r="G235" s="186">
        <v>35.67</v>
      </c>
      <c r="H235" s="187">
        <v>0.35780000000000001</v>
      </c>
      <c r="I235" s="186">
        <f t="shared" si="19"/>
        <v>24.535446000000004</v>
      </c>
      <c r="J235" s="186">
        <f t="shared" si="20"/>
        <v>35.669406000000002</v>
      </c>
      <c r="K235" s="187">
        <v>0.24</v>
      </c>
      <c r="L235" s="186">
        <f t="shared" si="25"/>
        <v>33.610199999999999</v>
      </c>
      <c r="M235" s="188">
        <f t="shared" si="26"/>
        <v>48.862200000000001</v>
      </c>
      <c r="N235" s="174">
        <f t="shared" si="17"/>
        <v>-4.3747238179392411E-4</v>
      </c>
      <c r="O235" s="226"/>
      <c r="P235" s="226"/>
      <c r="Z235" s="174">
        <v>18.07</v>
      </c>
      <c r="AA235" s="174">
        <v>26.27</v>
      </c>
    </row>
    <row r="236" spans="1:27" ht="15" thickBot="1" x14ac:dyDescent="0.35">
      <c r="A236" s="183" t="s">
        <v>167</v>
      </c>
      <c r="B236" s="189" t="s">
        <v>184</v>
      </c>
      <c r="C236" s="184" t="s">
        <v>184</v>
      </c>
      <c r="D236" s="190">
        <v>25.59</v>
      </c>
      <c r="E236" s="190">
        <v>40.43</v>
      </c>
      <c r="F236" s="179">
        <f t="shared" si="18"/>
        <v>40.433053468846659</v>
      </c>
      <c r="G236" s="186">
        <v>54.9</v>
      </c>
      <c r="H236" s="187">
        <v>0.35780000000000001</v>
      </c>
      <c r="I236" s="186">
        <f t="shared" si="19"/>
        <v>34.746102</v>
      </c>
      <c r="J236" s="186">
        <f t="shared" si="20"/>
        <v>54.895854000000007</v>
      </c>
      <c r="K236" s="187">
        <v>0.24</v>
      </c>
      <c r="L236" s="186">
        <f t="shared" si="25"/>
        <v>47.5974</v>
      </c>
      <c r="M236" s="188">
        <f t="shared" si="26"/>
        <v>75.199799999999996</v>
      </c>
      <c r="N236" s="174">
        <f t="shared" si="17"/>
        <v>-3.0534688466588022E-3</v>
      </c>
      <c r="O236" s="226"/>
      <c r="P236" s="226"/>
      <c r="Z236" s="174">
        <v>25.59</v>
      </c>
      <c r="AA236" s="174">
        <v>40.43</v>
      </c>
    </row>
    <row r="237" spans="1:27" ht="15" thickBot="1" x14ac:dyDescent="0.35">
      <c r="A237" s="183" t="s">
        <v>167</v>
      </c>
      <c r="B237" s="189" t="s">
        <v>185</v>
      </c>
      <c r="C237" s="184" t="s">
        <v>185</v>
      </c>
      <c r="D237" s="190">
        <v>27.56</v>
      </c>
      <c r="E237" s="190">
        <v>44.23</v>
      </c>
      <c r="F237" s="179">
        <f t="shared" si="18"/>
        <v>44.233318603623509</v>
      </c>
      <c r="G237" s="186">
        <v>60.06</v>
      </c>
      <c r="H237" s="187">
        <v>0.35780000000000001</v>
      </c>
      <c r="I237" s="186">
        <f t="shared" si="19"/>
        <v>37.420968000000002</v>
      </c>
      <c r="J237" s="186">
        <f t="shared" si="20"/>
        <v>60.055494000000003</v>
      </c>
      <c r="K237" s="187">
        <v>0.24</v>
      </c>
      <c r="L237" s="186">
        <f t="shared" si="25"/>
        <v>51.261599999999994</v>
      </c>
      <c r="M237" s="188">
        <f t="shared" si="26"/>
        <v>82.267799999999994</v>
      </c>
      <c r="N237" s="174">
        <f t="shared" si="17"/>
        <v>-3.3186036235122174E-3</v>
      </c>
      <c r="O237" s="226"/>
      <c r="P237" s="226"/>
      <c r="Z237" s="174">
        <v>27.56</v>
      </c>
      <c r="AA237" s="174">
        <v>44.23</v>
      </c>
    </row>
    <row r="238" spans="1:27" ht="15" thickBot="1" x14ac:dyDescent="0.35">
      <c r="A238" s="183" t="s">
        <v>167</v>
      </c>
      <c r="B238" s="189" t="s">
        <v>186</v>
      </c>
      <c r="C238" s="184" t="s">
        <v>186</v>
      </c>
      <c r="D238" s="190">
        <v>21.71</v>
      </c>
      <c r="E238" s="190">
        <v>32.08</v>
      </c>
      <c r="F238" s="179">
        <f t="shared" si="18"/>
        <v>32.081307998232433</v>
      </c>
      <c r="G238" s="186">
        <v>43.56</v>
      </c>
      <c r="H238" s="187">
        <v>0.35780000000000001</v>
      </c>
      <c r="I238" s="186">
        <f t="shared" si="19"/>
        <v>29.477838000000002</v>
      </c>
      <c r="J238" s="186">
        <f t="shared" si="20"/>
        <v>43.558224000000003</v>
      </c>
      <c r="K238" s="187">
        <v>0.24</v>
      </c>
      <c r="L238" s="186">
        <f t="shared" si="25"/>
        <v>40.380599999999994</v>
      </c>
      <c r="M238" s="188">
        <f t="shared" si="26"/>
        <v>59.668799999999997</v>
      </c>
      <c r="N238" s="174">
        <f t="shared" si="17"/>
        <v>-1.3079982324342154E-3</v>
      </c>
      <c r="O238" s="226"/>
      <c r="P238" s="226"/>
      <c r="Z238" s="174">
        <v>21.71</v>
      </c>
      <c r="AA238" s="174">
        <v>32.08</v>
      </c>
    </row>
    <row r="239" spans="1:27" ht="15" thickBot="1" x14ac:dyDescent="0.35">
      <c r="A239" s="183" t="s">
        <v>167</v>
      </c>
      <c r="B239" s="189" t="s">
        <v>187</v>
      </c>
      <c r="C239" s="184" t="s">
        <v>187</v>
      </c>
      <c r="D239" s="190">
        <v>23.2</v>
      </c>
      <c r="E239" s="190">
        <v>34.659999999999997</v>
      </c>
      <c r="F239" s="179">
        <f t="shared" si="18"/>
        <v>34.659007217557814</v>
      </c>
      <c r="G239" s="186">
        <v>47.06</v>
      </c>
      <c r="H239" s="187">
        <v>0.35780000000000001</v>
      </c>
      <c r="I239" s="186">
        <f t="shared" si="19"/>
        <v>31.500960000000003</v>
      </c>
      <c r="J239" s="186">
        <f t="shared" si="20"/>
        <v>47.061348000000002</v>
      </c>
      <c r="K239" s="187">
        <v>0.24</v>
      </c>
      <c r="L239" s="186">
        <f t="shared" si="25"/>
        <v>43.151999999999994</v>
      </c>
      <c r="M239" s="188">
        <f t="shared" si="26"/>
        <v>64.46759999999999</v>
      </c>
      <c r="N239" s="174">
        <f t="shared" si="17"/>
        <v>9.9278244218226064E-4</v>
      </c>
      <c r="O239" s="226"/>
      <c r="P239" s="226"/>
      <c r="Z239" s="174">
        <v>23.2</v>
      </c>
      <c r="AA239" s="174">
        <v>34.659999999999997</v>
      </c>
    </row>
    <row r="240" spans="1:27" ht="15" thickBot="1" x14ac:dyDescent="0.35">
      <c r="A240" s="183" t="s">
        <v>167</v>
      </c>
      <c r="B240" s="189" t="s">
        <v>188</v>
      </c>
      <c r="C240" s="184" t="s">
        <v>188</v>
      </c>
      <c r="D240" s="190">
        <v>24.94</v>
      </c>
      <c r="E240" s="190">
        <v>31.32</v>
      </c>
      <c r="F240" s="179">
        <f t="shared" si="18"/>
        <v>31.322727942259537</v>
      </c>
      <c r="G240" s="186">
        <v>42.53</v>
      </c>
      <c r="H240" s="187">
        <v>0.35780000000000001</v>
      </c>
      <c r="I240" s="186">
        <f t="shared" si="19"/>
        <v>33.863532000000006</v>
      </c>
      <c r="J240" s="186">
        <f t="shared" si="20"/>
        <v>42.526296000000002</v>
      </c>
      <c r="K240" s="187">
        <v>0.24</v>
      </c>
      <c r="L240" s="186">
        <f t="shared" si="25"/>
        <v>46.388400000000004</v>
      </c>
      <c r="M240" s="188">
        <f t="shared" si="26"/>
        <v>58.255200000000002</v>
      </c>
      <c r="N240" s="174">
        <f t="shared" si="17"/>
        <v>-2.7279422595363201E-3</v>
      </c>
      <c r="O240" s="226"/>
      <c r="P240" s="226"/>
      <c r="Z240" s="174">
        <v>24.94</v>
      </c>
      <c r="AA240" s="174">
        <v>31.32</v>
      </c>
    </row>
    <row r="241" spans="1:27" ht="15" thickBot="1" x14ac:dyDescent="0.35">
      <c r="A241" s="183" t="s">
        <v>167</v>
      </c>
      <c r="B241" s="189" t="s">
        <v>189</v>
      </c>
      <c r="C241" s="184" t="s">
        <v>189</v>
      </c>
      <c r="D241" s="190">
        <v>23.2</v>
      </c>
      <c r="E241" s="190">
        <v>33.86</v>
      </c>
      <c r="F241" s="179">
        <f t="shared" si="18"/>
        <v>33.86360288702312</v>
      </c>
      <c r="G241" s="186">
        <v>45.98</v>
      </c>
      <c r="H241" s="187">
        <v>0.35780000000000001</v>
      </c>
      <c r="I241" s="186">
        <f t="shared" si="19"/>
        <v>31.500960000000003</v>
      </c>
      <c r="J241" s="186">
        <f t="shared" si="20"/>
        <v>45.975108000000006</v>
      </c>
      <c r="K241" s="187">
        <v>0.24</v>
      </c>
      <c r="L241" s="186">
        <f t="shared" si="25"/>
        <v>43.151999999999994</v>
      </c>
      <c r="M241" s="188">
        <f t="shared" si="26"/>
        <v>62.979599999999998</v>
      </c>
      <c r="N241" s="174">
        <f t="shared" si="17"/>
        <v>-3.6028870231206156E-3</v>
      </c>
      <c r="O241" s="226"/>
      <c r="P241" s="226"/>
      <c r="Z241" s="174">
        <v>23.2</v>
      </c>
      <c r="AA241" s="174">
        <v>33.86</v>
      </c>
    </row>
    <row r="242" spans="1:27" ht="15" thickBot="1" x14ac:dyDescent="0.35">
      <c r="A242" s="183" t="s">
        <v>167</v>
      </c>
      <c r="B242" s="189" t="s">
        <v>190</v>
      </c>
      <c r="C242" s="184" t="s">
        <v>190</v>
      </c>
      <c r="D242" s="190">
        <v>23.86</v>
      </c>
      <c r="E242" s="190">
        <v>35.44</v>
      </c>
      <c r="F242" s="179">
        <f t="shared" si="18"/>
        <v>35.439681838267781</v>
      </c>
      <c r="G242" s="186">
        <v>48.12</v>
      </c>
      <c r="H242" s="187">
        <v>0.35780000000000001</v>
      </c>
      <c r="I242" s="186">
        <f t="shared" si="19"/>
        <v>32.397108000000003</v>
      </c>
      <c r="J242" s="186">
        <f t="shared" si="20"/>
        <v>48.120432000000001</v>
      </c>
      <c r="K242" s="187">
        <v>0.24</v>
      </c>
      <c r="L242" s="186">
        <f t="shared" si="25"/>
        <v>44.379599999999996</v>
      </c>
      <c r="M242" s="188">
        <f t="shared" si="26"/>
        <v>65.918399999999991</v>
      </c>
      <c r="N242" s="174">
        <f t="shared" si="17"/>
        <v>3.1816173221699273E-4</v>
      </c>
      <c r="O242" s="226"/>
      <c r="P242" s="226"/>
      <c r="Z242" s="174">
        <v>23.86</v>
      </c>
      <c r="AA242" s="174">
        <v>35.44</v>
      </c>
    </row>
    <row r="243" spans="1:27" ht="15" thickBot="1" x14ac:dyDescent="0.35">
      <c r="A243" s="183" t="s">
        <v>167</v>
      </c>
      <c r="B243" s="189" t="s">
        <v>191</v>
      </c>
      <c r="C243" s="184" t="s">
        <v>191</v>
      </c>
      <c r="D243" s="190">
        <v>21.71</v>
      </c>
      <c r="E243" s="190">
        <v>32.08</v>
      </c>
      <c r="F243" s="179">
        <f t="shared" si="18"/>
        <v>32.081307998232433</v>
      </c>
      <c r="G243" s="186">
        <v>43.56</v>
      </c>
      <c r="H243" s="187">
        <v>0.35780000000000001</v>
      </c>
      <c r="I243" s="186">
        <f t="shared" si="19"/>
        <v>29.477838000000002</v>
      </c>
      <c r="J243" s="186">
        <f t="shared" si="20"/>
        <v>43.558224000000003</v>
      </c>
      <c r="K243" s="187">
        <v>0.24</v>
      </c>
      <c r="L243" s="186">
        <f t="shared" si="25"/>
        <v>40.380599999999994</v>
      </c>
      <c r="M243" s="188">
        <f t="shared" si="26"/>
        <v>59.668799999999997</v>
      </c>
      <c r="N243" s="174">
        <f t="shared" si="17"/>
        <v>-1.3079982324342154E-3</v>
      </c>
      <c r="O243" s="226"/>
      <c r="P243" s="226"/>
      <c r="Z243" s="174">
        <v>21.71</v>
      </c>
      <c r="AA243" s="174">
        <v>32.08</v>
      </c>
    </row>
    <row r="244" spans="1:27" ht="15" thickBot="1" x14ac:dyDescent="0.35">
      <c r="A244" s="183" t="s">
        <v>167</v>
      </c>
      <c r="B244" s="189" t="s">
        <v>192</v>
      </c>
      <c r="C244" s="184" t="s">
        <v>192</v>
      </c>
      <c r="D244" s="190">
        <v>23.2</v>
      </c>
      <c r="E244" s="190">
        <v>34.659999999999997</v>
      </c>
      <c r="F244" s="179">
        <f t="shared" si="18"/>
        <v>34.659007217557814</v>
      </c>
      <c r="G244" s="186">
        <v>47.06</v>
      </c>
      <c r="H244" s="187">
        <v>0.35780000000000001</v>
      </c>
      <c r="I244" s="186">
        <f t="shared" si="19"/>
        <v>31.500960000000003</v>
      </c>
      <c r="J244" s="186">
        <f t="shared" si="20"/>
        <v>47.061348000000002</v>
      </c>
      <c r="K244" s="187">
        <v>0.24</v>
      </c>
      <c r="L244" s="186">
        <f t="shared" si="25"/>
        <v>43.151999999999994</v>
      </c>
      <c r="M244" s="188">
        <f t="shared" si="26"/>
        <v>64.46759999999999</v>
      </c>
      <c r="N244" s="174">
        <f t="shared" si="17"/>
        <v>9.9278244218226064E-4</v>
      </c>
      <c r="O244" s="226"/>
      <c r="P244" s="226"/>
      <c r="Z244" s="174">
        <v>23.2</v>
      </c>
      <c r="AA244" s="174">
        <v>34.659999999999997</v>
      </c>
    </row>
    <row r="245" spans="1:27" ht="15" thickBot="1" x14ac:dyDescent="0.35">
      <c r="A245" s="183" t="s">
        <v>167</v>
      </c>
      <c r="B245" s="84" t="s">
        <v>704</v>
      </c>
      <c r="C245" s="184" t="s">
        <v>704</v>
      </c>
      <c r="D245" s="69">
        <v>15.5</v>
      </c>
      <c r="E245" s="69">
        <v>25</v>
      </c>
      <c r="F245" s="179">
        <f t="shared" si="18"/>
        <v>25.00368242745618</v>
      </c>
      <c r="G245" s="186">
        <v>33.950000000000003</v>
      </c>
      <c r="H245" s="187">
        <v>0.35780000000000001</v>
      </c>
      <c r="I245" s="186">
        <f t="shared" si="19"/>
        <v>21.045900000000003</v>
      </c>
      <c r="J245" s="186">
        <f t="shared" si="20"/>
        <v>33.945</v>
      </c>
      <c r="K245" s="187">
        <v>0.24</v>
      </c>
      <c r="L245" s="186">
        <f t="shared" si="25"/>
        <v>28.83</v>
      </c>
      <c r="M245" s="188">
        <f t="shared" si="26"/>
        <v>46.5</v>
      </c>
      <c r="N245" s="174">
        <f t="shared" si="17"/>
        <v>-3.6824274561801928E-3</v>
      </c>
      <c r="O245" s="227"/>
      <c r="P245" s="227"/>
      <c r="Z245" s="174">
        <v>15.5</v>
      </c>
      <c r="AA245" s="174">
        <v>25</v>
      </c>
    </row>
    <row r="246" spans="1:27" ht="15" thickBot="1" x14ac:dyDescent="0.35">
      <c r="A246" s="183" t="s">
        <v>167</v>
      </c>
      <c r="B246" s="84" t="s">
        <v>705</v>
      </c>
      <c r="C246" s="184" t="s">
        <v>705</v>
      </c>
      <c r="D246" s="69">
        <v>17.25</v>
      </c>
      <c r="E246" s="69">
        <v>24</v>
      </c>
      <c r="F246" s="179">
        <f t="shared" si="18"/>
        <v>24.002062159375459</v>
      </c>
      <c r="G246" s="186">
        <v>32.590000000000003</v>
      </c>
      <c r="H246" s="187">
        <v>0.35780000000000001</v>
      </c>
      <c r="I246" s="186">
        <f t="shared" si="19"/>
        <v>23.422050000000002</v>
      </c>
      <c r="J246" s="186">
        <f t="shared" si="20"/>
        <v>32.587200000000003</v>
      </c>
      <c r="K246" s="187">
        <v>0.24</v>
      </c>
      <c r="L246" s="186">
        <f t="shared" si="25"/>
        <v>32.085000000000001</v>
      </c>
      <c r="M246" s="188">
        <f t="shared" si="26"/>
        <v>44.64</v>
      </c>
      <c r="N246" s="174">
        <f t="shared" si="17"/>
        <v>-2.0621593754590606E-3</v>
      </c>
      <c r="O246" s="227"/>
      <c r="P246" s="227"/>
      <c r="Z246" s="174">
        <v>17.25</v>
      </c>
      <c r="AA246" s="174">
        <v>24</v>
      </c>
    </row>
    <row r="247" spans="1:27" ht="15" thickBot="1" x14ac:dyDescent="0.35">
      <c r="A247" s="183"/>
      <c r="B247" s="184" t="s">
        <v>706</v>
      </c>
      <c r="C247" s="203"/>
      <c r="D247" s="185">
        <v>18</v>
      </c>
      <c r="E247" s="204">
        <v>22</v>
      </c>
      <c r="F247" s="179">
        <f t="shared" si="18"/>
        <v>21.99882162321402</v>
      </c>
      <c r="G247" s="186">
        <v>29.87</v>
      </c>
      <c r="H247" s="187">
        <v>0.35780000000000001</v>
      </c>
      <c r="I247" s="186">
        <f t="shared" si="19"/>
        <v>24.440400000000004</v>
      </c>
      <c r="J247" s="186">
        <f t="shared" si="20"/>
        <v>29.871600000000001</v>
      </c>
      <c r="K247" s="187">
        <v>0.24</v>
      </c>
      <c r="L247" s="186">
        <f t="shared" si="25"/>
        <v>33.479999999999997</v>
      </c>
      <c r="M247" s="188">
        <f t="shared" si="26"/>
        <v>40.92</v>
      </c>
      <c r="N247" s="174">
        <f t="shared" si="17"/>
        <v>1.1783767859796512E-3</v>
      </c>
      <c r="O247" s="227"/>
      <c r="P247" s="230"/>
      <c r="Z247" s="174">
        <v>18</v>
      </c>
      <c r="AA247" s="174">
        <v>22</v>
      </c>
    </row>
    <row r="248" spans="1:27" ht="15" thickBot="1" x14ac:dyDescent="0.35">
      <c r="A248" s="183" t="s">
        <v>167</v>
      </c>
      <c r="B248" s="189" t="s">
        <v>193</v>
      </c>
      <c r="C248" s="184" t="s">
        <v>193</v>
      </c>
      <c r="D248" s="190">
        <v>16.57</v>
      </c>
      <c r="E248" s="190">
        <v>24.82</v>
      </c>
      <c r="F248" s="179">
        <f t="shared" si="18"/>
        <v>24.819561054647224</v>
      </c>
      <c r="G248" s="186">
        <v>33.700000000000003</v>
      </c>
      <c r="H248" s="187">
        <v>0.35780000000000001</v>
      </c>
      <c r="I248" s="186">
        <f t="shared" si="19"/>
        <v>22.498746000000001</v>
      </c>
      <c r="J248" s="186">
        <f t="shared" si="20"/>
        <v>33.700596000000004</v>
      </c>
      <c r="K248" s="187">
        <v>0.24</v>
      </c>
      <c r="L248" s="186">
        <f t="shared" si="25"/>
        <v>30.8202</v>
      </c>
      <c r="M248" s="188">
        <f t="shared" si="26"/>
        <v>46.165200000000006</v>
      </c>
      <c r="N248" s="174">
        <f t="shared" si="17"/>
        <v>4.3894535277644309E-4</v>
      </c>
      <c r="O248" s="226"/>
      <c r="P248" s="226"/>
      <c r="Z248" s="174">
        <v>16.57</v>
      </c>
      <c r="AA248" s="174">
        <v>24.82</v>
      </c>
    </row>
    <row r="249" spans="1:27" ht="15" thickBot="1" x14ac:dyDescent="0.35">
      <c r="A249" s="183" t="s">
        <v>167</v>
      </c>
      <c r="B249" s="189" t="s">
        <v>194</v>
      </c>
      <c r="C249" s="184" t="s">
        <v>194</v>
      </c>
      <c r="D249" s="190">
        <v>17.59</v>
      </c>
      <c r="E249" s="190">
        <v>26.76</v>
      </c>
      <c r="F249" s="179">
        <f t="shared" si="18"/>
        <v>26.756517896597433</v>
      </c>
      <c r="G249" s="186">
        <v>36.33</v>
      </c>
      <c r="H249" s="187">
        <v>0.35780000000000001</v>
      </c>
      <c r="I249" s="186">
        <f t="shared" si="19"/>
        <v>23.883702000000003</v>
      </c>
      <c r="J249" s="186">
        <f t="shared" si="20"/>
        <v>36.334728000000005</v>
      </c>
      <c r="K249" s="187">
        <v>0.24</v>
      </c>
      <c r="L249" s="186">
        <f t="shared" si="25"/>
        <v>32.717399999999998</v>
      </c>
      <c r="M249" s="188">
        <f t="shared" si="26"/>
        <v>49.773600000000002</v>
      </c>
      <c r="N249" s="174">
        <f t="shared" si="17"/>
        <v>3.4821034025682707E-3</v>
      </c>
      <c r="O249" s="226"/>
      <c r="P249" s="226"/>
      <c r="Z249" s="174">
        <v>17.59</v>
      </c>
      <c r="AA249" s="174">
        <v>26.76</v>
      </c>
    </row>
    <row r="250" spans="1:27" ht="15" thickBot="1" x14ac:dyDescent="0.35">
      <c r="A250" s="183" t="s">
        <v>167</v>
      </c>
      <c r="B250" s="84" t="s">
        <v>707</v>
      </c>
      <c r="C250" s="184" t="s">
        <v>707</v>
      </c>
      <c r="D250" s="69">
        <v>22</v>
      </c>
      <c r="E250" s="69">
        <v>26.5</v>
      </c>
      <c r="F250" s="179">
        <f t="shared" si="18"/>
        <v>26.498747974664894</v>
      </c>
      <c r="G250" s="186">
        <v>35.979999999999997</v>
      </c>
      <c r="H250" s="187">
        <v>0.35780000000000001</v>
      </c>
      <c r="I250" s="186">
        <f t="shared" si="19"/>
        <v>29.871600000000001</v>
      </c>
      <c r="J250" s="186">
        <f t="shared" si="20"/>
        <v>35.981700000000004</v>
      </c>
      <c r="K250" s="187">
        <v>0.24</v>
      </c>
      <c r="L250" s="186">
        <f t="shared" si="25"/>
        <v>40.92</v>
      </c>
      <c r="M250" s="188">
        <f t="shared" si="26"/>
        <v>49.29</v>
      </c>
      <c r="N250" s="174">
        <f t="shared" si="17"/>
        <v>1.2520253351055999E-3</v>
      </c>
      <c r="O250" s="227"/>
      <c r="P250" s="227"/>
      <c r="Z250" s="174">
        <v>22</v>
      </c>
      <c r="AA250" s="174">
        <v>26.5</v>
      </c>
    </row>
    <row r="251" spans="1:27" ht="15" thickBot="1" x14ac:dyDescent="0.35">
      <c r="A251" s="183"/>
      <c r="B251" s="205" t="s">
        <v>708</v>
      </c>
      <c r="C251" s="203"/>
      <c r="D251" s="185">
        <v>24</v>
      </c>
      <c r="E251" s="204">
        <v>32</v>
      </c>
      <c r="F251" s="179">
        <f t="shared" si="18"/>
        <v>32.000294594196497</v>
      </c>
      <c r="G251" s="186">
        <v>43.45</v>
      </c>
      <c r="H251" s="187">
        <v>0.35780000000000001</v>
      </c>
      <c r="I251" s="186">
        <f t="shared" si="19"/>
        <v>32.587200000000003</v>
      </c>
      <c r="J251" s="186">
        <f t="shared" si="20"/>
        <v>43.449600000000004</v>
      </c>
      <c r="K251" s="187">
        <v>0.24</v>
      </c>
      <c r="L251" s="186">
        <f t="shared" si="25"/>
        <v>44.64</v>
      </c>
      <c r="M251" s="188">
        <f t="shared" si="26"/>
        <v>59.519999999999996</v>
      </c>
      <c r="N251" s="174">
        <f t="shared" si="17"/>
        <v>-2.9459419649668916E-4</v>
      </c>
      <c r="O251" s="227"/>
      <c r="P251" s="230"/>
      <c r="Z251" s="174">
        <v>24</v>
      </c>
      <c r="AA251" s="174">
        <v>32</v>
      </c>
    </row>
    <row r="252" spans="1:27" ht="15" thickBot="1" x14ac:dyDescent="0.35">
      <c r="A252" s="183" t="s">
        <v>167</v>
      </c>
      <c r="B252" s="189" t="s">
        <v>195</v>
      </c>
      <c r="C252" s="184" t="s">
        <v>195</v>
      </c>
      <c r="D252" s="190">
        <v>19.23</v>
      </c>
      <c r="E252" s="190">
        <v>30.04</v>
      </c>
      <c r="F252" s="179">
        <f t="shared" si="18"/>
        <v>30.041243187509203</v>
      </c>
      <c r="G252" s="186">
        <v>40.79</v>
      </c>
      <c r="H252" s="187">
        <v>0.35780000000000001</v>
      </c>
      <c r="I252" s="186">
        <f t="shared" si="19"/>
        <v>26.110494000000003</v>
      </c>
      <c r="J252" s="186">
        <f t="shared" si="20"/>
        <v>40.788312000000005</v>
      </c>
      <c r="K252" s="187">
        <v>0.24</v>
      </c>
      <c r="L252" s="186">
        <f t="shared" si="25"/>
        <v>35.767800000000001</v>
      </c>
      <c r="M252" s="188">
        <f t="shared" si="26"/>
        <v>55.874400000000001</v>
      </c>
      <c r="N252" s="174">
        <f t="shared" ref="N252:N315" si="27">E252-F252</f>
        <v>-1.2431875092033806E-3</v>
      </c>
      <c r="O252" s="226"/>
      <c r="P252" s="226"/>
      <c r="Z252" s="174">
        <v>19.23</v>
      </c>
      <c r="AA252" s="174">
        <v>30.04</v>
      </c>
    </row>
    <row r="253" spans="1:27" ht="15" thickBot="1" x14ac:dyDescent="0.35">
      <c r="A253" s="183" t="s">
        <v>167</v>
      </c>
      <c r="B253" s="189" t="s">
        <v>196</v>
      </c>
      <c r="C253" s="184" t="s">
        <v>196</v>
      </c>
      <c r="D253" s="190">
        <v>27.29</v>
      </c>
      <c r="E253" s="190">
        <v>43.15</v>
      </c>
      <c r="F253" s="179">
        <f t="shared" si="18"/>
        <v>43.150684931506845</v>
      </c>
      <c r="G253" s="186">
        <v>58.59</v>
      </c>
      <c r="H253" s="187">
        <v>0.35780000000000001</v>
      </c>
      <c r="I253" s="186">
        <f t="shared" si="19"/>
        <v>37.054362000000005</v>
      </c>
      <c r="J253" s="186">
        <f t="shared" si="20"/>
        <v>58.589070000000007</v>
      </c>
      <c r="K253" s="187">
        <v>0.24</v>
      </c>
      <c r="L253" s="186">
        <f t="shared" si="25"/>
        <v>50.759399999999999</v>
      </c>
      <c r="M253" s="188">
        <f t="shared" si="26"/>
        <v>80.258999999999986</v>
      </c>
      <c r="N253" s="174">
        <f t="shared" si="27"/>
        <v>-6.8493150684645343E-4</v>
      </c>
      <c r="O253" s="226"/>
      <c r="P253" s="226"/>
      <c r="Z253" s="174">
        <v>27.29</v>
      </c>
      <c r="AA253" s="174">
        <v>43.15</v>
      </c>
    </row>
    <row r="254" spans="1:27" ht="15" thickBot="1" x14ac:dyDescent="0.35">
      <c r="A254" s="183" t="s">
        <v>167</v>
      </c>
      <c r="B254" s="189" t="s">
        <v>197</v>
      </c>
      <c r="C254" s="184" t="s">
        <v>197</v>
      </c>
      <c r="D254" s="190">
        <v>29.46</v>
      </c>
      <c r="E254" s="190">
        <v>47.37</v>
      </c>
      <c r="F254" s="179">
        <f t="shared" si="18"/>
        <v>47.370746796288103</v>
      </c>
      <c r="G254" s="186">
        <v>64.319999999999993</v>
      </c>
      <c r="H254" s="187">
        <v>0.35780000000000001</v>
      </c>
      <c r="I254" s="186">
        <f t="shared" si="19"/>
        <v>40.000788000000007</v>
      </c>
      <c r="J254" s="186">
        <f t="shared" si="20"/>
        <v>64.318985999999995</v>
      </c>
      <c r="K254" s="187">
        <v>0.24</v>
      </c>
      <c r="L254" s="186">
        <f t="shared" si="25"/>
        <v>54.7956</v>
      </c>
      <c r="M254" s="188">
        <f t="shared" si="26"/>
        <v>88.108199999999997</v>
      </c>
      <c r="N254" s="174">
        <f t="shared" si="27"/>
        <v>-7.4679628810514487E-4</v>
      </c>
      <c r="O254" s="226"/>
      <c r="P254" s="226"/>
      <c r="Z254" s="174">
        <v>29.46</v>
      </c>
      <c r="AA254" s="174">
        <v>47.37</v>
      </c>
    </row>
    <row r="255" spans="1:27" ht="15" thickBot="1" x14ac:dyDescent="0.35">
      <c r="A255" s="183" t="s">
        <v>167</v>
      </c>
      <c r="B255" s="189" t="s">
        <v>198</v>
      </c>
      <c r="C255" s="184" t="s">
        <v>198</v>
      </c>
      <c r="D255" s="190">
        <v>26.89</v>
      </c>
      <c r="E255" s="190">
        <v>42.17</v>
      </c>
      <c r="F255" s="179">
        <f t="shared" si="18"/>
        <v>42.171159228163198</v>
      </c>
      <c r="G255" s="186">
        <v>57.26</v>
      </c>
      <c r="H255" s="187">
        <v>0.35780000000000001</v>
      </c>
      <c r="I255" s="186">
        <f t="shared" si="19"/>
        <v>36.511242000000003</v>
      </c>
      <c r="J255" s="186">
        <f t="shared" si="20"/>
        <v>57.258426000000007</v>
      </c>
      <c r="K255" s="187">
        <v>0.24</v>
      </c>
      <c r="L255" s="186">
        <f t="shared" si="25"/>
        <v>50.0154</v>
      </c>
      <c r="M255" s="188">
        <f t="shared" si="26"/>
        <v>78.436199999999999</v>
      </c>
      <c r="N255" s="174">
        <f t="shared" si="27"/>
        <v>-1.1592281631962464E-3</v>
      </c>
      <c r="O255" s="226"/>
      <c r="P255" s="226"/>
      <c r="Z255" s="174">
        <v>26.89</v>
      </c>
      <c r="AA255" s="174">
        <v>42.17</v>
      </c>
    </row>
    <row r="256" spans="1:27" ht="15" thickBot="1" x14ac:dyDescent="0.35">
      <c r="A256" s="183" t="s">
        <v>167</v>
      </c>
      <c r="B256" s="189" t="s">
        <v>199</v>
      </c>
      <c r="C256" s="184" t="s">
        <v>199</v>
      </c>
      <c r="D256" s="190">
        <v>30.57</v>
      </c>
      <c r="E256" s="190">
        <v>48.25</v>
      </c>
      <c r="F256" s="179">
        <f t="shared" si="18"/>
        <v>48.24716453085874</v>
      </c>
      <c r="G256" s="186">
        <v>65.510000000000005</v>
      </c>
      <c r="H256" s="187">
        <v>0.35780000000000001</v>
      </c>
      <c r="I256" s="186">
        <f t="shared" si="19"/>
        <v>41.507946000000004</v>
      </c>
      <c r="J256" s="186">
        <f t="shared" si="20"/>
        <v>65.513850000000005</v>
      </c>
      <c r="K256" s="187">
        <v>0.24</v>
      </c>
      <c r="L256" s="186">
        <f t="shared" si="25"/>
        <v>56.860200000000006</v>
      </c>
      <c r="M256" s="188">
        <f t="shared" si="26"/>
        <v>89.745000000000005</v>
      </c>
      <c r="N256" s="174">
        <f t="shared" si="27"/>
        <v>2.8354691412602051E-3</v>
      </c>
      <c r="O256" s="226"/>
      <c r="P256" s="226"/>
      <c r="Z256" s="174">
        <v>30.57</v>
      </c>
      <c r="AA256" s="174">
        <v>48.25</v>
      </c>
    </row>
    <row r="257" spans="1:27" ht="15" thickBot="1" x14ac:dyDescent="0.35">
      <c r="A257" s="183" t="s">
        <v>167</v>
      </c>
      <c r="B257" s="189" t="s">
        <v>200</v>
      </c>
      <c r="C257" s="184" t="s">
        <v>200</v>
      </c>
      <c r="D257" s="190">
        <v>18.73</v>
      </c>
      <c r="E257" s="190">
        <v>26.34</v>
      </c>
      <c r="F257" s="179">
        <f t="shared" si="18"/>
        <v>26.336721166593016</v>
      </c>
      <c r="G257" s="186">
        <v>35.76</v>
      </c>
      <c r="H257" s="187">
        <v>0.35780000000000001</v>
      </c>
      <c r="I257" s="186">
        <f t="shared" si="19"/>
        <v>25.431594000000004</v>
      </c>
      <c r="J257" s="186">
        <f t="shared" si="20"/>
        <v>35.764452000000006</v>
      </c>
      <c r="K257" s="187">
        <v>0.24</v>
      </c>
      <c r="L257" s="186">
        <f t="shared" si="25"/>
        <v>34.837800000000001</v>
      </c>
      <c r="M257" s="188">
        <f t="shared" si="26"/>
        <v>48.992399999999996</v>
      </c>
      <c r="N257" s="174">
        <f t="shared" si="27"/>
        <v>3.2788334069842051E-3</v>
      </c>
      <c r="O257" s="226"/>
      <c r="P257" s="226"/>
      <c r="Z257" s="174">
        <v>18.73</v>
      </c>
      <c r="AA257" s="174">
        <v>26.34</v>
      </c>
    </row>
    <row r="258" spans="1:27" ht="15" thickBot="1" x14ac:dyDescent="0.35">
      <c r="A258" s="183" t="s">
        <v>167</v>
      </c>
      <c r="B258" s="189" t="s">
        <v>201</v>
      </c>
      <c r="C258" s="184" t="s">
        <v>201</v>
      </c>
      <c r="D258" s="190">
        <v>22.67</v>
      </c>
      <c r="E258" s="190">
        <v>36.65</v>
      </c>
      <c r="F258" s="179">
        <f t="shared" ref="F258:F321" si="28">G258/(1+H258)</f>
        <v>36.647518043894529</v>
      </c>
      <c r="G258" s="186">
        <v>49.76</v>
      </c>
      <c r="H258" s="187">
        <v>0.35780000000000001</v>
      </c>
      <c r="I258" s="186">
        <f t="shared" ref="I258:I321" si="29">D258*(1+H258)</f>
        <v>30.781326000000004</v>
      </c>
      <c r="J258" s="186">
        <f t="shared" ref="J258:J321" si="30">E258*(1+H258)</f>
        <v>49.763370000000002</v>
      </c>
      <c r="K258" s="187">
        <v>0.24</v>
      </c>
      <c r="L258" s="186">
        <f t="shared" si="25"/>
        <v>42.166200000000003</v>
      </c>
      <c r="M258" s="188">
        <f t="shared" si="26"/>
        <v>68.168999999999997</v>
      </c>
      <c r="N258" s="174">
        <f t="shared" si="27"/>
        <v>2.4819561054698625E-3</v>
      </c>
      <c r="O258" s="226"/>
      <c r="P258" s="226"/>
      <c r="Z258" s="174">
        <v>22.67</v>
      </c>
      <c r="AA258" s="174">
        <v>36.65</v>
      </c>
    </row>
    <row r="259" spans="1:27" ht="15" thickBot="1" x14ac:dyDescent="0.35">
      <c r="A259" s="183" t="s">
        <v>167</v>
      </c>
      <c r="B259" s="189" t="s">
        <v>202</v>
      </c>
      <c r="C259" s="184" t="s">
        <v>202</v>
      </c>
      <c r="D259" s="190">
        <v>27.29</v>
      </c>
      <c r="E259" s="190">
        <v>43.15</v>
      </c>
      <c r="F259" s="179">
        <f t="shared" si="28"/>
        <v>43.150684931506845</v>
      </c>
      <c r="G259" s="186">
        <v>58.59</v>
      </c>
      <c r="H259" s="187">
        <v>0.35780000000000001</v>
      </c>
      <c r="I259" s="186">
        <f t="shared" si="29"/>
        <v>37.054362000000005</v>
      </c>
      <c r="J259" s="186">
        <f t="shared" si="30"/>
        <v>58.589070000000007</v>
      </c>
      <c r="K259" s="187">
        <v>0.24</v>
      </c>
      <c r="L259" s="186">
        <f t="shared" si="25"/>
        <v>50.759399999999999</v>
      </c>
      <c r="M259" s="188">
        <f t="shared" si="26"/>
        <v>80.258999999999986</v>
      </c>
      <c r="N259" s="174">
        <f t="shared" si="27"/>
        <v>-6.8493150684645343E-4</v>
      </c>
      <c r="O259" s="226"/>
      <c r="P259" s="226"/>
      <c r="Z259" s="174">
        <v>27.29</v>
      </c>
      <c r="AA259" s="174">
        <v>43.15</v>
      </c>
    </row>
    <row r="260" spans="1:27" ht="15" thickBot="1" x14ac:dyDescent="0.35">
      <c r="A260" s="183" t="s">
        <v>167</v>
      </c>
      <c r="B260" s="189" t="s">
        <v>203</v>
      </c>
      <c r="C260" s="184" t="s">
        <v>203</v>
      </c>
      <c r="D260" s="190">
        <v>22.67</v>
      </c>
      <c r="E260" s="190">
        <v>36.65</v>
      </c>
      <c r="F260" s="179">
        <f t="shared" si="28"/>
        <v>36.647518043894529</v>
      </c>
      <c r="G260" s="186">
        <v>49.76</v>
      </c>
      <c r="H260" s="187">
        <v>0.35780000000000001</v>
      </c>
      <c r="I260" s="186">
        <f t="shared" si="29"/>
        <v>30.781326000000004</v>
      </c>
      <c r="J260" s="186">
        <f t="shared" si="30"/>
        <v>49.763370000000002</v>
      </c>
      <c r="K260" s="187">
        <v>0.24</v>
      </c>
      <c r="L260" s="186">
        <f t="shared" si="25"/>
        <v>42.166200000000003</v>
      </c>
      <c r="M260" s="188">
        <f t="shared" si="26"/>
        <v>68.168999999999997</v>
      </c>
      <c r="N260" s="174">
        <f t="shared" si="27"/>
        <v>2.4819561054698625E-3</v>
      </c>
      <c r="O260" s="226"/>
      <c r="P260" s="226"/>
      <c r="Z260" s="174">
        <v>22.67</v>
      </c>
      <c r="AA260" s="174">
        <v>36.65</v>
      </c>
    </row>
    <row r="261" spans="1:27" ht="15" thickBot="1" x14ac:dyDescent="0.35">
      <c r="A261" s="183" t="s">
        <v>167</v>
      </c>
      <c r="B261" s="189" t="s">
        <v>204</v>
      </c>
      <c r="C261" s="184" t="s">
        <v>204</v>
      </c>
      <c r="D261" s="190">
        <v>27.29</v>
      </c>
      <c r="E261" s="190">
        <v>43.15</v>
      </c>
      <c r="F261" s="179">
        <f t="shared" si="28"/>
        <v>43.150684931506845</v>
      </c>
      <c r="G261" s="186">
        <v>58.59</v>
      </c>
      <c r="H261" s="187">
        <v>0.35780000000000001</v>
      </c>
      <c r="I261" s="186">
        <f t="shared" si="29"/>
        <v>37.054362000000005</v>
      </c>
      <c r="J261" s="186">
        <f t="shared" si="30"/>
        <v>58.589070000000007</v>
      </c>
      <c r="K261" s="187">
        <v>0.24</v>
      </c>
      <c r="L261" s="186">
        <f t="shared" si="25"/>
        <v>50.759399999999999</v>
      </c>
      <c r="M261" s="188">
        <f t="shared" si="26"/>
        <v>80.258999999999986</v>
      </c>
      <c r="N261" s="174">
        <f t="shared" si="27"/>
        <v>-6.8493150684645343E-4</v>
      </c>
      <c r="O261" s="226"/>
      <c r="P261" s="226"/>
      <c r="Z261" s="174">
        <v>27.29</v>
      </c>
      <c r="AA261" s="174">
        <v>43.15</v>
      </c>
    </row>
    <row r="262" spans="1:27" ht="15" thickBot="1" x14ac:dyDescent="0.35">
      <c r="A262" s="183" t="s">
        <v>167</v>
      </c>
      <c r="B262" s="189" t="s">
        <v>205</v>
      </c>
      <c r="C262" s="184" t="s">
        <v>205</v>
      </c>
      <c r="D262" s="190">
        <v>27.29</v>
      </c>
      <c r="E262" s="190">
        <v>43.15</v>
      </c>
      <c r="F262" s="179">
        <f t="shared" si="28"/>
        <v>43.150684931506845</v>
      </c>
      <c r="G262" s="186">
        <v>58.59</v>
      </c>
      <c r="H262" s="187">
        <v>0.35780000000000001</v>
      </c>
      <c r="I262" s="186">
        <f t="shared" si="29"/>
        <v>37.054362000000005</v>
      </c>
      <c r="J262" s="186">
        <f t="shared" si="30"/>
        <v>58.589070000000007</v>
      </c>
      <c r="K262" s="187">
        <v>0.24</v>
      </c>
      <c r="L262" s="186">
        <f t="shared" si="25"/>
        <v>50.759399999999999</v>
      </c>
      <c r="M262" s="188">
        <f t="shared" si="26"/>
        <v>80.258999999999986</v>
      </c>
      <c r="N262" s="174">
        <f t="shared" si="27"/>
        <v>-6.8493150684645343E-4</v>
      </c>
      <c r="O262" s="226"/>
      <c r="P262" s="226"/>
      <c r="Z262" s="174">
        <v>27.29</v>
      </c>
      <c r="AA262" s="174">
        <v>43.15</v>
      </c>
    </row>
    <row r="263" spans="1:27" ht="15" thickBot="1" x14ac:dyDescent="0.35">
      <c r="A263" s="183" t="s">
        <v>167</v>
      </c>
      <c r="B263" s="189" t="s">
        <v>206</v>
      </c>
      <c r="C263" s="184" t="s">
        <v>206</v>
      </c>
      <c r="D263" s="190">
        <v>22.67</v>
      </c>
      <c r="E263" s="190">
        <v>36.65</v>
      </c>
      <c r="F263" s="179">
        <f t="shared" si="28"/>
        <v>36.647518043894529</v>
      </c>
      <c r="G263" s="186">
        <v>49.76</v>
      </c>
      <c r="H263" s="187">
        <v>0.35780000000000001</v>
      </c>
      <c r="I263" s="186">
        <f t="shared" si="29"/>
        <v>30.781326000000004</v>
      </c>
      <c r="J263" s="186">
        <f t="shared" si="30"/>
        <v>49.763370000000002</v>
      </c>
      <c r="K263" s="187">
        <v>0.24</v>
      </c>
      <c r="L263" s="186">
        <f t="shared" si="25"/>
        <v>42.166200000000003</v>
      </c>
      <c r="M263" s="188">
        <f t="shared" si="26"/>
        <v>68.168999999999997</v>
      </c>
      <c r="N263" s="174">
        <f t="shared" si="27"/>
        <v>2.4819561054698625E-3</v>
      </c>
      <c r="O263" s="226"/>
      <c r="P263" s="226"/>
      <c r="Z263" s="174">
        <v>22.67</v>
      </c>
      <c r="AA263" s="174">
        <v>36.65</v>
      </c>
    </row>
    <row r="264" spans="1:27" ht="15" thickBot="1" x14ac:dyDescent="0.35">
      <c r="A264" s="183" t="s">
        <v>167</v>
      </c>
      <c r="B264" s="189" t="s">
        <v>207</v>
      </c>
      <c r="C264" s="184" t="s">
        <v>207</v>
      </c>
      <c r="D264" s="190">
        <v>26.78</v>
      </c>
      <c r="E264" s="190">
        <v>43.14</v>
      </c>
      <c r="F264" s="179">
        <f t="shared" si="28"/>
        <v>43.143320076594485</v>
      </c>
      <c r="G264" s="186">
        <v>58.58</v>
      </c>
      <c r="H264" s="187">
        <v>0.35780000000000001</v>
      </c>
      <c r="I264" s="186">
        <f t="shared" si="29"/>
        <v>36.361884000000003</v>
      </c>
      <c r="J264" s="186">
        <f t="shared" si="30"/>
        <v>58.575492000000004</v>
      </c>
      <c r="K264" s="187">
        <v>0.24</v>
      </c>
      <c r="L264" s="186">
        <f t="shared" si="25"/>
        <v>49.8108</v>
      </c>
      <c r="M264" s="188">
        <f t="shared" si="26"/>
        <v>80.240400000000008</v>
      </c>
      <c r="N264" s="174">
        <f t="shared" si="27"/>
        <v>-3.3200765944840782E-3</v>
      </c>
      <c r="O264" s="226"/>
      <c r="P264" s="226"/>
      <c r="Z264" s="174">
        <v>26.78</v>
      </c>
      <c r="AA264" s="174">
        <v>43.14</v>
      </c>
    </row>
    <row r="265" spans="1:27" ht="15" thickBot="1" x14ac:dyDescent="0.35">
      <c r="A265" s="183" t="s">
        <v>167</v>
      </c>
      <c r="B265" s="189" t="s">
        <v>208</v>
      </c>
      <c r="C265" s="184" t="s">
        <v>208</v>
      </c>
      <c r="D265" s="190">
        <v>27.81</v>
      </c>
      <c r="E265" s="190">
        <v>47.2</v>
      </c>
      <c r="F265" s="179">
        <f t="shared" si="28"/>
        <v>47.201355133303871</v>
      </c>
      <c r="G265" s="186">
        <v>64.09</v>
      </c>
      <c r="H265" s="187">
        <v>0.35780000000000001</v>
      </c>
      <c r="I265" s="186">
        <f t="shared" si="29"/>
        <v>37.760418000000001</v>
      </c>
      <c r="J265" s="186">
        <f t="shared" si="30"/>
        <v>64.088160000000016</v>
      </c>
      <c r="K265" s="187">
        <v>0.24</v>
      </c>
      <c r="L265" s="186">
        <f t="shared" si="25"/>
        <v>51.726599999999998</v>
      </c>
      <c r="M265" s="188">
        <f t="shared" si="26"/>
        <v>87.792000000000016</v>
      </c>
      <c r="N265" s="174">
        <f t="shared" si="27"/>
        <v>-1.3551333038677171E-3</v>
      </c>
      <c r="O265" s="226"/>
      <c r="P265" s="226"/>
      <c r="Z265" s="174">
        <v>27.81</v>
      </c>
      <c r="AA265" s="174">
        <v>47.2</v>
      </c>
    </row>
    <row r="266" spans="1:27" ht="15" thickBot="1" x14ac:dyDescent="0.35">
      <c r="A266" s="183" t="s">
        <v>167</v>
      </c>
      <c r="B266" s="189" t="s">
        <v>209</v>
      </c>
      <c r="C266" s="184" t="s">
        <v>209</v>
      </c>
      <c r="D266" s="190">
        <v>30.7</v>
      </c>
      <c r="E266" s="190">
        <v>49.39</v>
      </c>
      <c r="F266" s="179">
        <f t="shared" si="28"/>
        <v>49.388717042274266</v>
      </c>
      <c r="G266" s="186">
        <v>67.06</v>
      </c>
      <c r="H266" s="187">
        <v>0.35780000000000001</v>
      </c>
      <c r="I266" s="186">
        <f t="shared" si="29"/>
        <v>41.684460000000001</v>
      </c>
      <c r="J266" s="186">
        <f t="shared" si="30"/>
        <v>67.06174200000001</v>
      </c>
      <c r="K266" s="187">
        <v>0.24</v>
      </c>
      <c r="L266" s="186">
        <f t="shared" si="25"/>
        <v>57.101999999999997</v>
      </c>
      <c r="M266" s="188">
        <f t="shared" si="26"/>
        <v>91.865400000000008</v>
      </c>
      <c r="N266" s="174">
        <f t="shared" si="27"/>
        <v>1.2829577257349456E-3</v>
      </c>
      <c r="O266" s="226"/>
      <c r="P266" s="226"/>
      <c r="Z266" s="174">
        <v>30.7</v>
      </c>
      <c r="AA266" s="174">
        <v>49.39</v>
      </c>
    </row>
    <row r="267" spans="1:27" ht="15" thickBot="1" x14ac:dyDescent="0.35">
      <c r="A267" s="183" t="s">
        <v>167</v>
      </c>
      <c r="B267" s="189" t="s">
        <v>210</v>
      </c>
      <c r="C267" s="184" t="s">
        <v>210</v>
      </c>
      <c r="D267" s="190">
        <v>32.409999999999997</v>
      </c>
      <c r="E267" s="190">
        <v>52.76</v>
      </c>
      <c r="F267" s="179">
        <f t="shared" si="28"/>
        <v>52.761820592134328</v>
      </c>
      <c r="G267" s="186">
        <v>71.64</v>
      </c>
      <c r="H267" s="187">
        <v>0.35780000000000001</v>
      </c>
      <c r="I267" s="186">
        <f t="shared" si="29"/>
        <v>44.006298000000001</v>
      </c>
      <c r="J267" s="186">
        <f t="shared" si="30"/>
        <v>71.637528000000003</v>
      </c>
      <c r="K267" s="187">
        <v>0.24</v>
      </c>
      <c r="L267" s="186">
        <f t="shared" si="25"/>
        <v>60.282599999999995</v>
      </c>
      <c r="M267" s="188">
        <f t="shared" si="26"/>
        <v>98.133600000000001</v>
      </c>
      <c r="N267" s="174">
        <f t="shared" si="27"/>
        <v>-1.8205921343295017E-3</v>
      </c>
      <c r="O267" s="226"/>
      <c r="P267" s="226"/>
      <c r="Z267" s="174">
        <v>32.409999999999997</v>
      </c>
      <c r="AA267" s="174">
        <v>52.76</v>
      </c>
    </row>
    <row r="268" spans="1:27" ht="15" thickBot="1" x14ac:dyDescent="0.35">
      <c r="A268" s="183" t="s">
        <v>167</v>
      </c>
      <c r="B268" s="189" t="s">
        <v>211</v>
      </c>
      <c r="C268" s="184" t="s">
        <v>211</v>
      </c>
      <c r="D268" s="190">
        <v>13.02</v>
      </c>
      <c r="E268" s="190">
        <v>18.73</v>
      </c>
      <c r="F268" s="179">
        <f t="shared" si="28"/>
        <v>18.728826042126968</v>
      </c>
      <c r="G268" s="186">
        <v>25.43</v>
      </c>
      <c r="H268" s="187">
        <v>0.35780000000000001</v>
      </c>
      <c r="I268" s="186">
        <f t="shared" si="29"/>
        <v>17.678556</v>
      </c>
      <c r="J268" s="186">
        <f t="shared" si="30"/>
        <v>25.431594000000004</v>
      </c>
      <c r="K268" s="187">
        <v>0.24</v>
      </c>
      <c r="L268" s="186">
        <f t="shared" si="25"/>
        <v>24.217200000000002</v>
      </c>
      <c r="M268" s="188">
        <f t="shared" si="26"/>
        <v>34.837800000000001</v>
      </c>
      <c r="N268" s="174">
        <f t="shared" si="27"/>
        <v>1.1739578730320943E-3</v>
      </c>
      <c r="O268" s="226"/>
      <c r="P268" s="226"/>
      <c r="Z268" s="174">
        <v>13.02</v>
      </c>
      <c r="AA268" s="174">
        <v>18.73</v>
      </c>
    </row>
    <row r="269" spans="1:27" ht="15" thickBot="1" x14ac:dyDescent="0.35">
      <c r="A269" s="183" t="s">
        <v>167</v>
      </c>
      <c r="B269" s="189" t="s">
        <v>212</v>
      </c>
      <c r="C269" s="184" t="s">
        <v>212</v>
      </c>
      <c r="D269" s="190">
        <v>13.89</v>
      </c>
      <c r="E269" s="190">
        <v>20.309999999999999</v>
      </c>
      <c r="F269" s="179">
        <f t="shared" si="28"/>
        <v>20.312269848283986</v>
      </c>
      <c r="G269" s="186">
        <v>27.58</v>
      </c>
      <c r="H269" s="187">
        <v>0.35780000000000001</v>
      </c>
      <c r="I269" s="186">
        <f t="shared" si="29"/>
        <v>18.859842000000004</v>
      </c>
      <c r="J269" s="186">
        <f t="shared" si="30"/>
        <v>27.576917999999999</v>
      </c>
      <c r="K269" s="187">
        <v>0.24</v>
      </c>
      <c r="L269" s="186">
        <f t="shared" si="25"/>
        <v>25.8354</v>
      </c>
      <c r="M269" s="188">
        <f t="shared" si="26"/>
        <v>37.776599999999995</v>
      </c>
      <c r="N269" s="174">
        <f t="shared" si="27"/>
        <v>-2.2698482839871303E-3</v>
      </c>
      <c r="O269" s="226"/>
      <c r="P269" s="226"/>
      <c r="Z269" s="174">
        <v>13.89</v>
      </c>
      <c r="AA269" s="174">
        <v>20.309999999999999</v>
      </c>
    </row>
    <row r="270" spans="1:27" ht="15" thickBot="1" x14ac:dyDescent="0.35">
      <c r="A270" s="183" t="s">
        <v>167</v>
      </c>
      <c r="B270" s="189" t="s">
        <v>213</v>
      </c>
      <c r="C270" s="184" t="s">
        <v>213</v>
      </c>
      <c r="D270" s="190">
        <v>27.81</v>
      </c>
      <c r="E270" s="190">
        <v>46.18</v>
      </c>
      <c r="F270" s="179">
        <f t="shared" si="28"/>
        <v>46.177640300486075</v>
      </c>
      <c r="G270" s="186">
        <v>62.7</v>
      </c>
      <c r="H270" s="187">
        <v>0.35780000000000001</v>
      </c>
      <c r="I270" s="186">
        <f t="shared" si="29"/>
        <v>37.760418000000001</v>
      </c>
      <c r="J270" s="186">
        <f t="shared" si="30"/>
        <v>62.703204000000007</v>
      </c>
      <c r="K270" s="187">
        <v>0.24</v>
      </c>
      <c r="L270" s="186">
        <f t="shared" si="25"/>
        <v>51.726599999999998</v>
      </c>
      <c r="M270" s="188">
        <f t="shared" si="26"/>
        <v>85.894799999999989</v>
      </c>
      <c r="N270" s="174">
        <f t="shared" si="27"/>
        <v>2.3596995139243404E-3</v>
      </c>
      <c r="O270" s="226"/>
      <c r="P270" s="226"/>
      <c r="Z270" s="174">
        <v>27.81</v>
      </c>
      <c r="AA270" s="174">
        <v>46.18</v>
      </c>
    </row>
    <row r="271" spans="1:27" ht="15" thickBot="1" x14ac:dyDescent="0.35">
      <c r="A271" s="183" t="s">
        <v>167</v>
      </c>
      <c r="B271" s="189" t="s">
        <v>214</v>
      </c>
      <c r="C271" s="184" t="s">
        <v>214</v>
      </c>
      <c r="D271" s="190">
        <v>32.409999999999997</v>
      </c>
      <c r="E271" s="190">
        <v>52.76</v>
      </c>
      <c r="F271" s="179">
        <f t="shared" si="28"/>
        <v>52.761820592134328</v>
      </c>
      <c r="G271" s="186">
        <v>71.64</v>
      </c>
      <c r="H271" s="187">
        <v>0.35780000000000001</v>
      </c>
      <c r="I271" s="186">
        <f t="shared" si="29"/>
        <v>44.006298000000001</v>
      </c>
      <c r="J271" s="186">
        <f t="shared" si="30"/>
        <v>71.637528000000003</v>
      </c>
      <c r="K271" s="187">
        <v>0.24</v>
      </c>
      <c r="L271" s="186">
        <f t="shared" si="25"/>
        <v>60.282599999999995</v>
      </c>
      <c r="M271" s="188">
        <f t="shared" si="26"/>
        <v>98.133600000000001</v>
      </c>
      <c r="N271" s="174">
        <f t="shared" si="27"/>
        <v>-1.8205921343295017E-3</v>
      </c>
      <c r="O271" s="226"/>
      <c r="P271" s="226"/>
      <c r="Z271" s="174">
        <v>32.409999999999997</v>
      </c>
      <c r="AA271" s="174">
        <v>52.76</v>
      </c>
    </row>
    <row r="272" spans="1:27" ht="15" thickBot="1" x14ac:dyDescent="0.35">
      <c r="A272" s="183" t="s">
        <v>167</v>
      </c>
      <c r="B272" s="189" t="s">
        <v>215</v>
      </c>
      <c r="C272" s="184" t="s">
        <v>215</v>
      </c>
      <c r="D272" s="190">
        <v>26.78</v>
      </c>
      <c r="E272" s="190">
        <v>43.14</v>
      </c>
      <c r="F272" s="179">
        <f t="shared" si="28"/>
        <v>43.143320076594485</v>
      </c>
      <c r="G272" s="186">
        <v>58.58</v>
      </c>
      <c r="H272" s="187">
        <v>0.35780000000000001</v>
      </c>
      <c r="I272" s="186">
        <f t="shared" si="29"/>
        <v>36.361884000000003</v>
      </c>
      <c r="J272" s="186">
        <f t="shared" si="30"/>
        <v>58.575492000000004</v>
      </c>
      <c r="K272" s="187">
        <v>0.24</v>
      </c>
      <c r="L272" s="186">
        <f t="shared" si="25"/>
        <v>49.8108</v>
      </c>
      <c r="M272" s="188">
        <f t="shared" si="26"/>
        <v>80.240400000000008</v>
      </c>
      <c r="N272" s="174">
        <f t="shared" si="27"/>
        <v>-3.3200765944840782E-3</v>
      </c>
      <c r="O272" s="226"/>
      <c r="P272" s="226"/>
      <c r="Z272" s="174">
        <v>26.78</v>
      </c>
      <c r="AA272" s="174">
        <v>43.14</v>
      </c>
    </row>
    <row r="273" spans="1:27" ht="15" thickBot="1" x14ac:dyDescent="0.35">
      <c r="A273" s="183" t="s">
        <v>167</v>
      </c>
      <c r="B273" s="189" t="s">
        <v>216</v>
      </c>
      <c r="C273" s="184" t="s">
        <v>216</v>
      </c>
      <c r="D273" s="190">
        <v>30.7</v>
      </c>
      <c r="E273" s="190">
        <v>49.39</v>
      </c>
      <c r="F273" s="179">
        <f t="shared" si="28"/>
        <v>49.388717042274266</v>
      </c>
      <c r="G273" s="186">
        <v>67.06</v>
      </c>
      <c r="H273" s="187">
        <v>0.35780000000000001</v>
      </c>
      <c r="I273" s="186">
        <f t="shared" si="29"/>
        <v>41.684460000000001</v>
      </c>
      <c r="J273" s="186">
        <f t="shared" si="30"/>
        <v>67.06174200000001</v>
      </c>
      <c r="K273" s="187">
        <v>0.24</v>
      </c>
      <c r="L273" s="186">
        <f t="shared" si="25"/>
        <v>57.101999999999997</v>
      </c>
      <c r="M273" s="188">
        <f t="shared" si="26"/>
        <v>91.865400000000008</v>
      </c>
      <c r="N273" s="174">
        <f t="shared" si="27"/>
        <v>1.2829577257349456E-3</v>
      </c>
      <c r="O273" s="226"/>
      <c r="P273" s="226"/>
      <c r="Z273" s="174">
        <v>30.7</v>
      </c>
      <c r="AA273" s="174">
        <v>49.39</v>
      </c>
    </row>
    <row r="274" spans="1:27" ht="15" thickBot="1" x14ac:dyDescent="0.35">
      <c r="A274" s="183" t="s">
        <v>167</v>
      </c>
      <c r="B274" s="189" t="s">
        <v>217</v>
      </c>
      <c r="C274" s="184" t="s">
        <v>217</v>
      </c>
      <c r="D274" s="190">
        <v>26.78</v>
      </c>
      <c r="E274" s="190">
        <v>43.14</v>
      </c>
      <c r="F274" s="179">
        <f t="shared" si="28"/>
        <v>43.143320076594485</v>
      </c>
      <c r="G274" s="186">
        <v>58.58</v>
      </c>
      <c r="H274" s="187">
        <v>0.35780000000000001</v>
      </c>
      <c r="I274" s="186">
        <f t="shared" si="29"/>
        <v>36.361884000000003</v>
      </c>
      <c r="J274" s="186">
        <f t="shared" si="30"/>
        <v>58.575492000000004</v>
      </c>
      <c r="K274" s="187">
        <v>0.24</v>
      </c>
      <c r="L274" s="186">
        <f t="shared" si="25"/>
        <v>49.8108</v>
      </c>
      <c r="M274" s="188">
        <f t="shared" si="26"/>
        <v>80.240400000000008</v>
      </c>
      <c r="N274" s="174">
        <f t="shared" si="27"/>
        <v>-3.3200765944840782E-3</v>
      </c>
      <c r="O274" s="226"/>
      <c r="P274" s="226"/>
      <c r="Z274" s="174">
        <v>26.78</v>
      </c>
      <c r="AA274" s="174">
        <v>43.14</v>
      </c>
    </row>
    <row r="275" spans="1:27" ht="15" thickBot="1" x14ac:dyDescent="0.35">
      <c r="A275" s="183" t="s">
        <v>167</v>
      </c>
      <c r="B275" s="189" t="s">
        <v>218</v>
      </c>
      <c r="C275" s="184" t="s">
        <v>218</v>
      </c>
      <c r="D275" s="190">
        <v>26.78</v>
      </c>
      <c r="E275" s="190">
        <v>43.14</v>
      </c>
      <c r="F275" s="179">
        <f t="shared" si="28"/>
        <v>43.143320076594485</v>
      </c>
      <c r="G275" s="186">
        <v>58.58</v>
      </c>
      <c r="H275" s="187">
        <v>0.35780000000000001</v>
      </c>
      <c r="I275" s="186">
        <f t="shared" si="29"/>
        <v>36.361884000000003</v>
      </c>
      <c r="J275" s="186">
        <f t="shared" si="30"/>
        <v>58.575492000000004</v>
      </c>
      <c r="K275" s="187">
        <v>0.24</v>
      </c>
      <c r="L275" s="186">
        <f t="shared" si="25"/>
        <v>49.8108</v>
      </c>
      <c r="M275" s="188">
        <f t="shared" si="26"/>
        <v>80.240400000000008</v>
      </c>
      <c r="N275" s="174">
        <f t="shared" si="27"/>
        <v>-3.3200765944840782E-3</v>
      </c>
      <c r="O275" s="226"/>
      <c r="P275" s="226"/>
      <c r="Z275" s="174">
        <v>26.78</v>
      </c>
      <c r="AA275" s="174">
        <v>43.14</v>
      </c>
    </row>
    <row r="276" spans="1:27" ht="15" thickBot="1" x14ac:dyDescent="0.35">
      <c r="A276" s="183" t="s">
        <v>113</v>
      </c>
      <c r="B276" s="194" t="s">
        <v>114</v>
      </c>
      <c r="C276" s="205" t="s">
        <v>114</v>
      </c>
      <c r="D276" s="185">
        <v>15.5</v>
      </c>
      <c r="E276" s="185">
        <v>19.05</v>
      </c>
      <c r="F276" s="179">
        <f t="shared" si="28"/>
        <v>19.056960695018567</v>
      </c>
      <c r="G276" s="186">
        <v>27.2</v>
      </c>
      <c r="H276" s="187">
        <v>0.42730000000000001</v>
      </c>
      <c r="I276" s="186">
        <f t="shared" si="29"/>
        <v>22.123149999999999</v>
      </c>
      <c r="J276" s="186">
        <f t="shared" si="30"/>
        <v>27.190065000000001</v>
      </c>
      <c r="K276" s="187">
        <v>0.24</v>
      </c>
      <c r="L276" s="186">
        <f t="shared" si="25"/>
        <v>28.83</v>
      </c>
      <c r="M276" s="188">
        <f t="shared" si="26"/>
        <v>35.433</v>
      </c>
      <c r="N276" s="174">
        <f t="shared" si="27"/>
        <v>-6.9606950185665539E-3</v>
      </c>
      <c r="O276" s="227"/>
      <c r="P276" s="227"/>
      <c r="Z276" s="174">
        <v>15.5</v>
      </c>
      <c r="AA276" s="174">
        <v>19.05</v>
      </c>
    </row>
    <row r="277" spans="1:27" ht="15" thickBot="1" x14ac:dyDescent="0.35">
      <c r="A277" s="183" t="s">
        <v>113</v>
      </c>
      <c r="B277" s="194" t="s">
        <v>115</v>
      </c>
      <c r="C277" s="184" t="s">
        <v>115</v>
      </c>
      <c r="D277" s="191">
        <v>19.05</v>
      </c>
      <c r="E277" s="191">
        <v>21.95</v>
      </c>
      <c r="F277" s="179">
        <f t="shared" si="28"/>
        <v>21.936523505920267</v>
      </c>
      <c r="G277" s="186">
        <v>31.31</v>
      </c>
      <c r="H277" s="187">
        <v>0.42730000000000001</v>
      </c>
      <c r="I277" s="186">
        <f t="shared" si="29"/>
        <v>27.190065000000001</v>
      </c>
      <c r="J277" s="186">
        <f t="shared" si="30"/>
        <v>31.329235000000001</v>
      </c>
      <c r="K277" s="187">
        <v>0.24</v>
      </c>
      <c r="L277" s="186">
        <f t="shared" si="25"/>
        <v>35.433</v>
      </c>
      <c r="M277" s="188">
        <f t="shared" si="26"/>
        <v>40.826999999999998</v>
      </c>
      <c r="N277" s="174">
        <f t="shared" si="27"/>
        <v>1.3476494079732504E-2</v>
      </c>
      <c r="O277" s="226"/>
      <c r="P277" s="226"/>
      <c r="Z277" s="174">
        <v>19.05</v>
      </c>
      <c r="AA277" s="174">
        <v>21.95</v>
      </c>
    </row>
    <row r="278" spans="1:27" ht="15" thickBot="1" x14ac:dyDescent="0.35">
      <c r="A278" s="183" t="s">
        <v>113</v>
      </c>
      <c r="B278" s="194" t="s">
        <v>116</v>
      </c>
      <c r="C278" s="184" t="s">
        <v>116</v>
      </c>
      <c r="D278" s="191">
        <v>21.9</v>
      </c>
      <c r="E278" s="191">
        <v>23.97</v>
      </c>
      <c r="F278" s="179">
        <f t="shared" si="28"/>
        <v>23.968331815315633</v>
      </c>
      <c r="G278" s="186">
        <v>34.21</v>
      </c>
      <c r="H278" s="187">
        <v>0.42730000000000001</v>
      </c>
      <c r="I278" s="186">
        <f t="shared" si="29"/>
        <v>31.257869999999997</v>
      </c>
      <c r="J278" s="186">
        <f t="shared" si="30"/>
        <v>34.212381000000001</v>
      </c>
      <c r="K278" s="187">
        <v>0.24</v>
      </c>
      <c r="L278" s="186">
        <f t="shared" si="25"/>
        <v>40.733999999999995</v>
      </c>
      <c r="M278" s="188">
        <f t="shared" si="26"/>
        <v>44.584199999999996</v>
      </c>
      <c r="N278" s="174">
        <f t="shared" si="27"/>
        <v>1.6681846843660253E-3</v>
      </c>
      <c r="O278" s="226"/>
      <c r="P278" s="226"/>
      <c r="Z278" s="174">
        <v>21.9</v>
      </c>
      <c r="AA278" s="174">
        <v>23.97</v>
      </c>
    </row>
    <row r="279" spans="1:27" ht="15" thickBot="1" x14ac:dyDescent="0.35">
      <c r="A279" s="183" t="s">
        <v>113</v>
      </c>
      <c r="B279" s="194" t="s">
        <v>117</v>
      </c>
      <c r="C279" s="184" t="s">
        <v>117</v>
      </c>
      <c r="D279" s="191">
        <v>21.96</v>
      </c>
      <c r="E279" s="191">
        <v>32.840000000000003</v>
      </c>
      <c r="F279" s="179">
        <f t="shared" si="28"/>
        <v>32.838226021158832</v>
      </c>
      <c r="G279" s="186">
        <v>46.87</v>
      </c>
      <c r="H279" s="187">
        <v>0.42730000000000001</v>
      </c>
      <c r="I279" s="186">
        <f t="shared" si="29"/>
        <v>31.343508</v>
      </c>
      <c r="J279" s="186">
        <f t="shared" si="30"/>
        <v>46.872532000000007</v>
      </c>
      <c r="K279" s="187">
        <v>0.24</v>
      </c>
      <c r="L279" s="186">
        <f t="shared" si="25"/>
        <v>40.845599999999997</v>
      </c>
      <c r="M279" s="188">
        <f t="shared" si="26"/>
        <v>61.082400000000007</v>
      </c>
      <c r="N279" s="174">
        <f t="shared" si="27"/>
        <v>1.7739788411716972E-3</v>
      </c>
      <c r="O279" s="226"/>
      <c r="P279" s="226"/>
      <c r="Z279" s="174">
        <v>21.96</v>
      </c>
      <c r="AA279" s="174">
        <v>32.840000000000003</v>
      </c>
    </row>
    <row r="280" spans="1:27" ht="15" thickBot="1" x14ac:dyDescent="0.35">
      <c r="A280" s="183" t="s">
        <v>113</v>
      </c>
      <c r="B280" s="194" t="s">
        <v>119</v>
      </c>
      <c r="C280" s="184" t="s">
        <v>119</v>
      </c>
      <c r="D280" s="191">
        <v>10.32</v>
      </c>
      <c r="E280" s="191">
        <v>13.96</v>
      </c>
      <c r="F280" s="179">
        <f t="shared" si="28"/>
        <v>13.963427450430883</v>
      </c>
      <c r="G280" s="186">
        <v>19.93</v>
      </c>
      <c r="H280" s="187">
        <v>0.42730000000000001</v>
      </c>
      <c r="I280" s="186">
        <f t="shared" si="29"/>
        <v>14.729736000000001</v>
      </c>
      <c r="J280" s="186">
        <f t="shared" si="30"/>
        <v>19.925108000000002</v>
      </c>
      <c r="K280" s="187">
        <v>0.24</v>
      </c>
      <c r="L280" s="186">
        <f t="shared" si="25"/>
        <v>19.1952</v>
      </c>
      <c r="M280" s="188">
        <f t="shared" si="26"/>
        <v>25.965600000000002</v>
      </c>
      <c r="N280" s="174">
        <f t="shared" si="27"/>
        <v>-3.4274504308822173E-3</v>
      </c>
      <c r="O280" s="226"/>
      <c r="P280" s="226"/>
      <c r="Z280" s="174">
        <v>10.32</v>
      </c>
      <c r="AA280" s="174">
        <v>13.96</v>
      </c>
    </row>
    <row r="281" spans="1:27" ht="15" thickBot="1" x14ac:dyDescent="0.35">
      <c r="A281" s="183" t="s">
        <v>113</v>
      </c>
      <c r="B281" s="194" t="s">
        <v>118</v>
      </c>
      <c r="C281" s="184" t="s">
        <v>118</v>
      </c>
      <c r="D281" s="191">
        <v>14</v>
      </c>
      <c r="E281" s="191">
        <v>19.57</v>
      </c>
      <c r="F281" s="179">
        <f t="shared" si="28"/>
        <v>19.568415890142226</v>
      </c>
      <c r="G281" s="186">
        <v>27.93</v>
      </c>
      <c r="H281" s="187">
        <v>0.42730000000000001</v>
      </c>
      <c r="I281" s="186">
        <f t="shared" si="29"/>
        <v>19.982199999999999</v>
      </c>
      <c r="J281" s="186">
        <f t="shared" si="30"/>
        <v>27.932261</v>
      </c>
      <c r="K281" s="187">
        <v>0.24</v>
      </c>
      <c r="L281" s="186">
        <f t="shared" si="25"/>
        <v>26.04</v>
      </c>
      <c r="M281" s="188">
        <f t="shared" si="26"/>
        <v>36.400199999999998</v>
      </c>
      <c r="N281" s="174">
        <f t="shared" si="27"/>
        <v>1.5841098577737966E-3</v>
      </c>
      <c r="O281" s="226"/>
      <c r="P281" s="226"/>
      <c r="Z281" s="174">
        <v>14</v>
      </c>
      <c r="AA281" s="174">
        <v>19.57</v>
      </c>
    </row>
    <row r="282" spans="1:27" ht="15" thickBot="1" x14ac:dyDescent="0.35">
      <c r="A282" s="183" t="s">
        <v>113</v>
      </c>
      <c r="B282" s="194" t="s">
        <v>120</v>
      </c>
      <c r="C282" s="184" t="s">
        <v>120</v>
      </c>
      <c r="D282" s="191">
        <v>20</v>
      </c>
      <c r="E282" s="191">
        <v>27.9</v>
      </c>
      <c r="F282" s="179">
        <f t="shared" si="28"/>
        <v>27.912842429762492</v>
      </c>
      <c r="G282" s="186">
        <v>39.840000000000003</v>
      </c>
      <c r="H282" s="187">
        <v>0.42730000000000001</v>
      </c>
      <c r="I282" s="186">
        <f t="shared" si="29"/>
        <v>28.545999999999999</v>
      </c>
      <c r="J282" s="186">
        <f t="shared" si="30"/>
        <v>39.821669999999997</v>
      </c>
      <c r="K282" s="187">
        <v>0.24</v>
      </c>
      <c r="L282" s="186">
        <f t="shared" si="25"/>
        <v>37.200000000000003</v>
      </c>
      <c r="M282" s="188">
        <f t="shared" si="26"/>
        <v>51.893999999999991</v>
      </c>
      <c r="N282" s="174">
        <f t="shared" si="27"/>
        <v>-1.2842429762493168E-2</v>
      </c>
      <c r="O282" s="226"/>
      <c r="P282" s="226"/>
      <c r="Z282" s="174">
        <v>20</v>
      </c>
      <c r="AA282" s="174">
        <v>27.9</v>
      </c>
    </row>
    <row r="283" spans="1:27" ht="15" thickBot="1" x14ac:dyDescent="0.35">
      <c r="A283" s="183" t="s">
        <v>113</v>
      </c>
      <c r="B283" s="194" t="s">
        <v>121</v>
      </c>
      <c r="C283" s="184" t="s">
        <v>121</v>
      </c>
      <c r="D283" s="191">
        <v>23.774156999999999</v>
      </c>
      <c r="E283" s="191">
        <v>39.561426000000004</v>
      </c>
      <c r="F283" s="179">
        <f t="shared" si="28"/>
        <v>36.656624395712186</v>
      </c>
      <c r="G283" s="186">
        <v>52.32</v>
      </c>
      <c r="H283" s="187">
        <v>0.42730000000000001</v>
      </c>
      <c r="I283" s="186">
        <f t="shared" si="29"/>
        <v>33.932854286099996</v>
      </c>
      <c r="J283" s="186">
        <f t="shared" si="30"/>
        <v>56.466023329800009</v>
      </c>
      <c r="K283" s="187">
        <v>0.24</v>
      </c>
      <c r="L283" s="186">
        <f t="shared" si="25"/>
        <v>44.219932019999995</v>
      </c>
      <c r="M283" s="188">
        <f t="shared" si="26"/>
        <v>73.584252360000008</v>
      </c>
      <c r="N283" s="174">
        <f t="shared" si="27"/>
        <v>2.9048016042878189</v>
      </c>
      <c r="O283" s="226"/>
      <c r="P283" s="226"/>
      <c r="Z283" s="174">
        <v>23.774156999999999</v>
      </c>
      <c r="AA283" s="174">
        <v>39.561426000000004</v>
      </c>
    </row>
    <row r="284" spans="1:27" ht="15" thickBot="1" x14ac:dyDescent="0.35">
      <c r="A284" s="183" t="s">
        <v>113</v>
      </c>
      <c r="B284" s="194" t="s">
        <v>122</v>
      </c>
      <c r="C284" s="184" t="s">
        <v>122</v>
      </c>
      <c r="D284" s="191">
        <v>12.682475999999999</v>
      </c>
      <c r="E284" s="191">
        <v>15.644646</v>
      </c>
      <c r="F284" s="179">
        <f t="shared" si="28"/>
        <v>14.5029075877531</v>
      </c>
      <c r="G284" s="186">
        <v>20.7</v>
      </c>
      <c r="H284" s="187">
        <v>0.42730000000000001</v>
      </c>
      <c r="I284" s="186">
        <f t="shared" si="29"/>
        <v>18.101697994799999</v>
      </c>
      <c r="J284" s="186">
        <f t="shared" si="30"/>
        <v>22.329603235800001</v>
      </c>
      <c r="K284" s="187">
        <v>0.24</v>
      </c>
      <c r="L284" s="186">
        <f t="shared" si="25"/>
        <v>23.589405359999997</v>
      </c>
      <c r="M284" s="188">
        <f t="shared" si="26"/>
        <v>29.09904156</v>
      </c>
      <c r="N284" s="174">
        <f t="shared" si="27"/>
        <v>1.1417384122468999</v>
      </c>
      <c r="O284" s="226"/>
      <c r="P284" s="226"/>
      <c r="Z284" s="174">
        <v>12.682475999999999</v>
      </c>
      <c r="AA284" s="174">
        <v>15.644646</v>
      </c>
    </row>
    <row r="285" spans="1:27" ht="15" thickBot="1" x14ac:dyDescent="0.35">
      <c r="A285" s="183" t="s">
        <v>113</v>
      </c>
      <c r="B285" s="194" t="s">
        <v>123</v>
      </c>
      <c r="C285" s="184" t="s">
        <v>123</v>
      </c>
      <c r="D285" s="191">
        <v>18.365453999999996</v>
      </c>
      <c r="E285" s="191">
        <v>21.174030000000002</v>
      </c>
      <c r="F285" s="179">
        <f t="shared" si="28"/>
        <v>19.617459538989699</v>
      </c>
      <c r="G285" s="186">
        <v>28</v>
      </c>
      <c r="H285" s="187">
        <v>0.42730000000000001</v>
      </c>
      <c r="I285" s="186">
        <f t="shared" si="29"/>
        <v>26.213012494199994</v>
      </c>
      <c r="J285" s="186">
        <f t="shared" si="30"/>
        <v>30.221693019000003</v>
      </c>
      <c r="K285" s="187">
        <v>0.24</v>
      </c>
      <c r="L285" s="186">
        <f t="shared" si="25"/>
        <v>34.15974443999999</v>
      </c>
      <c r="M285" s="188">
        <f t="shared" si="26"/>
        <v>39.383695800000005</v>
      </c>
      <c r="N285" s="174">
        <f t="shared" si="27"/>
        <v>1.5565704610103026</v>
      </c>
      <c r="O285" s="226"/>
      <c r="P285" s="226"/>
      <c r="Z285" s="174">
        <v>18.365453999999996</v>
      </c>
      <c r="AA285" s="174">
        <v>21.174030000000002</v>
      </c>
    </row>
    <row r="286" spans="1:27" ht="15" thickBot="1" x14ac:dyDescent="0.35">
      <c r="A286" s="183" t="s">
        <v>113</v>
      </c>
      <c r="B286" s="194" t="s">
        <v>124</v>
      </c>
      <c r="C286" s="184" t="s">
        <v>124</v>
      </c>
      <c r="D286" s="191">
        <v>21.228885000000002</v>
      </c>
      <c r="E286" s="191">
        <v>37.323341999999997</v>
      </c>
      <c r="F286" s="179">
        <f t="shared" si="28"/>
        <v>34.582778673018986</v>
      </c>
      <c r="G286" s="186">
        <v>49.36</v>
      </c>
      <c r="H286" s="187">
        <v>0.42730000000000001</v>
      </c>
      <c r="I286" s="186">
        <f t="shared" si="29"/>
        <v>30.299987560500004</v>
      </c>
      <c r="J286" s="186">
        <f t="shared" si="30"/>
        <v>53.271606036599998</v>
      </c>
      <c r="K286" s="187">
        <v>0.24</v>
      </c>
      <c r="L286" s="186">
        <f t="shared" si="25"/>
        <v>39.485726100000001</v>
      </c>
      <c r="M286" s="188">
        <f t="shared" si="26"/>
        <v>69.421416119999989</v>
      </c>
      <c r="N286" s="174">
        <f t="shared" si="27"/>
        <v>2.740563326981011</v>
      </c>
      <c r="O286" s="226"/>
      <c r="P286" s="226"/>
      <c r="Z286" s="174">
        <v>21.228885000000002</v>
      </c>
      <c r="AA286" s="174">
        <v>37.323341999999997</v>
      </c>
    </row>
    <row r="287" spans="1:27" ht="15" thickBot="1" x14ac:dyDescent="0.35">
      <c r="A287" s="183" t="s">
        <v>113</v>
      </c>
      <c r="B287" s="194" t="s">
        <v>125</v>
      </c>
      <c r="C287" s="184" t="s">
        <v>125</v>
      </c>
      <c r="D287" s="191">
        <v>23.170751999999997</v>
      </c>
      <c r="E287" s="191">
        <v>34.426997999999998</v>
      </c>
      <c r="F287" s="179">
        <f t="shared" si="28"/>
        <v>31.899390457507181</v>
      </c>
      <c r="G287" s="186">
        <v>45.53</v>
      </c>
      <c r="H287" s="187">
        <v>0.42730000000000001</v>
      </c>
      <c r="I287" s="186">
        <f t="shared" si="29"/>
        <v>33.071614329599996</v>
      </c>
      <c r="J287" s="186">
        <f t="shared" si="30"/>
        <v>49.1376542454</v>
      </c>
      <c r="K287" s="187">
        <v>0.24</v>
      </c>
      <c r="L287" s="186">
        <f t="shared" si="25"/>
        <v>43.097598719999993</v>
      </c>
      <c r="M287" s="188">
        <f t="shared" si="26"/>
        <v>64.034216279999995</v>
      </c>
      <c r="N287" s="174">
        <f t="shared" si="27"/>
        <v>2.5276075424928166</v>
      </c>
      <c r="O287" s="226"/>
      <c r="P287" s="226"/>
      <c r="Z287" s="174">
        <v>23.170751999999997</v>
      </c>
      <c r="AA287" s="174">
        <v>34.426997999999998</v>
      </c>
    </row>
    <row r="288" spans="1:27" ht="15" thickBot="1" x14ac:dyDescent="0.35">
      <c r="A288" s="183" t="s">
        <v>113</v>
      </c>
      <c r="B288" s="194" t="s">
        <v>126</v>
      </c>
      <c r="C288" s="184" t="s">
        <v>126</v>
      </c>
      <c r="D288" s="191">
        <v>18.387396000000003</v>
      </c>
      <c r="E288" s="191">
        <v>23.039100000000001</v>
      </c>
      <c r="F288" s="179">
        <f t="shared" si="28"/>
        <v>21.347999719750575</v>
      </c>
      <c r="G288" s="186">
        <v>30.47</v>
      </c>
      <c r="H288" s="187">
        <v>0.42730000000000001</v>
      </c>
      <c r="I288" s="186">
        <f t="shared" si="29"/>
        <v>26.244330310800002</v>
      </c>
      <c r="J288" s="186">
        <f t="shared" si="30"/>
        <v>32.883707430000001</v>
      </c>
      <c r="K288" s="187">
        <v>0.24</v>
      </c>
      <c r="L288" s="186">
        <f t="shared" si="25"/>
        <v>34.200556560000003</v>
      </c>
      <c r="M288" s="188">
        <f t="shared" si="26"/>
        <v>42.852725999999997</v>
      </c>
      <c r="N288" s="174">
        <f t="shared" si="27"/>
        <v>1.6911002802494259</v>
      </c>
      <c r="O288" s="226"/>
      <c r="P288" s="226"/>
      <c r="Z288" s="174">
        <v>18.387396000000003</v>
      </c>
      <c r="AA288" s="174">
        <v>23.039100000000001</v>
      </c>
    </row>
    <row r="289" spans="1:27" ht="15" thickBot="1" x14ac:dyDescent="0.35">
      <c r="A289" s="183" t="s">
        <v>113</v>
      </c>
      <c r="B289" s="194" t="s">
        <v>127</v>
      </c>
      <c r="C289" s="184" t="s">
        <v>127</v>
      </c>
      <c r="D289" s="191">
        <v>13.988025</v>
      </c>
      <c r="E289" s="191">
        <v>17.773019999999999</v>
      </c>
      <c r="F289" s="179">
        <f t="shared" si="28"/>
        <v>16.471659777201712</v>
      </c>
      <c r="G289" s="186">
        <v>23.51</v>
      </c>
      <c r="H289" s="187">
        <v>0.42730000000000001</v>
      </c>
      <c r="I289" s="186">
        <f t="shared" si="29"/>
        <v>19.965108082500002</v>
      </c>
      <c r="J289" s="186">
        <f t="shared" si="30"/>
        <v>25.367431445999998</v>
      </c>
      <c r="K289" s="187">
        <v>0.24</v>
      </c>
      <c r="L289" s="186">
        <f t="shared" si="25"/>
        <v>26.017726500000002</v>
      </c>
      <c r="M289" s="188">
        <f t="shared" si="26"/>
        <v>33.057817199999995</v>
      </c>
      <c r="N289" s="174">
        <f t="shared" si="27"/>
        <v>1.3013602227982872</v>
      </c>
      <c r="O289" s="226"/>
      <c r="P289" s="226"/>
      <c r="Z289" s="174">
        <v>13.988025</v>
      </c>
      <c r="AA289" s="174">
        <v>17.773019999999999</v>
      </c>
    </row>
    <row r="290" spans="1:27" ht="15" thickBot="1" x14ac:dyDescent="0.35">
      <c r="A290" s="183" t="s">
        <v>113</v>
      </c>
      <c r="B290" s="194" t="s">
        <v>128</v>
      </c>
      <c r="C290" s="184" t="s">
        <v>128</v>
      </c>
      <c r="D290" s="191">
        <v>17.827874999999999</v>
      </c>
      <c r="E290" s="191">
        <v>31.541625</v>
      </c>
      <c r="F290" s="179">
        <f t="shared" si="28"/>
        <v>29.223008477545015</v>
      </c>
      <c r="G290" s="186">
        <v>41.71</v>
      </c>
      <c r="H290" s="187">
        <v>0.42730000000000001</v>
      </c>
      <c r="I290" s="186">
        <f t="shared" si="29"/>
        <v>25.445725987499998</v>
      </c>
      <c r="J290" s="186">
        <f t="shared" si="30"/>
        <v>45.0193613625</v>
      </c>
      <c r="K290" s="187">
        <v>0.24</v>
      </c>
      <c r="L290" s="186">
        <f t="shared" si="25"/>
        <v>33.159847499999998</v>
      </c>
      <c r="M290" s="188">
        <f t="shared" si="26"/>
        <v>58.667422500000001</v>
      </c>
      <c r="N290" s="174">
        <f t="shared" si="27"/>
        <v>2.3186165224549846</v>
      </c>
      <c r="O290" s="226"/>
      <c r="P290" s="226"/>
      <c r="Z290" s="174">
        <v>17.827874999999999</v>
      </c>
      <c r="AA290" s="174">
        <v>31.541625</v>
      </c>
    </row>
    <row r="291" spans="1:27" ht="15" thickBot="1" x14ac:dyDescent="0.35">
      <c r="A291" s="183" t="s">
        <v>113</v>
      </c>
      <c r="B291" s="194" t="s">
        <v>129</v>
      </c>
      <c r="C291" s="184" t="s">
        <v>129</v>
      </c>
      <c r="D291" s="191">
        <v>25.34301</v>
      </c>
      <c r="E291" s="191">
        <v>29.676555</v>
      </c>
      <c r="F291" s="179">
        <f t="shared" si="28"/>
        <v>27.499474532333778</v>
      </c>
      <c r="G291" s="186">
        <v>39.25</v>
      </c>
      <c r="H291" s="187">
        <v>0.42730000000000001</v>
      </c>
      <c r="I291" s="186">
        <f t="shared" si="29"/>
        <v>36.172078173000003</v>
      </c>
      <c r="J291" s="186">
        <f t="shared" si="30"/>
        <v>42.357346951499999</v>
      </c>
      <c r="K291" s="187">
        <v>0.24</v>
      </c>
      <c r="L291" s="186">
        <f t="shared" si="25"/>
        <v>47.137998600000003</v>
      </c>
      <c r="M291" s="188">
        <f t="shared" si="26"/>
        <v>55.198392299999995</v>
      </c>
      <c r="N291" s="174">
        <f t="shared" si="27"/>
        <v>2.1770804676662223</v>
      </c>
      <c r="O291" s="226"/>
      <c r="P291" s="226"/>
      <c r="Z291" s="174">
        <v>25.34301</v>
      </c>
      <c r="AA291" s="174">
        <v>29.676555</v>
      </c>
    </row>
    <row r="292" spans="1:27" ht="15" thickBot="1" x14ac:dyDescent="0.35">
      <c r="A292" s="183" t="s">
        <v>113</v>
      </c>
      <c r="B292" s="194" t="s">
        <v>130</v>
      </c>
      <c r="C292" s="184" t="s">
        <v>130</v>
      </c>
      <c r="D292" s="191">
        <v>13.988025</v>
      </c>
      <c r="E292" s="191">
        <v>17.773019999999999</v>
      </c>
      <c r="F292" s="179">
        <f t="shared" si="28"/>
        <v>16.471659777201712</v>
      </c>
      <c r="G292" s="186">
        <v>23.51</v>
      </c>
      <c r="H292" s="187">
        <v>0.42730000000000001</v>
      </c>
      <c r="I292" s="186">
        <f t="shared" si="29"/>
        <v>19.965108082500002</v>
      </c>
      <c r="J292" s="186">
        <f t="shared" si="30"/>
        <v>25.367431445999998</v>
      </c>
      <c r="K292" s="187">
        <v>0.24</v>
      </c>
      <c r="L292" s="186">
        <f t="shared" si="25"/>
        <v>26.017726500000002</v>
      </c>
      <c r="M292" s="188">
        <f t="shared" si="26"/>
        <v>33.057817199999995</v>
      </c>
      <c r="N292" s="174">
        <f t="shared" si="27"/>
        <v>1.3013602227982872</v>
      </c>
      <c r="O292" s="226"/>
      <c r="P292" s="226"/>
      <c r="Z292" s="174">
        <v>13.988025</v>
      </c>
      <c r="AA292" s="174">
        <v>17.773019999999999</v>
      </c>
    </row>
    <row r="293" spans="1:27" ht="15" thickBot="1" x14ac:dyDescent="0.35">
      <c r="A293" s="183" t="s">
        <v>113</v>
      </c>
      <c r="B293" s="194" t="s">
        <v>131</v>
      </c>
      <c r="C293" s="184" t="s">
        <v>131</v>
      </c>
      <c r="D293" s="191">
        <v>17.827874999999999</v>
      </c>
      <c r="E293" s="191">
        <v>25.288154999999996</v>
      </c>
      <c r="F293" s="179">
        <f t="shared" si="28"/>
        <v>23.428851677993411</v>
      </c>
      <c r="G293" s="186">
        <v>33.44</v>
      </c>
      <c r="H293" s="187">
        <v>0.42730000000000001</v>
      </c>
      <c r="I293" s="186">
        <f t="shared" si="29"/>
        <v>25.445725987499998</v>
      </c>
      <c r="J293" s="186">
        <f t="shared" si="30"/>
        <v>36.093783631499996</v>
      </c>
      <c r="K293" s="187">
        <v>0.24</v>
      </c>
      <c r="L293" s="186">
        <f t="shared" si="25"/>
        <v>33.159847499999998</v>
      </c>
      <c r="M293" s="188">
        <f t="shared" si="26"/>
        <v>47.0359683</v>
      </c>
      <c r="N293" s="174">
        <f t="shared" si="27"/>
        <v>1.8593033220065855</v>
      </c>
      <c r="O293" s="226"/>
      <c r="P293" s="226"/>
      <c r="Z293" s="174">
        <v>17.827874999999999</v>
      </c>
      <c r="AA293" s="174">
        <v>25.288154999999996</v>
      </c>
    </row>
    <row r="294" spans="1:27" ht="15" thickBot="1" x14ac:dyDescent="0.35">
      <c r="A294" s="183" t="s">
        <v>113</v>
      </c>
      <c r="B294" s="194" t="s">
        <v>132</v>
      </c>
      <c r="C294" s="184" t="s">
        <v>132</v>
      </c>
      <c r="D294" s="191">
        <v>10.11</v>
      </c>
      <c r="E294" s="191">
        <v>16.128354235269388</v>
      </c>
      <c r="F294" s="179">
        <f t="shared" si="28"/>
        <v>16.128354235269388</v>
      </c>
      <c r="G294" s="186">
        <v>23.02</v>
      </c>
      <c r="H294" s="187">
        <v>0.42730000000000001</v>
      </c>
      <c r="I294" s="186">
        <f t="shared" si="29"/>
        <v>14.430002999999999</v>
      </c>
      <c r="J294" s="186">
        <f t="shared" si="30"/>
        <v>23.019999999999996</v>
      </c>
      <c r="K294" s="187">
        <v>0.24</v>
      </c>
      <c r="L294" s="186">
        <f t="shared" si="25"/>
        <v>18.804599999999997</v>
      </c>
      <c r="M294" s="188">
        <f t="shared" si="26"/>
        <v>29.998738877601063</v>
      </c>
      <c r="N294" s="174">
        <f t="shared" si="27"/>
        <v>0</v>
      </c>
      <c r="O294" s="226"/>
      <c r="P294" s="226"/>
      <c r="Z294" s="174">
        <v>10.11</v>
      </c>
      <c r="AA294" s="174">
        <v>16.128354235269388</v>
      </c>
    </row>
    <row r="295" spans="1:27" ht="15" thickBot="1" x14ac:dyDescent="0.35">
      <c r="A295" s="183" t="s">
        <v>113</v>
      </c>
      <c r="B295" s="194" t="s">
        <v>133</v>
      </c>
      <c r="C295" s="184" t="s">
        <v>133</v>
      </c>
      <c r="D295" s="191">
        <v>16.13</v>
      </c>
      <c r="E295" s="191">
        <v>27.499474532333778</v>
      </c>
      <c r="F295" s="179">
        <f t="shared" si="28"/>
        <v>27.499474532333778</v>
      </c>
      <c r="G295" s="186">
        <v>39.25</v>
      </c>
      <c r="H295" s="187">
        <v>0.42730000000000001</v>
      </c>
      <c r="I295" s="186">
        <f t="shared" si="29"/>
        <v>23.022348999999998</v>
      </c>
      <c r="J295" s="186">
        <f t="shared" si="30"/>
        <v>39.25</v>
      </c>
      <c r="K295" s="187">
        <v>0.24</v>
      </c>
      <c r="L295" s="186">
        <f t="shared" ref="L295:L329" si="31">(D295*1.5)*(1+K295)</f>
        <v>30.001799999999999</v>
      </c>
      <c r="M295" s="188">
        <f t="shared" ref="M295:M329" si="32">(E295*1.5)*(1+K295)</f>
        <v>51.149022630140827</v>
      </c>
      <c r="N295" s="174">
        <f t="shared" si="27"/>
        <v>0</v>
      </c>
      <c r="O295" s="226"/>
      <c r="P295" s="226"/>
      <c r="Z295" s="174">
        <v>16.13</v>
      </c>
      <c r="AA295" s="174">
        <v>27.499474532333778</v>
      </c>
    </row>
    <row r="296" spans="1:27" ht="15" thickBot="1" x14ac:dyDescent="0.35">
      <c r="A296" s="183" t="s">
        <v>113</v>
      </c>
      <c r="B296" s="194" t="s">
        <v>134</v>
      </c>
      <c r="C296" s="184" t="s">
        <v>134</v>
      </c>
      <c r="D296" s="206">
        <v>11</v>
      </c>
      <c r="E296" s="206">
        <v>17.59</v>
      </c>
      <c r="F296" s="179">
        <f t="shared" si="28"/>
        <v>17.592657465143979</v>
      </c>
      <c r="G296" s="186">
        <v>25.11</v>
      </c>
      <c r="H296" s="187">
        <v>0.42730000000000001</v>
      </c>
      <c r="I296" s="186">
        <f t="shared" si="29"/>
        <v>15.7003</v>
      </c>
      <c r="J296" s="186">
        <f t="shared" si="30"/>
        <v>25.106207000000001</v>
      </c>
      <c r="K296" s="187">
        <v>0.24</v>
      </c>
      <c r="L296" s="186">
        <f t="shared" si="31"/>
        <v>20.46</v>
      </c>
      <c r="M296" s="188">
        <f t="shared" si="32"/>
        <v>32.717399999999998</v>
      </c>
      <c r="N296" s="174">
        <f t="shared" si="27"/>
        <v>-2.657465143979465E-3</v>
      </c>
      <c r="O296" s="226"/>
      <c r="P296" s="226"/>
      <c r="Z296" s="174">
        <v>11</v>
      </c>
      <c r="AA296" s="174">
        <v>17.59</v>
      </c>
    </row>
    <row r="297" spans="1:27" ht="15" thickBot="1" x14ac:dyDescent="0.35">
      <c r="A297" s="183" t="s">
        <v>113</v>
      </c>
      <c r="B297" s="194" t="s">
        <v>135</v>
      </c>
      <c r="C297" s="184" t="s">
        <v>135</v>
      </c>
      <c r="D297" s="206">
        <v>17.5</v>
      </c>
      <c r="E297" s="206">
        <v>26.76</v>
      </c>
      <c r="F297" s="179">
        <f t="shared" si="28"/>
        <v>26.756813564072022</v>
      </c>
      <c r="G297" s="186">
        <v>38.19</v>
      </c>
      <c r="H297" s="187">
        <v>0.42730000000000001</v>
      </c>
      <c r="I297" s="186">
        <f t="shared" si="29"/>
        <v>24.97775</v>
      </c>
      <c r="J297" s="186">
        <f t="shared" si="30"/>
        <v>38.194548000000005</v>
      </c>
      <c r="K297" s="187">
        <v>0.24</v>
      </c>
      <c r="L297" s="186">
        <f t="shared" si="31"/>
        <v>32.549999999999997</v>
      </c>
      <c r="M297" s="188">
        <f t="shared" si="32"/>
        <v>49.773600000000002</v>
      </c>
      <c r="N297" s="174">
        <f t="shared" si="27"/>
        <v>3.186435927979403E-3</v>
      </c>
      <c r="O297" s="226"/>
      <c r="P297" s="226"/>
      <c r="Z297" s="174">
        <v>17.5</v>
      </c>
      <c r="AA297" s="174">
        <v>26.76</v>
      </c>
    </row>
    <row r="298" spans="1:27" ht="15" thickBot="1" x14ac:dyDescent="0.35">
      <c r="A298" s="183" t="s">
        <v>113</v>
      </c>
      <c r="B298" s="194" t="s">
        <v>136</v>
      </c>
      <c r="C298" s="184" t="s">
        <v>136</v>
      </c>
      <c r="D298" s="191">
        <v>18.990800999999998</v>
      </c>
      <c r="E298" s="191">
        <v>28.886642999999996</v>
      </c>
      <c r="F298" s="179">
        <f t="shared" si="28"/>
        <v>23.400826735794855</v>
      </c>
      <c r="G298" s="186">
        <v>33.4</v>
      </c>
      <c r="H298" s="187">
        <v>0.42730000000000001</v>
      </c>
      <c r="I298" s="186">
        <f t="shared" si="29"/>
        <v>27.105570267299996</v>
      </c>
      <c r="J298" s="186">
        <f t="shared" si="30"/>
        <v>41.229905553899997</v>
      </c>
      <c r="K298" s="187">
        <v>0.24</v>
      </c>
      <c r="L298" s="186">
        <f t="shared" si="31"/>
        <v>35.322889859999997</v>
      </c>
      <c r="M298" s="188">
        <f t="shared" si="32"/>
        <v>53.729155979999994</v>
      </c>
      <c r="N298" s="174">
        <f t="shared" si="27"/>
        <v>5.4858162642051411</v>
      </c>
      <c r="O298" s="226"/>
      <c r="P298" s="226"/>
      <c r="Z298" s="174">
        <v>18.990800999999998</v>
      </c>
      <c r="AA298" s="174">
        <v>28.886642999999996</v>
      </c>
    </row>
    <row r="299" spans="1:27" ht="15" thickBot="1" x14ac:dyDescent="0.35">
      <c r="A299" s="183" t="s">
        <v>113</v>
      </c>
      <c r="B299" s="194" t="s">
        <v>137</v>
      </c>
      <c r="C299" s="184" t="s">
        <v>137</v>
      </c>
      <c r="D299" s="191">
        <v>17.169614999999997</v>
      </c>
      <c r="E299" s="191">
        <v>25.255241999999999</v>
      </c>
      <c r="F299" s="179">
        <f t="shared" si="28"/>
        <v>16.569747074896657</v>
      </c>
      <c r="G299" s="186">
        <v>23.65</v>
      </c>
      <c r="H299" s="187">
        <v>0.42730000000000001</v>
      </c>
      <c r="I299" s="186">
        <f t="shared" si="29"/>
        <v>24.506191489499997</v>
      </c>
      <c r="J299" s="186">
        <f t="shared" si="30"/>
        <v>36.046806906599997</v>
      </c>
      <c r="K299" s="187">
        <v>0.24</v>
      </c>
      <c r="L299" s="186">
        <f t="shared" si="31"/>
        <v>31.935483899999994</v>
      </c>
      <c r="M299" s="188">
        <f t="shared" si="32"/>
        <v>46.974750120000003</v>
      </c>
      <c r="N299" s="174">
        <f t="shared" si="27"/>
        <v>8.6854949251033418</v>
      </c>
      <c r="O299" s="226"/>
      <c r="P299" s="226"/>
      <c r="Z299" s="174">
        <v>17.169614999999997</v>
      </c>
      <c r="AA299" s="174">
        <v>25.255241999999999</v>
      </c>
    </row>
    <row r="300" spans="1:27" ht="15" thickBot="1" x14ac:dyDescent="0.35">
      <c r="A300" s="183" t="s">
        <v>113</v>
      </c>
      <c r="B300" s="194" t="s">
        <v>138</v>
      </c>
      <c r="C300" s="184" t="s">
        <v>138</v>
      </c>
      <c r="D300" s="191">
        <v>17.279325</v>
      </c>
      <c r="E300" s="191">
        <v>19.912364999999994</v>
      </c>
      <c r="F300" s="179">
        <f t="shared" si="28"/>
        <v>18.447418202199955</v>
      </c>
      <c r="G300" s="186">
        <v>26.33</v>
      </c>
      <c r="H300" s="187">
        <v>0.42730000000000001</v>
      </c>
      <c r="I300" s="186">
        <f t="shared" si="29"/>
        <v>24.662780572500001</v>
      </c>
      <c r="J300" s="186">
        <f t="shared" si="30"/>
        <v>28.420918564499992</v>
      </c>
      <c r="K300" s="187">
        <v>0.24</v>
      </c>
      <c r="L300" s="186">
        <f t="shared" si="31"/>
        <v>32.1395445</v>
      </c>
      <c r="M300" s="188">
        <f t="shared" si="32"/>
        <v>37.036998899999986</v>
      </c>
      <c r="N300" s="174">
        <f t="shared" si="27"/>
        <v>1.4649467978000388</v>
      </c>
      <c r="O300" s="226"/>
      <c r="P300" s="226"/>
      <c r="Z300" s="174">
        <v>17.279325</v>
      </c>
      <c r="AA300" s="174">
        <v>19.912364999999994</v>
      </c>
    </row>
    <row r="301" spans="1:27" ht="15" thickBot="1" x14ac:dyDescent="0.35">
      <c r="A301" s="183" t="s">
        <v>113</v>
      </c>
      <c r="B301" s="194" t="s">
        <v>139</v>
      </c>
      <c r="C301" s="184" t="s">
        <v>139</v>
      </c>
      <c r="D301" s="191">
        <v>13.988025</v>
      </c>
      <c r="E301" s="191">
        <v>17.893700999999997</v>
      </c>
      <c r="F301" s="179">
        <f t="shared" si="28"/>
        <v>27.352343585791353</v>
      </c>
      <c r="G301" s="186">
        <v>39.04</v>
      </c>
      <c r="H301" s="187">
        <v>0.42730000000000001</v>
      </c>
      <c r="I301" s="186">
        <f t="shared" si="29"/>
        <v>19.965108082500002</v>
      </c>
      <c r="J301" s="186">
        <f t="shared" si="30"/>
        <v>25.539679437299995</v>
      </c>
      <c r="K301" s="187">
        <v>0.24</v>
      </c>
      <c r="L301" s="186">
        <f t="shared" si="31"/>
        <v>26.017726500000002</v>
      </c>
      <c r="M301" s="188">
        <f t="shared" si="32"/>
        <v>33.282283859999993</v>
      </c>
      <c r="N301" s="174">
        <f t="shared" si="27"/>
        <v>-9.4586425857913561</v>
      </c>
      <c r="O301" s="226"/>
      <c r="P301" s="226"/>
      <c r="Z301" s="174">
        <v>13.988025</v>
      </c>
      <c r="AA301" s="174">
        <v>17.893700999999997</v>
      </c>
    </row>
    <row r="302" spans="1:27" ht="15" thickBot="1" x14ac:dyDescent="0.35">
      <c r="A302" s="183" t="s">
        <v>113</v>
      </c>
      <c r="B302" s="194" t="s">
        <v>140</v>
      </c>
      <c r="C302" s="184" t="s">
        <v>140</v>
      </c>
      <c r="D302" s="191">
        <v>19.956249</v>
      </c>
      <c r="E302" s="191">
        <v>29.511989999999997</v>
      </c>
      <c r="F302" s="179">
        <f t="shared" si="28"/>
        <v>23.449870384642331</v>
      </c>
      <c r="G302" s="186">
        <v>33.47</v>
      </c>
      <c r="H302" s="187">
        <v>0.42730000000000001</v>
      </c>
      <c r="I302" s="186">
        <f t="shared" si="29"/>
        <v>28.483554197699998</v>
      </c>
      <c r="J302" s="186">
        <f t="shared" si="30"/>
        <v>42.122463326999998</v>
      </c>
      <c r="K302" s="187">
        <v>0.24</v>
      </c>
      <c r="L302" s="186">
        <f t="shared" si="31"/>
        <v>37.118623139999997</v>
      </c>
      <c r="M302" s="188">
        <f t="shared" si="32"/>
        <v>54.892301399999994</v>
      </c>
      <c r="N302" s="174">
        <f t="shared" si="27"/>
        <v>6.0621196153576662</v>
      </c>
      <c r="O302" s="226"/>
      <c r="P302" s="226"/>
      <c r="Z302" s="174">
        <v>19.956249</v>
      </c>
      <c r="AA302" s="174">
        <v>29.511989999999997</v>
      </c>
    </row>
    <row r="303" spans="1:27" ht="15" thickBot="1" x14ac:dyDescent="0.35">
      <c r="A303" s="183" t="s">
        <v>113</v>
      </c>
      <c r="B303" s="194" t="s">
        <v>141</v>
      </c>
      <c r="C303" s="184" t="s">
        <v>141</v>
      </c>
      <c r="D303" s="191">
        <v>11.245274999999999</v>
      </c>
      <c r="E303" s="191">
        <v>25.310096999999999</v>
      </c>
      <c r="F303" s="179">
        <f t="shared" si="28"/>
        <v>22.237791634554753</v>
      </c>
      <c r="G303" s="186">
        <v>31.74</v>
      </c>
      <c r="H303" s="187">
        <v>0.42730000000000001</v>
      </c>
      <c r="I303" s="186">
        <f t="shared" si="29"/>
        <v>16.0503810075</v>
      </c>
      <c r="J303" s="186">
        <f t="shared" si="30"/>
        <v>36.125101448099997</v>
      </c>
      <c r="K303" s="187">
        <v>0.24</v>
      </c>
      <c r="L303" s="186">
        <f t="shared" si="31"/>
        <v>20.916211499999999</v>
      </c>
      <c r="M303" s="188">
        <f t="shared" si="32"/>
        <v>47.076780419999999</v>
      </c>
      <c r="N303" s="174">
        <f t="shared" si="27"/>
        <v>3.0723053654452457</v>
      </c>
      <c r="O303" s="226"/>
      <c r="P303" s="226"/>
      <c r="Z303" s="174">
        <v>11.245274999999999</v>
      </c>
      <c r="AA303" s="174">
        <v>25.310096999999999</v>
      </c>
    </row>
    <row r="304" spans="1:27" ht="15" thickBot="1" x14ac:dyDescent="0.35">
      <c r="A304" s="183" t="s">
        <v>113</v>
      </c>
      <c r="B304" s="194" t="s">
        <v>142</v>
      </c>
      <c r="C304" s="184" t="s">
        <v>142</v>
      </c>
      <c r="D304" s="206">
        <v>23.46</v>
      </c>
      <c r="E304" s="206">
        <v>33.04</v>
      </c>
      <c r="F304" s="179">
        <f t="shared" si="28"/>
        <v>33.041406852098362</v>
      </c>
      <c r="G304" s="186">
        <v>47.16</v>
      </c>
      <c r="H304" s="187">
        <v>0.42730000000000001</v>
      </c>
      <c r="I304" s="186">
        <f t="shared" si="29"/>
        <v>33.484458000000004</v>
      </c>
      <c r="J304" s="186">
        <f t="shared" si="30"/>
        <v>47.157992</v>
      </c>
      <c r="K304" s="187">
        <v>0.24</v>
      </c>
      <c r="L304" s="186">
        <f t="shared" si="31"/>
        <v>43.635599999999997</v>
      </c>
      <c r="M304" s="188">
        <f t="shared" si="32"/>
        <v>61.4544</v>
      </c>
      <c r="N304" s="174">
        <f t="shared" si="27"/>
        <v>-1.4068520983627764E-3</v>
      </c>
      <c r="O304" s="226"/>
      <c r="P304" s="226"/>
      <c r="Z304" s="174">
        <v>23.46</v>
      </c>
      <c r="AA304" s="174">
        <v>33.04</v>
      </c>
    </row>
    <row r="305" spans="1:27" ht="15" thickBot="1" x14ac:dyDescent="0.35">
      <c r="A305" s="183" t="s">
        <v>113</v>
      </c>
      <c r="B305" s="194" t="s">
        <v>143</v>
      </c>
      <c r="C305" s="184" t="s">
        <v>143</v>
      </c>
      <c r="D305" s="206">
        <v>14</v>
      </c>
      <c r="E305" s="206">
        <v>21.66</v>
      </c>
      <c r="F305" s="179">
        <f t="shared" si="28"/>
        <v>21.663280319484343</v>
      </c>
      <c r="G305" s="186">
        <v>30.92</v>
      </c>
      <c r="H305" s="187">
        <v>0.42730000000000001</v>
      </c>
      <c r="I305" s="186">
        <f t="shared" si="29"/>
        <v>19.982199999999999</v>
      </c>
      <c r="J305" s="186">
        <f t="shared" si="30"/>
        <v>30.915317999999999</v>
      </c>
      <c r="K305" s="187">
        <v>0.24</v>
      </c>
      <c r="L305" s="186">
        <f t="shared" si="31"/>
        <v>26.04</v>
      </c>
      <c r="M305" s="188">
        <f t="shared" si="32"/>
        <v>40.287600000000005</v>
      </c>
      <c r="N305" s="174">
        <f t="shared" si="27"/>
        <v>-3.2803194843431527E-3</v>
      </c>
      <c r="O305" s="226"/>
      <c r="P305" s="226"/>
      <c r="Z305" s="174">
        <v>14</v>
      </c>
      <c r="AA305" s="174">
        <v>21.66</v>
      </c>
    </row>
    <row r="306" spans="1:27" ht="15" thickBot="1" x14ac:dyDescent="0.35">
      <c r="A306" s="183" t="s">
        <v>113</v>
      </c>
      <c r="B306" s="194" t="s">
        <v>144</v>
      </c>
      <c r="C306" s="184" t="s">
        <v>144</v>
      </c>
      <c r="D306" s="191">
        <v>13.988025</v>
      </c>
      <c r="E306" s="191">
        <v>23.368229999999997</v>
      </c>
      <c r="F306" s="179">
        <f t="shared" si="28"/>
        <v>31.14972325369579</v>
      </c>
      <c r="G306" s="186">
        <v>44.46</v>
      </c>
      <c r="H306" s="187">
        <v>0.42730000000000001</v>
      </c>
      <c r="I306" s="186">
        <f t="shared" si="29"/>
        <v>19.965108082500002</v>
      </c>
      <c r="J306" s="186">
        <f t="shared" si="30"/>
        <v>33.353474678999994</v>
      </c>
      <c r="K306" s="187">
        <v>0.24</v>
      </c>
      <c r="L306" s="186">
        <f t="shared" si="31"/>
        <v>26.017726500000002</v>
      </c>
      <c r="M306" s="188">
        <f t="shared" si="32"/>
        <v>43.464907799999992</v>
      </c>
      <c r="N306" s="174">
        <f t="shared" si="27"/>
        <v>-7.7814932536957926</v>
      </c>
      <c r="O306" s="226"/>
      <c r="P306" s="226"/>
      <c r="Z306" s="174">
        <v>13.988025</v>
      </c>
      <c r="AA306" s="174">
        <v>23.368229999999997</v>
      </c>
    </row>
    <row r="307" spans="1:27" ht="15" thickBot="1" x14ac:dyDescent="0.35">
      <c r="A307" s="183" t="s">
        <v>113</v>
      </c>
      <c r="B307" s="194" t="s">
        <v>145</v>
      </c>
      <c r="C307" s="184" t="s">
        <v>145</v>
      </c>
      <c r="D307" s="191">
        <v>22.885505999999996</v>
      </c>
      <c r="E307" s="191">
        <v>33.615144000000001</v>
      </c>
      <c r="F307" s="179">
        <f t="shared" si="28"/>
        <v>38.520283051916202</v>
      </c>
      <c r="G307" s="186">
        <v>54.98</v>
      </c>
      <c r="H307" s="187">
        <v>0.42730000000000001</v>
      </c>
      <c r="I307" s="186">
        <f t="shared" si="29"/>
        <v>32.664482713799991</v>
      </c>
      <c r="J307" s="186">
        <f t="shared" si="30"/>
        <v>47.978895031200004</v>
      </c>
      <c r="K307" s="187">
        <v>0.24</v>
      </c>
      <c r="L307" s="186">
        <f t="shared" si="31"/>
        <v>42.567041159999995</v>
      </c>
      <c r="M307" s="188">
        <f t="shared" si="32"/>
        <v>62.524167840000004</v>
      </c>
      <c r="N307" s="174">
        <f t="shared" si="27"/>
        <v>-4.9051390519162013</v>
      </c>
      <c r="O307" s="226"/>
      <c r="P307" s="226"/>
      <c r="Z307" s="174">
        <v>22.885505999999996</v>
      </c>
      <c r="AA307" s="174">
        <v>33.615144000000001</v>
      </c>
    </row>
    <row r="308" spans="1:27" ht="15" thickBot="1" x14ac:dyDescent="0.35">
      <c r="A308" s="183" t="s">
        <v>113</v>
      </c>
      <c r="B308" s="194" t="s">
        <v>146</v>
      </c>
      <c r="C308" s="184" t="s">
        <v>146</v>
      </c>
      <c r="D308" s="206">
        <v>16.75</v>
      </c>
      <c r="E308" s="206">
        <v>19.22</v>
      </c>
      <c r="F308" s="179">
        <f t="shared" si="28"/>
        <v>19.218104112660267</v>
      </c>
      <c r="G308" s="186">
        <v>27.43</v>
      </c>
      <c r="H308" s="187">
        <v>0.42730000000000001</v>
      </c>
      <c r="I308" s="186">
        <f t="shared" si="29"/>
        <v>23.907274999999998</v>
      </c>
      <c r="J308" s="186">
        <f t="shared" si="30"/>
        <v>27.432706</v>
      </c>
      <c r="K308" s="187">
        <v>0.24</v>
      </c>
      <c r="L308" s="186">
        <f t="shared" si="31"/>
        <v>31.155000000000001</v>
      </c>
      <c r="M308" s="188">
        <f t="shared" si="32"/>
        <v>35.749199999999995</v>
      </c>
      <c r="N308" s="174">
        <f t="shared" si="27"/>
        <v>1.8958873397316722E-3</v>
      </c>
      <c r="O308" s="226"/>
      <c r="P308" s="226"/>
      <c r="Z308" s="174">
        <v>16.75</v>
      </c>
      <c r="AA308" s="174">
        <v>19.22</v>
      </c>
    </row>
    <row r="309" spans="1:27" ht="15" thickBot="1" x14ac:dyDescent="0.35">
      <c r="A309" s="183" t="s">
        <v>113</v>
      </c>
      <c r="B309" s="194" t="s">
        <v>147</v>
      </c>
      <c r="C309" s="184" t="s">
        <v>147</v>
      </c>
      <c r="D309" s="206">
        <v>19.5</v>
      </c>
      <c r="E309" s="206">
        <v>25.16</v>
      </c>
      <c r="F309" s="179">
        <f t="shared" si="28"/>
        <v>25.15939185875429</v>
      </c>
      <c r="G309" s="186">
        <v>35.909999999999997</v>
      </c>
      <c r="H309" s="187">
        <v>0.42730000000000001</v>
      </c>
      <c r="I309" s="186">
        <f t="shared" si="29"/>
        <v>27.832350000000002</v>
      </c>
      <c r="J309" s="186">
        <f t="shared" si="30"/>
        <v>35.910868000000001</v>
      </c>
      <c r="K309" s="187">
        <v>0.24</v>
      </c>
      <c r="L309" s="186">
        <f t="shared" si="31"/>
        <v>36.270000000000003</v>
      </c>
      <c r="M309" s="188">
        <f t="shared" si="32"/>
        <v>46.797600000000003</v>
      </c>
      <c r="N309" s="174">
        <f t="shared" si="27"/>
        <v>6.0814124570995887E-4</v>
      </c>
      <c r="O309" s="226"/>
      <c r="P309" s="226"/>
      <c r="Z309" s="174">
        <v>19.5</v>
      </c>
      <c r="AA309" s="174">
        <v>25.16</v>
      </c>
    </row>
    <row r="310" spans="1:27" ht="15" thickBot="1" x14ac:dyDescent="0.35">
      <c r="A310" s="183" t="s">
        <v>113</v>
      </c>
      <c r="B310" s="194" t="s">
        <v>148</v>
      </c>
      <c r="C310" s="184" t="s">
        <v>148</v>
      </c>
      <c r="D310" s="206">
        <v>14.5</v>
      </c>
      <c r="E310" s="206">
        <v>18.350000000000001</v>
      </c>
      <c r="F310" s="179">
        <f t="shared" si="28"/>
        <v>18.34933090450501</v>
      </c>
      <c r="G310" s="186">
        <v>26.19</v>
      </c>
      <c r="H310" s="187">
        <v>0.42730000000000001</v>
      </c>
      <c r="I310" s="186">
        <f t="shared" si="29"/>
        <v>20.69585</v>
      </c>
      <c r="J310" s="186">
        <f t="shared" si="30"/>
        <v>26.190955000000002</v>
      </c>
      <c r="K310" s="187">
        <v>0.24</v>
      </c>
      <c r="L310" s="186">
        <f t="shared" si="31"/>
        <v>26.97</v>
      </c>
      <c r="M310" s="188">
        <f t="shared" si="32"/>
        <v>34.131</v>
      </c>
      <c r="N310" s="174">
        <f t="shared" si="27"/>
        <v>6.6909549499172272E-4</v>
      </c>
      <c r="O310" s="226"/>
      <c r="P310" s="226"/>
      <c r="Z310" s="174">
        <v>14.5</v>
      </c>
      <c r="AA310" s="174">
        <v>18.350000000000001</v>
      </c>
    </row>
    <row r="311" spans="1:27" ht="15" thickBot="1" x14ac:dyDescent="0.35">
      <c r="A311" s="183" t="s">
        <v>113</v>
      </c>
      <c r="B311" s="194" t="s">
        <v>149</v>
      </c>
      <c r="C311" s="184" t="s">
        <v>149</v>
      </c>
      <c r="D311" s="206">
        <v>10.5</v>
      </c>
      <c r="E311" s="206">
        <v>14.4</v>
      </c>
      <c r="F311" s="179">
        <f t="shared" si="28"/>
        <v>14.488895116653822</v>
      </c>
      <c r="G311" s="186">
        <v>20.68</v>
      </c>
      <c r="H311" s="187">
        <v>0.42730000000000001</v>
      </c>
      <c r="I311" s="186">
        <f t="shared" si="29"/>
        <v>14.986650000000001</v>
      </c>
      <c r="J311" s="186">
        <f t="shared" si="30"/>
        <v>20.55312</v>
      </c>
      <c r="K311" s="187">
        <v>0.24</v>
      </c>
      <c r="L311" s="186">
        <f t="shared" si="31"/>
        <v>19.53</v>
      </c>
      <c r="M311" s="188">
        <f t="shared" si="32"/>
        <v>26.784000000000002</v>
      </c>
      <c r="N311" s="174">
        <f t="shared" si="27"/>
        <v>-8.889511665382166E-2</v>
      </c>
      <c r="O311" s="226"/>
      <c r="P311" s="226"/>
      <c r="Z311" s="174">
        <v>10.5</v>
      </c>
      <c r="AA311" s="174">
        <v>14.4</v>
      </c>
    </row>
    <row r="312" spans="1:27" ht="15" thickBot="1" x14ac:dyDescent="0.35">
      <c r="A312" s="183" t="s">
        <v>113</v>
      </c>
      <c r="B312" s="194" t="s">
        <v>150</v>
      </c>
      <c r="C312" s="184" t="s">
        <v>150</v>
      </c>
      <c r="D312" s="206">
        <v>18.399999999999999</v>
      </c>
      <c r="E312" s="206">
        <v>25.17</v>
      </c>
      <c r="F312" s="179">
        <f t="shared" si="28"/>
        <v>25.173404329853568</v>
      </c>
      <c r="G312" s="186">
        <v>35.93</v>
      </c>
      <c r="H312" s="187">
        <v>0.42730000000000001</v>
      </c>
      <c r="I312" s="186">
        <f t="shared" si="29"/>
        <v>26.262319999999999</v>
      </c>
      <c r="J312" s="186">
        <f t="shared" si="30"/>
        <v>35.925141000000004</v>
      </c>
      <c r="K312" s="187">
        <v>0.24</v>
      </c>
      <c r="L312" s="186">
        <f t="shared" si="31"/>
        <v>34.223999999999997</v>
      </c>
      <c r="M312" s="188">
        <f t="shared" si="32"/>
        <v>46.816200000000002</v>
      </c>
      <c r="N312" s="174">
        <f t="shared" si="27"/>
        <v>-3.4043298535664235E-3</v>
      </c>
      <c r="O312" s="226"/>
      <c r="P312" s="226"/>
      <c r="Z312" s="174">
        <v>18.399999999999999</v>
      </c>
      <c r="AA312" s="174">
        <v>25.17</v>
      </c>
    </row>
    <row r="313" spans="1:27" ht="15" thickBot="1" x14ac:dyDescent="0.35">
      <c r="A313" s="183" t="s">
        <v>113</v>
      </c>
      <c r="B313" s="194" t="s">
        <v>151</v>
      </c>
      <c r="C313" s="184" t="s">
        <v>151</v>
      </c>
      <c r="D313" s="206">
        <v>19.857509999999998</v>
      </c>
      <c r="E313" s="206">
        <v>27.164196</v>
      </c>
      <c r="F313" s="179">
        <f t="shared" si="28"/>
        <v>19.659496952287533</v>
      </c>
      <c r="G313" s="186">
        <v>28.06</v>
      </c>
      <c r="H313" s="187">
        <v>0.42730000000000001</v>
      </c>
      <c r="I313" s="186">
        <f t="shared" si="29"/>
        <v>28.342624022999996</v>
      </c>
      <c r="J313" s="186">
        <f t="shared" si="30"/>
        <v>38.771456950800001</v>
      </c>
      <c r="K313" s="187">
        <v>0.24</v>
      </c>
      <c r="L313" s="186">
        <f t="shared" si="31"/>
        <v>36.934968599999998</v>
      </c>
      <c r="M313" s="188">
        <f t="shared" si="32"/>
        <v>50.525404559999998</v>
      </c>
      <c r="N313" s="174">
        <f t="shared" si="27"/>
        <v>7.5046990477124673</v>
      </c>
      <c r="O313" s="226"/>
      <c r="P313" s="226"/>
      <c r="Z313" s="174">
        <v>19.857509999999998</v>
      </c>
      <c r="AA313" s="174">
        <v>27.164196</v>
      </c>
    </row>
    <row r="314" spans="1:27" ht="15" thickBot="1" x14ac:dyDescent="0.35">
      <c r="A314" s="183" t="s">
        <v>113</v>
      </c>
      <c r="B314" s="194" t="s">
        <v>152</v>
      </c>
      <c r="C314" s="184" t="s">
        <v>152</v>
      </c>
      <c r="D314" s="206">
        <v>10.8675</v>
      </c>
      <c r="E314" s="206">
        <v>11.245274999999999</v>
      </c>
      <c r="F314" s="179">
        <f t="shared" si="28"/>
        <v>15.602886569046451</v>
      </c>
      <c r="G314" s="186">
        <v>22.27</v>
      </c>
      <c r="H314" s="187">
        <v>0.42730000000000001</v>
      </c>
      <c r="I314" s="186">
        <f t="shared" si="29"/>
        <v>15.51118275</v>
      </c>
      <c r="J314" s="186">
        <f t="shared" si="30"/>
        <v>16.0503810075</v>
      </c>
      <c r="K314" s="187">
        <v>0.24</v>
      </c>
      <c r="L314" s="186">
        <f t="shared" si="31"/>
        <v>20.213549999999998</v>
      </c>
      <c r="M314" s="188">
        <f t="shared" si="32"/>
        <v>20.916211499999999</v>
      </c>
      <c r="N314" s="174">
        <f t="shared" si="27"/>
        <v>-4.3576115690464512</v>
      </c>
      <c r="O314" s="226"/>
      <c r="P314" s="226"/>
      <c r="R314" s="207">
        <v>10.8675</v>
      </c>
      <c r="S314" s="207">
        <v>11.245274999999999</v>
      </c>
      <c r="Z314" s="174">
        <v>10.8675</v>
      </c>
      <c r="AA314" s="174">
        <v>11.245274999999999</v>
      </c>
    </row>
    <row r="315" spans="1:27" ht="15" thickBot="1" x14ac:dyDescent="0.35">
      <c r="A315" s="183" t="s">
        <v>113</v>
      </c>
      <c r="B315" s="194" t="s">
        <v>153</v>
      </c>
      <c r="C315" s="184" t="s">
        <v>153</v>
      </c>
      <c r="D315" s="206">
        <v>11.300129999999999</v>
      </c>
      <c r="E315" s="206">
        <v>13.713749999999999</v>
      </c>
      <c r="F315" s="179">
        <f t="shared" si="28"/>
        <v>16.772927905836195</v>
      </c>
      <c r="G315" s="186">
        <v>23.94</v>
      </c>
      <c r="H315" s="187">
        <v>0.42730000000000001</v>
      </c>
      <c r="I315" s="186">
        <f t="shared" si="29"/>
        <v>16.128675549</v>
      </c>
      <c r="J315" s="186">
        <f t="shared" si="30"/>
        <v>19.573635374999999</v>
      </c>
      <c r="K315" s="187">
        <v>0.24</v>
      </c>
      <c r="L315" s="186">
        <f t="shared" si="31"/>
        <v>21.018241800000002</v>
      </c>
      <c r="M315" s="188">
        <f t="shared" si="32"/>
        <v>25.507574999999999</v>
      </c>
      <c r="N315" s="174">
        <f t="shared" si="27"/>
        <v>-3.0591779058361954</v>
      </c>
      <c r="O315" s="226"/>
      <c r="P315" s="226"/>
      <c r="R315" s="207">
        <v>11.300129999999999</v>
      </c>
      <c r="S315" s="207">
        <v>13.713749999999999</v>
      </c>
      <c r="Z315" s="174">
        <v>11.300129999999999</v>
      </c>
      <c r="AA315" s="174">
        <v>13.713749999999999</v>
      </c>
    </row>
    <row r="316" spans="1:27" ht="15" thickBot="1" x14ac:dyDescent="0.35">
      <c r="A316" s="183" t="s">
        <v>113</v>
      </c>
      <c r="B316" s="194" t="s">
        <v>154</v>
      </c>
      <c r="C316" s="184" t="s">
        <v>154</v>
      </c>
      <c r="D316" s="206">
        <v>13.768604999999999</v>
      </c>
      <c r="E316" s="206">
        <v>16.840485000000001</v>
      </c>
      <c r="F316" s="179">
        <f t="shared" si="28"/>
        <v>10.418272262313458</v>
      </c>
      <c r="G316" s="186">
        <v>14.87</v>
      </c>
      <c r="H316" s="187">
        <v>0.42730000000000001</v>
      </c>
      <c r="I316" s="186">
        <f t="shared" si="29"/>
        <v>19.651929916499999</v>
      </c>
      <c r="J316" s="186">
        <f t="shared" si="30"/>
        <v>24.036424240500001</v>
      </c>
      <c r="K316" s="187">
        <v>0.24</v>
      </c>
      <c r="L316" s="186">
        <f t="shared" si="31"/>
        <v>25.609605299999998</v>
      </c>
      <c r="M316" s="188">
        <f t="shared" si="32"/>
        <v>31.323302100000003</v>
      </c>
      <c r="N316" s="174">
        <f t="shared" ref="N316:N329" si="33">E316-F316</f>
        <v>6.422212737686543</v>
      </c>
      <c r="O316" s="226"/>
      <c r="P316" s="226"/>
      <c r="R316" s="207">
        <v>13.768604999999999</v>
      </c>
      <c r="S316" s="207">
        <v>16.840485000000001</v>
      </c>
      <c r="Z316" s="174">
        <v>13.768604999999999</v>
      </c>
      <c r="AA316" s="174">
        <v>16.840485000000001</v>
      </c>
    </row>
    <row r="317" spans="1:27" ht="15" thickBot="1" x14ac:dyDescent="0.35">
      <c r="A317" s="183" t="s">
        <v>113</v>
      </c>
      <c r="B317" s="194" t="s">
        <v>155</v>
      </c>
      <c r="C317" s="184" t="s">
        <v>155</v>
      </c>
      <c r="D317" s="208">
        <v>16.88</v>
      </c>
      <c r="E317" s="206">
        <v>18.091178999999997</v>
      </c>
      <c r="F317" s="179">
        <f t="shared" si="28"/>
        <v>12.709311287045471</v>
      </c>
      <c r="G317" s="186">
        <v>18.14</v>
      </c>
      <c r="H317" s="187">
        <v>0.42730000000000001</v>
      </c>
      <c r="I317" s="186">
        <f t="shared" si="29"/>
        <v>24.092824</v>
      </c>
      <c r="J317" s="186">
        <f t="shared" si="30"/>
        <v>25.821539786699997</v>
      </c>
      <c r="K317" s="187">
        <v>0.24</v>
      </c>
      <c r="L317" s="186">
        <f t="shared" si="31"/>
        <v>31.396799999999999</v>
      </c>
      <c r="M317" s="188">
        <f t="shared" si="32"/>
        <v>33.649592939999991</v>
      </c>
      <c r="N317" s="174">
        <f t="shared" si="33"/>
        <v>5.3818677129545254</v>
      </c>
      <c r="O317" s="227"/>
      <c r="P317" s="226"/>
      <c r="R317" s="207">
        <v>16.8</v>
      </c>
      <c r="S317" s="207">
        <v>18.091178999999997</v>
      </c>
      <c r="Z317" s="174">
        <v>16.88</v>
      </c>
      <c r="AA317" s="174">
        <v>18.091178999999997</v>
      </c>
    </row>
    <row r="318" spans="1:27" ht="15" thickBot="1" x14ac:dyDescent="0.35">
      <c r="A318" s="183" t="s">
        <v>113</v>
      </c>
      <c r="B318" s="194" t="s">
        <v>156</v>
      </c>
      <c r="C318" s="184" t="s">
        <v>156</v>
      </c>
      <c r="D318" s="206">
        <v>18.11</v>
      </c>
      <c r="E318" s="206">
        <v>20.13</v>
      </c>
      <c r="F318" s="179">
        <f t="shared" si="28"/>
        <v>15.602886569046451</v>
      </c>
      <c r="G318" s="186">
        <v>22.27</v>
      </c>
      <c r="H318" s="187">
        <v>0.42730000000000001</v>
      </c>
      <c r="I318" s="186">
        <f t="shared" si="29"/>
        <v>25.848403000000001</v>
      </c>
      <c r="J318" s="186">
        <f t="shared" si="30"/>
        <v>28.731548999999998</v>
      </c>
      <c r="K318" s="187">
        <v>0.24</v>
      </c>
      <c r="L318" s="186">
        <f t="shared" si="31"/>
        <v>33.684599999999996</v>
      </c>
      <c r="M318" s="188">
        <f t="shared" si="32"/>
        <v>37.441800000000001</v>
      </c>
      <c r="N318" s="174">
        <f t="shared" si="33"/>
        <v>4.5271134309535483</v>
      </c>
      <c r="O318" s="226"/>
      <c r="P318" s="226"/>
      <c r="Z318" s="174">
        <v>18.11</v>
      </c>
      <c r="AA318" s="174">
        <v>20.13</v>
      </c>
    </row>
    <row r="319" spans="1:27" ht="15" thickBot="1" x14ac:dyDescent="0.35">
      <c r="A319" s="183" t="s">
        <v>113</v>
      </c>
      <c r="B319" s="194" t="s">
        <v>157</v>
      </c>
      <c r="C319" s="184" t="s">
        <v>157</v>
      </c>
      <c r="D319" s="206">
        <v>20.16</v>
      </c>
      <c r="E319" s="206">
        <v>23.11</v>
      </c>
      <c r="F319" s="179">
        <f t="shared" si="28"/>
        <v>18.223218664611505</v>
      </c>
      <c r="G319" s="186">
        <v>26.01</v>
      </c>
      <c r="H319" s="187">
        <v>0.42730000000000001</v>
      </c>
      <c r="I319" s="186">
        <f t="shared" si="29"/>
        <v>28.774367999999999</v>
      </c>
      <c r="J319" s="186">
        <f t="shared" si="30"/>
        <v>32.984903000000003</v>
      </c>
      <c r="K319" s="187">
        <v>0.24</v>
      </c>
      <c r="L319" s="186">
        <f t="shared" si="31"/>
        <v>37.497600000000006</v>
      </c>
      <c r="M319" s="188">
        <f t="shared" si="32"/>
        <v>42.9846</v>
      </c>
      <c r="N319" s="174">
        <f t="shared" si="33"/>
        <v>4.8867813353884948</v>
      </c>
      <c r="O319" s="226"/>
      <c r="P319" s="226"/>
      <c r="Z319" s="174">
        <v>20.16</v>
      </c>
      <c r="AA319" s="174">
        <v>23.11</v>
      </c>
    </row>
    <row r="320" spans="1:27" ht="15" thickBot="1" x14ac:dyDescent="0.35">
      <c r="A320" s="183" t="s">
        <v>113</v>
      </c>
      <c r="B320" s="194" t="s">
        <v>158</v>
      </c>
      <c r="C320" s="184" t="s">
        <v>158</v>
      </c>
      <c r="D320" s="206">
        <v>10.8675</v>
      </c>
      <c r="E320" s="206">
        <v>13.713749999999999</v>
      </c>
      <c r="F320" s="179">
        <f t="shared" si="28"/>
        <v>12.709311287045471</v>
      </c>
      <c r="G320" s="186">
        <v>18.14</v>
      </c>
      <c r="H320" s="187">
        <v>0.42730000000000001</v>
      </c>
      <c r="I320" s="186">
        <f t="shared" si="29"/>
        <v>15.51118275</v>
      </c>
      <c r="J320" s="186">
        <f t="shared" si="30"/>
        <v>19.573635374999999</v>
      </c>
      <c r="K320" s="187">
        <v>0.24</v>
      </c>
      <c r="L320" s="186">
        <f t="shared" si="31"/>
        <v>20.213549999999998</v>
      </c>
      <c r="M320" s="188">
        <f t="shared" si="32"/>
        <v>25.507574999999999</v>
      </c>
      <c r="N320" s="174">
        <f>E320-F320</f>
        <v>1.0044387129545278</v>
      </c>
      <c r="O320" s="226"/>
      <c r="P320" s="226"/>
      <c r="R320" s="207">
        <v>10.8675</v>
      </c>
      <c r="S320" s="207">
        <v>13.713749999999999</v>
      </c>
      <c r="Z320" s="174">
        <v>10.8675</v>
      </c>
      <c r="AA320" s="174">
        <v>13.713749999999999</v>
      </c>
    </row>
    <row r="321" spans="1:27" ht="15" thickBot="1" x14ac:dyDescent="0.35">
      <c r="A321" s="183" t="s">
        <v>113</v>
      </c>
      <c r="B321" s="194" t="s">
        <v>159</v>
      </c>
      <c r="C321" s="184" t="s">
        <v>159</v>
      </c>
      <c r="D321" s="208">
        <v>16.862426999999997</v>
      </c>
      <c r="E321" s="206">
        <v>19.671002999999999</v>
      </c>
      <c r="F321" s="179">
        <f t="shared" si="28"/>
        <v>17.739788411686401</v>
      </c>
      <c r="G321" s="186">
        <v>25.32</v>
      </c>
      <c r="H321" s="187">
        <v>0.42730000000000001</v>
      </c>
      <c r="I321" s="186">
        <f t="shared" si="29"/>
        <v>24.067742057099995</v>
      </c>
      <c r="J321" s="186">
        <f t="shared" si="30"/>
        <v>28.076422581899998</v>
      </c>
      <c r="K321" s="187">
        <v>0.24</v>
      </c>
      <c r="L321" s="186">
        <f t="shared" si="31"/>
        <v>31.364114219999994</v>
      </c>
      <c r="M321" s="188">
        <f t="shared" si="32"/>
        <v>36.588065579999999</v>
      </c>
      <c r="N321" s="174">
        <f t="shared" si="33"/>
        <v>1.9312145883135976</v>
      </c>
      <c r="O321" s="227"/>
      <c r="P321" s="226"/>
      <c r="R321" s="207">
        <v>16.862426999999997</v>
      </c>
      <c r="S321" s="207">
        <v>19.671002999999999</v>
      </c>
      <c r="Z321" s="174">
        <v>16.862426999999997</v>
      </c>
      <c r="AA321" s="174">
        <v>19.671002999999999</v>
      </c>
    </row>
    <row r="322" spans="1:27" ht="15" thickBot="1" x14ac:dyDescent="0.35">
      <c r="A322" s="183" t="s">
        <v>113</v>
      </c>
      <c r="B322" s="194" t="s">
        <v>160</v>
      </c>
      <c r="C322" s="184" t="s">
        <v>160</v>
      </c>
      <c r="D322" s="191">
        <v>13.998995999999998</v>
      </c>
      <c r="E322" s="191">
        <v>20.504799000000002</v>
      </c>
      <c r="F322" s="179">
        <f t="shared" ref="F322:F329" si="34">G322/(1+H322)</f>
        <v>19.000910810621452</v>
      </c>
      <c r="G322" s="186">
        <v>27.12</v>
      </c>
      <c r="H322" s="187">
        <v>0.42730000000000001</v>
      </c>
      <c r="I322" s="186">
        <f t="shared" ref="I322:I329" si="35">D322*(1+H322)</f>
        <v>19.980766990799999</v>
      </c>
      <c r="J322" s="186">
        <f t="shared" ref="J322:J329" si="36">E322*(1+H322)</f>
        <v>29.266499612700002</v>
      </c>
      <c r="K322" s="187">
        <v>0.24</v>
      </c>
      <c r="L322" s="186">
        <f t="shared" si="31"/>
        <v>26.038132559999998</v>
      </c>
      <c r="M322" s="188">
        <f t="shared" si="32"/>
        <v>38.138926140000002</v>
      </c>
      <c r="N322" s="174">
        <f t="shared" si="33"/>
        <v>1.5038881893785501</v>
      </c>
      <c r="O322" s="226"/>
      <c r="P322" s="226"/>
      <c r="Z322" s="174">
        <v>13.998995999999998</v>
      </c>
      <c r="AA322" s="174">
        <v>20.504799000000002</v>
      </c>
    </row>
    <row r="323" spans="1:27" ht="15" thickBot="1" x14ac:dyDescent="0.35">
      <c r="A323" s="183" t="s">
        <v>113</v>
      </c>
      <c r="B323" s="194" t="s">
        <v>161</v>
      </c>
      <c r="C323" s="184" t="s">
        <v>161</v>
      </c>
      <c r="D323" s="191">
        <v>13.713749999999999</v>
      </c>
      <c r="E323" s="191">
        <v>19.144394999999999</v>
      </c>
      <c r="F323" s="179">
        <f t="shared" si="34"/>
        <v>12.919498353534646</v>
      </c>
      <c r="G323" s="186">
        <v>18.440000000000001</v>
      </c>
      <c r="H323" s="187">
        <v>0.42730000000000001</v>
      </c>
      <c r="I323" s="186">
        <f t="shared" si="35"/>
        <v>19.573635374999999</v>
      </c>
      <c r="J323" s="186">
        <f t="shared" si="36"/>
        <v>27.324794983499999</v>
      </c>
      <c r="K323" s="187">
        <v>0.24</v>
      </c>
      <c r="L323" s="186">
        <f t="shared" si="31"/>
        <v>25.507574999999999</v>
      </c>
      <c r="M323" s="188">
        <f t="shared" si="32"/>
        <v>35.608574699999998</v>
      </c>
      <c r="N323" s="174">
        <f t="shared" si="33"/>
        <v>6.2248966464653535</v>
      </c>
      <c r="O323" s="226"/>
      <c r="P323" s="226"/>
      <c r="Z323" s="174">
        <v>13.713749999999999</v>
      </c>
      <c r="AA323" s="174">
        <v>19.144394999999999</v>
      </c>
    </row>
    <row r="324" spans="1:27" ht="15" thickBot="1" x14ac:dyDescent="0.35">
      <c r="A324" s="183" t="s">
        <v>113</v>
      </c>
      <c r="B324" s="194" t="s">
        <v>162</v>
      </c>
      <c r="C324" s="184" t="s">
        <v>162</v>
      </c>
      <c r="D324" s="208">
        <v>10.8675</v>
      </c>
      <c r="E324" s="206">
        <v>15.96</v>
      </c>
      <c r="F324" s="179">
        <f t="shared" si="34"/>
        <v>15.960204582078051</v>
      </c>
      <c r="G324" s="186">
        <v>22.78</v>
      </c>
      <c r="H324" s="187">
        <v>0.42730000000000001</v>
      </c>
      <c r="I324" s="186">
        <f t="shared" si="35"/>
        <v>15.51118275</v>
      </c>
      <c r="J324" s="186">
        <f t="shared" si="36"/>
        <v>22.779708000000003</v>
      </c>
      <c r="K324" s="187">
        <v>0.24</v>
      </c>
      <c r="L324" s="186">
        <f t="shared" si="31"/>
        <v>20.213549999999998</v>
      </c>
      <c r="M324" s="188">
        <f t="shared" si="32"/>
        <v>29.685600000000001</v>
      </c>
      <c r="N324" s="174">
        <f t="shared" si="33"/>
        <v>-2.0458207804985307E-4</v>
      </c>
      <c r="O324" s="227"/>
      <c r="P324" s="226"/>
      <c r="Z324" s="174">
        <v>10.8675</v>
      </c>
      <c r="AA324" s="174">
        <v>15.96</v>
      </c>
    </row>
    <row r="325" spans="1:27" ht="15" thickBot="1" x14ac:dyDescent="0.35">
      <c r="A325" s="183" t="s">
        <v>113</v>
      </c>
      <c r="B325" s="194" t="s">
        <v>163</v>
      </c>
      <c r="C325" s="184" t="s">
        <v>163</v>
      </c>
      <c r="D325" s="208">
        <v>17.235440999999998</v>
      </c>
      <c r="E325" s="206">
        <v>21.470246999999997</v>
      </c>
      <c r="F325" s="179">
        <f t="shared" si="34"/>
        <v>15.960204582078051</v>
      </c>
      <c r="G325" s="186">
        <v>22.78</v>
      </c>
      <c r="H325" s="187">
        <v>0.42730000000000001</v>
      </c>
      <c r="I325" s="186">
        <f t="shared" si="35"/>
        <v>24.600144939299998</v>
      </c>
      <c r="J325" s="186">
        <f t="shared" si="36"/>
        <v>30.644483543099994</v>
      </c>
      <c r="K325" s="187">
        <v>0.24</v>
      </c>
      <c r="L325" s="186">
        <f t="shared" si="31"/>
        <v>32.057920259999996</v>
      </c>
      <c r="M325" s="188">
        <f t="shared" si="32"/>
        <v>39.934659419999988</v>
      </c>
      <c r="N325" s="174">
        <f t="shared" si="33"/>
        <v>5.5100424179219463</v>
      </c>
      <c r="O325" s="227"/>
      <c r="P325" s="226"/>
      <c r="Q325" s="167">
        <v>1.0349999999999999</v>
      </c>
      <c r="Z325" s="174">
        <v>17.235440999999998</v>
      </c>
      <c r="AA325" s="174">
        <v>21.470246999999997</v>
      </c>
    </row>
    <row r="326" spans="1:27" ht="15" thickBot="1" x14ac:dyDescent="0.35">
      <c r="A326" s="183" t="s">
        <v>113</v>
      </c>
      <c r="B326" s="197" t="s">
        <v>709</v>
      </c>
      <c r="C326" s="184" t="s">
        <v>709</v>
      </c>
      <c r="D326" s="206">
        <v>36.75</v>
      </c>
      <c r="E326" s="206">
        <v>45</v>
      </c>
      <c r="F326" s="179">
        <f t="shared" si="34"/>
        <v>45.001050935332451</v>
      </c>
      <c r="G326" s="186">
        <v>64.23</v>
      </c>
      <c r="H326" s="187">
        <v>0.42730000000000001</v>
      </c>
      <c r="I326" s="186">
        <f t="shared" si="35"/>
        <v>52.453274999999998</v>
      </c>
      <c r="J326" s="186">
        <f t="shared" si="36"/>
        <v>64.228499999999997</v>
      </c>
      <c r="K326" s="187">
        <v>0.24</v>
      </c>
      <c r="L326" s="186">
        <f t="shared" si="31"/>
        <v>68.355000000000004</v>
      </c>
      <c r="M326" s="188">
        <f t="shared" si="32"/>
        <v>83.7</v>
      </c>
      <c r="N326" s="174">
        <f t="shared" si="33"/>
        <v>-1.0509353324508197E-3</v>
      </c>
      <c r="O326" s="226"/>
      <c r="P326" s="226"/>
      <c r="Q326" s="167">
        <v>16.6526</v>
      </c>
      <c r="R326" s="167">
        <v>20.744199999999999</v>
      </c>
      <c r="Z326" s="174">
        <v>36.75</v>
      </c>
      <c r="AA326" s="174">
        <v>45</v>
      </c>
    </row>
    <row r="327" spans="1:27" ht="15" thickBot="1" x14ac:dyDescent="0.35">
      <c r="A327" s="183" t="s">
        <v>113</v>
      </c>
      <c r="B327" s="194" t="s">
        <v>164</v>
      </c>
      <c r="C327" s="184" t="s">
        <v>164</v>
      </c>
      <c r="D327" s="206">
        <v>11.793824999999998</v>
      </c>
      <c r="E327" s="206">
        <v>19.528380000000002</v>
      </c>
      <c r="F327" s="179">
        <f t="shared" si="34"/>
        <v>18.090100189168361</v>
      </c>
      <c r="G327" s="186">
        <v>25.82</v>
      </c>
      <c r="H327" s="187">
        <v>0.42730000000000001</v>
      </c>
      <c r="I327" s="186">
        <f t="shared" si="35"/>
        <v>16.833326422499997</v>
      </c>
      <c r="J327" s="186">
        <f t="shared" si="36"/>
        <v>27.872856774000002</v>
      </c>
      <c r="K327" s="187">
        <v>0.24</v>
      </c>
      <c r="L327" s="186">
        <f t="shared" si="31"/>
        <v>21.936514499999998</v>
      </c>
      <c r="M327" s="188">
        <f t="shared" si="32"/>
        <v>36.322786800000003</v>
      </c>
      <c r="N327" s="174">
        <f t="shared" si="33"/>
        <v>1.4382798108316415</v>
      </c>
      <c r="O327" s="226"/>
      <c r="P327" s="226"/>
      <c r="Q327" s="167">
        <f>Q326*Q325</f>
        <v>17.235440999999998</v>
      </c>
      <c r="R327" s="167">
        <f>R326*Q325</f>
        <v>21.470246999999997</v>
      </c>
      <c r="Z327" s="174">
        <v>11.793824999999998</v>
      </c>
      <c r="AA327" s="174">
        <v>19.528380000000002</v>
      </c>
    </row>
    <row r="328" spans="1:27" ht="15" thickBot="1" x14ac:dyDescent="0.35">
      <c r="A328" s="183" t="s">
        <v>113</v>
      </c>
      <c r="B328" s="194" t="s">
        <v>165</v>
      </c>
      <c r="C328" s="184" t="s">
        <v>165</v>
      </c>
      <c r="D328" s="206">
        <v>19.572263999999997</v>
      </c>
      <c r="E328" s="206">
        <v>23.477939999999997</v>
      </c>
      <c r="F328" s="179">
        <f t="shared" si="34"/>
        <v>21.747355146080011</v>
      </c>
      <c r="G328" s="186">
        <v>31.04</v>
      </c>
      <c r="H328" s="187">
        <v>0.42730000000000001</v>
      </c>
      <c r="I328" s="186">
        <f t="shared" si="35"/>
        <v>27.935492407199995</v>
      </c>
      <c r="J328" s="186">
        <f t="shared" si="36"/>
        <v>33.510063761999994</v>
      </c>
      <c r="K328" s="187">
        <v>0.24</v>
      </c>
      <c r="L328" s="186">
        <f t="shared" si="31"/>
        <v>36.404411039999992</v>
      </c>
      <c r="M328" s="188">
        <f t="shared" si="32"/>
        <v>43.668968399999997</v>
      </c>
      <c r="N328" s="174">
        <f t="shared" si="33"/>
        <v>1.7305848539199857</v>
      </c>
      <c r="O328" s="226"/>
      <c r="P328" s="226"/>
      <c r="Z328" s="174">
        <v>19.572263999999997</v>
      </c>
      <c r="AA328" s="174">
        <v>23.477939999999997</v>
      </c>
    </row>
    <row r="329" spans="1:27" ht="15" thickBot="1" x14ac:dyDescent="0.35">
      <c r="A329" s="209" t="s">
        <v>113</v>
      </c>
      <c r="B329" s="210" t="s">
        <v>166</v>
      </c>
      <c r="C329" s="211" t="s">
        <v>166</v>
      </c>
      <c r="D329" s="206">
        <v>24.465330000000002</v>
      </c>
      <c r="E329" s="206">
        <v>39.550454999999992</v>
      </c>
      <c r="F329" s="179">
        <f t="shared" si="34"/>
        <v>36.649618160162547</v>
      </c>
      <c r="G329" s="212">
        <v>52.31</v>
      </c>
      <c r="H329" s="213">
        <v>0.42730000000000001</v>
      </c>
      <c r="I329" s="212">
        <f t="shared" si="35"/>
        <v>34.919365509000002</v>
      </c>
      <c r="J329" s="212">
        <f t="shared" si="36"/>
        <v>56.450364421499991</v>
      </c>
      <c r="K329" s="213">
        <v>0.24</v>
      </c>
      <c r="L329" s="212">
        <f t="shared" si="31"/>
        <v>45.50551380000001</v>
      </c>
      <c r="M329" s="214">
        <f t="shared" si="32"/>
        <v>73.56384629999998</v>
      </c>
      <c r="N329" s="174">
        <f t="shared" si="33"/>
        <v>2.9008368398374458</v>
      </c>
      <c r="O329" s="226"/>
      <c r="P329" s="226"/>
      <c r="Z329" s="174">
        <v>24.465330000000002</v>
      </c>
      <c r="AA329" s="174">
        <v>39.550454999999992</v>
      </c>
    </row>
    <row r="330" spans="1:27" ht="15" thickBot="1" x14ac:dyDescent="0.35">
      <c r="A330" s="215"/>
      <c r="B330" s="216"/>
      <c r="D330" s="217"/>
      <c r="F330" s="217"/>
      <c r="G330" s="217"/>
      <c r="H330" s="215"/>
      <c r="I330" s="215"/>
      <c r="J330" s="215"/>
      <c r="K330" s="215"/>
      <c r="L330" s="215"/>
      <c r="M330" s="215"/>
      <c r="N330" s="215"/>
    </row>
    <row r="331" spans="1:27" x14ac:dyDescent="0.3">
      <c r="A331" s="218" t="s">
        <v>634</v>
      </c>
      <c r="B331" s="219"/>
      <c r="D331" s="220"/>
      <c r="F331" s="220"/>
      <c r="G331" s="220"/>
      <c r="H331" s="219"/>
      <c r="I331" s="219"/>
      <c r="J331" s="219"/>
      <c r="K331" s="219"/>
      <c r="L331" s="219"/>
      <c r="M331" s="219"/>
      <c r="N331" s="221"/>
    </row>
    <row r="332" spans="1:27" x14ac:dyDescent="0.3">
      <c r="A332" s="222" t="s">
        <v>635</v>
      </c>
      <c r="B332" s="72" t="s">
        <v>636</v>
      </c>
      <c r="D332" s="144" t="s">
        <v>637</v>
      </c>
      <c r="F332" s="144" t="s">
        <v>637</v>
      </c>
      <c r="G332" s="144"/>
      <c r="H332" s="72"/>
      <c r="I332" s="145">
        <v>0.3105</v>
      </c>
      <c r="J332" s="73" t="s">
        <v>638</v>
      </c>
      <c r="K332" s="73" t="s">
        <v>638</v>
      </c>
      <c r="L332" s="145">
        <v>0.24</v>
      </c>
      <c r="M332" s="73" t="s">
        <v>638</v>
      </c>
      <c r="N332" s="147" t="s">
        <v>638</v>
      </c>
    </row>
    <row r="333" spans="1:27" x14ac:dyDescent="0.3">
      <c r="A333" s="222" t="s">
        <v>639</v>
      </c>
      <c r="B333" s="72" t="s">
        <v>640</v>
      </c>
      <c r="D333" s="144" t="s">
        <v>637</v>
      </c>
      <c r="F333" s="144" t="s">
        <v>637</v>
      </c>
      <c r="G333" s="144"/>
      <c r="H333" s="72"/>
      <c r="I333" s="145">
        <v>0.316</v>
      </c>
      <c r="J333" s="73" t="s">
        <v>638</v>
      </c>
      <c r="K333" s="73" t="s">
        <v>638</v>
      </c>
      <c r="L333" s="145">
        <v>0.24</v>
      </c>
      <c r="M333" s="73" t="s">
        <v>638</v>
      </c>
      <c r="N333" s="147" t="s">
        <v>638</v>
      </c>
    </row>
    <row r="334" spans="1:27" x14ac:dyDescent="0.3">
      <c r="A334" s="222" t="s">
        <v>641</v>
      </c>
      <c r="B334" s="72" t="s">
        <v>642</v>
      </c>
      <c r="D334" s="144" t="s">
        <v>637</v>
      </c>
      <c r="F334" s="144" t="s">
        <v>637</v>
      </c>
      <c r="G334" s="144"/>
      <c r="H334" s="72"/>
      <c r="I334" s="145">
        <v>0.48</v>
      </c>
      <c r="J334" s="73" t="s">
        <v>638</v>
      </c>
      <c r="K334" s="73" t="s">
        <v>638</v>
      </c>
      <c r="L334" s="145">
        <v>0.24</v>
      </c>
      <c r="M334" s="73" t="s">
        <v>638</v>
      </c>
      <c r="N334" s="147" t="s">
        <v>638</v>
      </c>
    </row>
    <row r="335" spans="1:27" x14ac:dyDescent="0.3">
      <c r="A335" s="222" t="s">
        <v>643</v>
      </c>
      <c r="B335" s="72" t="s">
        <v>644</v>
      </c>
      <c r="D335" s="144" t="s">
        <v>637</v>
      </c>
      <c r="F335" s="144" t="s">
        <v>637</v>
      </c>
      <c r="G335" s="144"/>
      <c r="H335" s="72"/>
      <c r="I335" s="145">
        <v>0.31290000000000001</v>
      </c>
      <c r="J335" s="73" t="s">
        <v>638</v>
      </c>
      <c r="K335" s="73" t="s">
        <v>638</v>
      </c>
      <c r="L335" s="145">
        <v>0.24</v>
      </c>
      <c r="M335" s="73" t="s">
        <v>638</v>
      </c>
      <c r="N335" s="147" t="s">
        <v>638</v>
      </c>
    </row>
    <row r="336" spans="1:27" x14ac:dyDescent="0.3">
      <c r="A336" s="222" t="s">
        <v>645</v>
      </c>
      <c r="B336" s="72" t="s">
        <v>646</v>
      </c>
      <c r="D336" s="144" t="s">
        <v>637</v>
      </c>
      <c r="F336" s="144" t="s">
        <v>637</v>
      </c>
      <c r="G336" s="144"/>
      <c r="H336" s="72"/>
      <c r="I336" s="145">
        <v>0.31290000000000001</v>
      </c>
      <c r="J336" s="73" t="s">
        <v>638</v>
      </c>
      <c r="K336" s="73" t="s">
        <v>638</v>
      </c>
      <c r="L336" s="145">
        <v>0.24</v>
      </c>
      <c r="M336" s="73" t="s">
        <v>638</v>
      </c>
      <c r="N336" s="147" t="s">
        <v>638</v>
      </c>
    </row>
    <row r="337" spans="1:14" x14ac:dyDescent="0.3">
      <c r="A337" s="222" t="s">
        <v>710</v>
      </c>
      <c r="B337" s="72" t="s">
        <v>647</v>
      </c>
      <c r="D337" s="144" t="s">
        <v>637</v>
      </c>
      <c r="F337" s="144" t="s">
        <v>637</v>
      </c>
      <c r="G337" s="144"/>
      <c r="H337" s="72"/>
      <c r="I337" s="145">
        <v>0.36499999999999999</v>
      </c>
      <c r="J337" s="73" t="s">
        <v>638</v>
      </c>
      <c r="K337" s="73" t="s">
        <v>638</v>
      </c>
      <c r="L337" s="145">
        <v>0.24</v>
      </c>
      <c r="M337" s="73" t="s">
        <v>638</v>
      </c>
      <c r="N337" s="147" t="s">
        <v>638</v>
      </c>
    </row>
    <row r="338" spans="1:14" x14ac:dyDescent="0.3">
      <c r="A338" s="222" t="s">
        <v>648</v>
      </c>
      <c r="B338" s="72" t="s">
        <v>649</v>
      </c>
      <c r="D338" s="144" t="s">
        <v>637</v>
      </c>
      <c r="F338" s="144" t="s">
        <v>637</v>
      </c>
      <c r="G338" s="144"/>
      <c r="H338" s="72"/>
      <c r="I338" s="145">
        <v>0.31290000000000001</v>
      </c>
      <c r="J338" s="73" t="s">
        <v>638</v>
      </c>
      <c r="K338" s="73" t="s">
        <v>638</v>
      </c>
      <c r="L338" s="145">
        <v>0.24</v>
      </c>
      <c r="M338" s="73" t="s">
        <v>638</v>
      </c>
      <c r="N338" s="147" t="s">
        <v>638</v>
      </c>
    </row>
    <row r="339" spans="1:14" x14ac:dyDescent="0.3">
      <c r="A339" s="223" t="s">
        <v>650</v>
      </c>
      <c r="B339" s="71" t="s">
        <v>651</v>
      </c>
      <c r="D339" s="144" t="s">
        <v>637</v>
      </c>
      <c r="F339" s="144" t="s">
        <v>637</v>
      </c>
      <c r="G339" s="144"/>
      <c r="H339" s="71"/>
      <c r="I339" s="145">
        <v>0.47589999999999999</v>
      </c>
      <c r="J339" s="134" t="s">
        <v>638</v>
      </c>
      <c r="K339" s="134" t="s">
        <v>638</v>
      </c>
      <c r="L339" s="145">
        <v>0.24</v>
      </c>
      <c r="M339" s="134" t="s">
        <v>638</v>
      </c>
      <c r="N339" s="149" t="s">
        <v>638</v>
      </c>
    </row>
    <row r="340" spans="1:14" x14ac:dyDescent="0.3">
      <c r="A340" s="222" t="s">
        <v>652</v>
      </c>
      <c r="B340" s="72" t="s">
        <v>653</v>
      </c>
      <c r="D340" s="144" t="s">
        <v>637</v>
      </c>
      <c r="F340" s="144" t="s">
        <v>637</v>
      </c>
      <c r="G340" s="144"/>
      <c r="H340" s="72"/>
      <c r="I340" s="145">
        <v>0.31290000000000001</v>
      </c>
      <c r="J340" s="73" t="s">
        <v>638</v>
      </c>
      <c r="K340" s="73" t="s">
        <v>638</v>
      </c>
      <c r="L340" s="145">
        <v>0.24</v>
      </c>
      <c r="M340" s="73" t="s">
        <v>638</v>
      </c>
      <c r="N340" s="147" t="s">
        <v>638</v>
      </c>
    </row>
    <row r="341" spans="1:14" x14ac:dyDescent="0.3">
      <c r="A341" s="222" t="s">
        <v>654</v>
      </c>
      <c r="B341" s="72" t="s">
        <v>655</v>
      </c>
      <c r="D341" s="144" t="s">
        <v>637</v>
      </c>
      <c r="F341" s="144" t="s">
        <v>637</v>
      </c>
      <c r="G341" s="144"/>
      <c r="H341" s="72"/>
      <c r="I341" s="145">
        <v>0.35780000000000001</v>
      </c>
      <c r="J341" s="73" t="s">
        <v>638</v>
      </c>
      <c r="K341" s="73" t="s">
        <v>638</v>
      </c>
      <c r="L341" s="145">
        <v>0.24</v>
      </c>
      <c r="M341" s="73" t="s">
        <v>638</v>
      </c>
      <c r="N341" s="147" t="s">
        <v>638</v>
      </c>
    </row>
    <row r="342" spans="1:14" ht="15" thickBot="1" x14ac:dyDescent="0.35">
      <c r="A342" s="224" t="s">
        <v>656</v>
      </c>
      <c r="B342" s="150" t="s">
        <v>657</v>
      </c>
      <c r="D342" s="153" t="s">
        <v>637</v>
      </c>
      <c r="F342" s="153" t="s">
        <v>637</v>
      </c>
      <c r="G342" s="153"/>
      <c r="H342" s="150"/>
      <c r="I342" s="154">
        <v>0.42730000000000001</v>
      </c>
      <c r="J342" s="151" t="s">
        <v>638</v>
      </c>
      <c r="K342" s="151" t="s">
        <v>638</v>
      </c>
      <c r="L342" s="154">
        <v>0.24</v>
      </c>
      <c r="M342" s="151" t="s">
        <v>638</v>
      </c>
      <c r="N342" s="152" t="s">
        <v>638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72808692D348242B2F3E3976774FA3D" ma:contentTypeVersion="8" ma:contentTypeDescription="Create a new document." ma:contentTypeScope="" ma:versionID="b7bc72eb4292ec34ae6c3dc474aa4af7">
  <xsd:schema xmlns:xsd="http://www.w3.org/2001/XMLSchema" xmlns:xs="http://www.w3.org/2001/XMLSchema" xmlns:p="http://schemas.microsoft.com/office/2006/metadata/properties" xmlns:ns2="e0ab70c6-033f-4bf1-84e8-b68ba5966353" xmlns:ns3="a56e585e-69ef-408b-a7ef-e33a8c941962" xmlns:ns4="http://schemas.microsoft.com/sharepoint/v4" xmlns:ns5="4c392153-35f7-4436-98b1-ac07e3256b7b" targetNamespace="http://schemas.microsoft.com/office/2006/metadata/properties" ma:root="true" ma:fieldsID="242c4769d3fc37c331585d9f45e447b2" ns2:_="" ns3:_="" ns4:_="" ns5:_="">
    <xsd:import namespace="e0ab70c6-033f-4bf1-84e8-b68ba5966353"/>
    <xsd:import namespace="a56e585e-69ef-408b-a7ef-e33a8c941962"/>
    <xsd:import namespace="http://schemas.microsoft.com/sharepoint/v4"/>
    <xsd:import namespace="4c392153-35f7-4436-98b1-ac07e3256b7b"/>
    <xsd:element name="properties">
      <xsd:complexType>
        <xsd:sequence>
          <xsd:element name="documentManagement">
            <xsd:complexType>
              <xsd:all>
                <xsd:element ref="ns2:SharedWithUsers" minOccurs="0"/>
                <xsd:element ref="ns3:SharedWithDetails" minOccurs="0"/>
                <xsd:element ref="ns3:LastSharedByUser" minOccurs="0"/>
                <xsd:element ref="ns3:LastSharedByTime" minOccurs="0"/>
                <xsd:element ref="ns4:IconOverlay" minOccurs="0"/>
                <xsd:element ref="ns5:MediaServiceMetadata" minOccurs="0"/>
                <xsd:element ref="ns5:MediaServiceFastMetadata" minOccurs="0"/>
                <xsd:element ref="ns5:MediaServiceAuto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ab70c6-033f-4bf1-84e8-b68ba596635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56e585e-69ef-408b-a7ef-e33a8c941962" elementFormDefault="qualified">
    <xsd:import namespace="http://schemas.microsoft.com/office/2006/documentManagement/types"/>
    <xsd:import namespace="http://schemas.microsoft.com/office/infopath/2007/PartnerControls"/>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12"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c392153-35f7-4436-98b1-ac07e3256b7b" elementFormDefault="qualified">
    <xsd:import namespace="http://schemas.microsoft.com/office/2006/documentManagement/types"/>
    <xsd:import namespace="http://schemas.microsoft.com/office/infopath/2007/PartnerControl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AutoTags" ma:index="15" nillable="true" ma:displayName="MediaServiceAutoTags" ma:internalName="MediaServiceAutoTag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5620500-92F0-4C65-BF92-0A0E335F5431}">
  <ds:schemaRefs>
    <ds:schemaRef ds:uri="http://schemas.microsoft.com/sharepoint/v4"/>
    <ds:schemaRef ds:uri="http://purl.org/dc/elements/1.1/"/>
    <ds:schemaRef ds:uri="http://schemas.microsoft.com/office/2006/documentManagement/types"/>
    <ds:schemaRef ds:uri="a56e585e-69ef-408b-a7ef-e33a8c941962"/>
    <ds:schemaRef ds:uri="http://schemas.microsoft.com/office/infopath/2007/PartnerControls"/>
    <ds:schemaRef ds:uri="http://schemas.openxmlformats.org/package/2006/metadata/core-properties"/>
    <ds:schemaRef ds:uri="4c392153-35f7-4436-98b1-ac07e3256b7b"/>
    <ds:schemaRef ds:uri="http://purl.org/dc/dcmitype/"/>
    <ds:schemaRef ds:uri="e0ab70c6-033f-4bf1-84e8-b68ba5966353"/>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943733A1-C8B8-41CF-B940-07A8AAFE2942}">
  <ds:schemaRefs>
    <ds:schemaRef ds:uri="http://schemas.microsoft.com/sharepoint/v3/contenttype/forms"/>
  </ds:schemaRefs>
</ds:datastoreItem>
</file>

<file path=customXml/itemProps3.xml><?xml version="1.0" encoding="utf-8"?>
<ds:datastoreItem xmlns:ds="http://schemas.openxmlformats.org/officeDocument/2006/customXml" ds:itemID="{04C3992A-3487-4C45-9C15-F79D85988F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ab70c6-033f-4bf1-84e8-b68ba5966353"/>
    <ds:schemaRef ds:uri="a56e585e-69ef-408b-a7ef-e33a8c941962"/>
    <ds:schemaRef ds:uri="http://schemas.microsoft.com/sharepoint/v4"/>
    <ds:schemaRef ds:uri="4c392153-35f7-4436-98b1-ac07e3256b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All Positions Titles</vt:lpstr>
      <vt:lpstr>Admin Positions</vt:lpstr>
      <vt:lpstr>Labor Trade Positions</vt:lpstr>
      <vt:lpstr> Technical Positions</vt:lpstr>
      <vt:lpstr>Food, Health, Human, Misc, Pos</vt:lpstr>
      <vt:lpstr> Fees</vt:lpstr>
      <vt:lpstr>Corrected A-1 Rates (from Kent)</vt:lpstr>
      <vt:lpstr>AZ-Steve 10-6</vt:lpstr>
      <vt:lpstr>Proposed 1-14 AZ Rates</vt:lpstr>
      <vt:lpstr>IA</vt:lpstr>
      <vt:lpstr>' Fees'!Print_Area</vt:lpstr>
      <vt:lpstr>' Technical Positions'!Print_Area</vt:lpstr>
      <vt:lpstr>'Admin Positions'!Print_Area</vt:lpstr>
      <vt:lpstr>'All Positions Titles'!Print_Area</vt:lpstr>
      <vt:lpstr>'AZ Positions from Proposal'!Print_Area</vt:lpstr>
      <vt:lpstr>'AZ-before minimum wage'!Print_Area</vt:lpstr>
      <vt:lpstr>'AZ-Steve 10-6'!Print_Area</vt:lpstr>
      <vt:lpstr>'Food, Health, Human, Misc, Pos'!Print_Area</vt:lpstr>
      <vt:lpstr>IA!Print_Area</vt:lpstr>
      <vt:lpstr>'Labor Trade Positions'!Print_Area</vt:lpstr>
      <vt:lpstr>'Proposed 1-14 AZ Rates'!Print_Area</vt:lpstr>
      <vt:lpstr>IA!Print_Titles</vt:lpstr>
      <vt:lpstr>'Proposed 1-14 AZ Rates'!Print_Titles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Sanjeev Shahani</dc:creator>
  <cp:lastModifiedBy>Wheelock, Nancy [DAS]</cp:lastModifiedBy>
  <cp:lastPrinted>2018-11-05T18:13:19Z</cp:lastPrinted>
  <dcterms:created xsi:type="dcterms:W3CDTF">2011-12-02T15:12:27Z</dcterms:created>
  <dcterms:modified xsi:type="dcterms:W3CDTF">2019-05-22T12:55:04Z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0x010100A72808692D348242B2F3E3976774FA3D</vt:lpwstr>
  </property>
</Properties>
</file>