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ntracts-MAs\A-E\Bus\"/>
    </mc:Choice>
  </mc:AlternateContent>
  <bookViews>
    <workbookView xWindow="0" yWindow="0" windowWidth="28800" windowHeight="12300"/>
  </bookViews>
  <sheets>
    <sheet name="Award" sheetId="1" r:id="rId1"/>
    <sheet name="Scores Heavy Duty" sheetId="11" r:id="rId2"/>
    <sheet name="Responsiveness HD" sheetId="10" r:id="rId3"/>
    <sheet name="Scores Light and Medium" sheetId="12" r:id="rId4"/>
    <sheet name="Responsiveness LM" sheetId="2" r:id="rId5"/>
    <sheet name="Double Decker" sheetId="13" r:id="rId6"/>
    <sheet name="Rebuilt, Refurbish, Repower" sheetId="1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1" l="1"/>
  <c r="N29" i="11"/>
  <c r="B2" i="14" l="1"/>
  <c r="B8" i="14" l="1"/>
  <c r="B5" i="14"/>
  <c r="B2" i="13" l="1"/>
  <c r="B5" i="12" l="1"/>
  <c r="B4" i="12"/>
  <c r="B3" i="12"/>
  <c r="Z11" i="11" l="1"/>
  <c r="Z10" i="11"/>
  <c r="N26" i="11" l="1"/>
  <c r="N25" i="11"/>
  <c r="N24" i="11"/>
  <c r="N23" i="11"/>
  <c r="N20" i="11"/>
  <c r="N19" i="11"/>
  <c r="N18" i="11"/>
  <c r="N17" i="11"/>
  <c r="N16" i="11"/>
  <c r="N6" i="11"/>
  <c r="N5" i="11"/>
  <c r="N4" i="11"/>
  <c r="N3" i="11"/>
  <c r="H12" i="11" l="1"/>
  <c r="H11" i="11"/>
  <c r="H10" i="11"/>
  <c r="H9" i="11"/>
  <c r="B5" i="11" l="1"/>
  <c r="B4" i="11"/>
  <c r="B3" i="11"/>
</calcChain>
</file>

<file path=xl/sharedStrings.xml><?xml version="1.0" encoding="utf-8"?>
<sst xmlns="http://schemas.openxmlformats.org/spreadsheetml/2006/main" count="506" uniqueCount="108">
  <si>
    <t>Bidder</t>
  </si>
  <si>
    <t>Category</t>
  </si>
  <si>
    <t>Exhibit A-2 Bidder's Profile</t>
  </si>
  <si>
    <t>Exhibit A-1 
Bidder's Certifiaction</t>
  </si>
  <si>
    <t>Exhibit A-3
FTA Certification</t>
  </si>
  <si>
    <t>Exhibit B-3
Technical Information</t>
  </si>
  <si>
    <t>Exhibit C
Non Cost Response</t>
  </si>
  <si>
    <t>Exhibit D-2
Price Sheet</t>
  </si>
  <si>
    <t>Exhiit E-2
Master Contract Issues</t>
  </si>
  <si>
    <t>X</t>
  </si>
  <si>
    <t>Categories</t>
  </si>
  <si>
    <t>Alliance Bus</t>
  </si>
  <si>
    <t>Clarification</t>
  </si>
  <si>
    <t>X - send as word doc</t>
  </si>
  <si>
    <t>Creative Bus</t>
  </si>
  <si>
    <t>NW Bus</t>
  </si>
  <si>
    <t>Email</t>
  </si>
  <si>
    <t>Schetky NW</t>
  </si>
  <si>
    <t>Walter Pedersen &lt;walterpedersen@alliancebusgroup.com&gt;</t>
  </si>
  <si>
    <t>Jason Spore &lt;Jason.Spore@creativebussales.com&gt;</t>
  </si>
  <si>
    <t>David Schetky &lt;DavidS@schetkynw.com&gt;
Lee Ann Sparks &lt;LeeAnnS@schetkynw.com&gt;</t>
  </si>
  <si>
    <t>Todhunter, Tyler &lt;tyler@nwbus.com&gt;
Goolsby, Rob &lt;rob@nwbus.com&gt;
Merrick, Marty &lt;marty@nwbus.com&gt;</t>
  </si>
  <si>
    <t>Award 4</t>
  </si>
  <si>
    <t>Award 3</t>
  </si>
  <si>
    <t>Award 2</t>
  </si>
  <si>
    <t>Award 1</t>
  </si>
  <si>
    <t>Schetky</t>
  </si>
  <si>
    <t>Creative</t>
  </si>
  <si>
    <t>Alliance</t>
  </si>
  <si>
    <t>Length</t>
  </si>
  <si>
    <t>Propulsion</t>
  </si>
  <si>
    <t>Awarded Vendors</t>
  </si>
  <si>
    <t>30 ft.</t>
  </si>
  <si>
    <t>Diesel</t>
  </si>
  <si>
    <t>35 ft.</t>
  </si>
  <si>
    <t>40 ft.</t>
  </si>
  <si>
    <t>45 ft.</t>
  </si>
  <si>
    <t>60 ft.</t>
  </si>
  <si>
    <t>Hybrid</t>
  </si>
  <si>
    <t>CNG</t>
  </si>
  <si>
    <t>Electric</t>
  </si>
  <si>
    <t>Hydrogen Fuel Cell</t>
  </si>
  <si>
    <t>Light and Medium Awards</t>
  </si>
  <si>
    <t>Heavy Duty Awards</t>
  </si>
  <si>
    <t>Anticipated Awards</t>
  </si>
  <si>
    <t>Double Decker Award</t>
  </si>
  <si>
    <t>Alexander Dennis</t>
  </si>
  <si>
    <t>Award</t>
  </si>
  <si>
    <t>Awards</t>
  </si>
  <si>
    <t>30 D, 30 CNG
35 D, 35 CNG</t>
  </si>
  <si>
    <t>sustainability cut off</t>
  </si>
  <si>
    <t>signed both certificates for buy america</t>
  </si>
  <si>
    <t>X send in word</t>
  </si>
  <si>
    <t>BYD</t>
  </si>
  <si>
    <t>30 E
35 E
40 E
45 E
60 E</t>
  </si>
  <si>
    <t>El Dorado</t>
  </si>
  <si>
    <t>30 D, CNG, Hybrid
35 D, CNG
40 D, CNG, Hybrid, Fuel Cell</t>
  </si>
  <si>
    <t>Gillig</t>
  </si>
  <si>
    <t>30 D, CNG
35 D, CNG, Hybrid, Electric
40 D, CNG, Hybrid, Electric</t>
  </si>
  <si>
    <t>X send in excel</t>
  </si>
  <si>
    <t>MCI</t>
  </si>
  <si>
    <t>40 D
45 D, CNG, E</t>
  </si>
  <si>
    <t>New Flyer</t>
  </si>
  <si>
    <t>35 D, CNG, Hybrid, E
40 D, CNG, Hybrid, E
60 D, CNG, Hybrid, E</t>
  </si>
  <si>
    <t>Nova</t>
  </si>
  <si>
    <t>40 D, CNG, Hybrid, E
60 D, Hybrid</t>
  </si>
  <si>
    <t>Proterra</t>
  </si>
  <si>
    <t>35 E
40 E</t>
  </si>
  <si>
    <t>30 CNG</t>
  </si>
  <si>
    <t>Total</t>
  </si>
  <si>
    <t>Cost</t>
  </si>
  <si>
    <t>Non-Cost</t>
  </si>
  <si>
    <t>Preferences</t>
  </si>
  <si>
    <t>30 D</t>
  </si>
  <si>
    <t>30 E</t>
  </si>
  <si>
    <t>Preference</t>
  </si>
  <si>
    <t>30 H</t>
  </si>
  <si>
    <t>NO BIDS</t>
  </si>
  <si>
    <t>35 CNG</t>
  </si>
  <si>
    <t>35 D</t>
  </si>
  <si>
    <t>35 E</t>
  </si>
  <si>
    <t>35 H</t>
  </si>
  <si>
    <t>40 CNG</t>
  </si>
  <si>
    <t>40 D</t>
  </si>
  <si>
    <t>40 E</t>
  </si>
  <si>
    <t>Rebuilt</t>
  </si>
  <si>
    <t>Refurbished</t>
  </si>
  <si>
    <t>Repower</t>
  </si>
  <si>
    <t>CCW</t>
  </si>
  <si>
    <t>40 H</t>
  </si>
  <si>
    <t>40 FC</t>
  </si>
  <si>
    <t>45 CNG</t>
  </si>
  <si>
    <t>45 D</t>
  </si>
  <si>
    <t>45 E</t>
  </si>
  <si>
    <t>60 CNG</t>
  </si>
  <si>
    <t>60 D</t>
  </si>
  <si>
    <t>60 H</t>
  </si>
  <si>
    <t>60 E</t>
  </si>
  <si>
    <t>60 FC</t>
  </si>
  <si>
    <t>Cat 1</t>
  </si>
  <si>
    <t>Cat 2</t>
  </si>
  <si>
    <t>Cat 3</t>
  </si>
  <si>
    <t>Cat 4</t>
  </si>
  <si>
    <t>Cat 5</t>
  </si>
  <si>
    <t>Double Decker</t>
  </si>
  <si>
    <t>Refurbish</t>
  </si>
  <si>
    <t>Repowering</t>
  </si>
  <si>
    <t>After protest review, Alliance bid submission was deemed to be applicable to category 5 rather than the bid category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</si>
</sst>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4" borderId="1" xfId="0" applyFill="1" applyBorder="1"/>
    <xf numFmtId="0" fontId="1" fillId="0" borderId="2" xfId="0" applyFont="1" applyBorder="1" applyAlignment="1">
      <alignment vertical="center" wrapText="1"/>
    </xf>
    <xf numFmtId="0" fontId="0" fillId="0" borderId="7" xfId="0" applyBorder="1"/>
    <xf numFmtId="0" fontId="0" fillId="0" borderId="9" xfId="0" applyBorder="1"/>
    <xf numFmtId="0" fontId="1" fillId="2" borderId="2" xfId="0" applyFont="1" applyFill="1" applyBorder="1" applyAlignment="1">
      <alignment vertical="center" wrapText="1"/>
    </xf>
    <xf numFmtId="0" fontId="2" fillId="5" borderId="3" xfId="1" applyBorder="1"/>
    <xf numFmtId="0" fontId="2" fillId="5" borderId="4" xfId="1" applyBorder="1"/>
    <xf numFmtId="0" fontId="2" fillId="5" borderId="6" xfId="1" applyBorder="1"/>
    <xf numFmtId="0" fontId="2" fillId="5" borderId="1" xfId="1" applyBorder="1"/>
    <xf numFmtId="0" fontId="2" fillId="5" borderId="7" xfId="1" applyBorder="1"/>
    <xf numFmtId="0" fontId="2" fillId="5" borderId="8" xfId="1" applyBorder="1"/>
    <xf numFmtId="0" fontId="2" fillId="5" borderId="1" xfId="1" applyBorder="1" applyAlignment="1">
      <alignment vertical="center" wrapText="1"/>
    </xf>
    <xf numFmtId="0" fontId="0" fillId="0" borderId="0" xfId="0" applyAlignment="1"/>
    <xf numFmtId="0" fontId="0" fillId="0" borderId="5" xfId="0" applyBorder="1"/>
    <xf numFmtId="0" fontId="0" fillId="0" borderId="10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2:E5" totalsRowShown="0">
  <autoFilter ref="A2:E5"/>
  <tableColumns count="5">
    <tableColumn id="1" name="30 CNG"/>
    <tableColumn id="2" name="Total">
      <calculatedColumnFormula>SUM(C3:E3)</calculatedColumnFormula>
    </tableColumn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M8:Q13" totalsRowShown="0">
  <autoFilter ref="M8:Q13"/>
  <tableColumns count="5">
    <tableColumn id="1" name="40 D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1" name="Table212" displayName="Table212" ref="M15:Q20" totalsRowShown="0">
  <autoFilter ref="M15:Q20"/>
  <tableColumns count="5">
    <tableColumn id="1" name="40 E"/>
    <tableColumn id="2" name="Total">
      <calculatedColumnFormula>SUM(O16:Q16)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12" name="Table213" displayName="Table213" ref="M22:Q26" totalsRowShown="0">
  <autoFilter ref="M22:Q26"/>
  <tableColumns count="5">
    <tableColumn id="1" name="40 H"/>
    <tableColumn id="2" name="Total">
      <calculatedColumnFormula>SUM(O23:Q23)</calculatedColumnFormula>
    </tableColumn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5" name="Table15" displayName="Table15" ref="S2:W3" totalsRowShown="0">
  <autoFilter ref="S2:W3"/>
  <tableColumns count="5">
    <tableColumn id="1" name="45 CNG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6" name="Table16" displayName="Table16" ref="S5:W6" totalsRowShown="0">
  <autoFilter ref="S5:W6"/>
  <tableColumns count="5">
    <tableColumn id="1" name="45 D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7" name="Table17" displayName="Table17" ref="S8:W10" totalsRowShown="0">
  <autoFilter ref="S8:W10"/>
  <tableColumns count="5">
    <tableColumn id="1" name="45 E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8" name="Table18" displayName="Table18" ref="Y2:AC3" totalsRowShown="0">
  <autoFilter ref="Y2:AC3"/>
  <tableColumns count="5">
    <tableColumn id="1" name="60 CNG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9" name="Table19" displayName="Table19" ref="Y5:AC7" totalsRowShown="0">
  <autoFilter ref="Y5:AC7"/>
  <tableColumns count="5">
    <tableColumn id="1" name="60 D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21" name="Table2022" displayName="Table2022" ref="Y13:AC15" totalsRowShown="0">
  <autoFilter ref="Y13:AC15"/>
  <tableColumns count="5">
    <tableColumn id="1" name="60 H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22" name="Table223" displayName="Table223" ref="Y9:AC11" totalsRowShown="0">
  <autoFilter ref="Y9:AC11"/>
  <tableColumns count="5">
    <tableColumn id="1" name="60 E"/>
    <tableColumn id="2" name="Total">
      <calculatedColumnFormula>SUM(AA10:AC10)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7:E10" totalsRowShown="0">
  <autoFilter ref="A7:E10"/>
  <tableColumns count="5">
    <tableColumn id="1" name="30 D"/>
    <tableColumn id="2" name="Total"/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3" name="Table23" displayName="Table23" ref="Y17:AC18" totalsRowShown="0">
  <autoFilter ref="Y17:AC18"/>
  <tableColumns count="5">
    <tableColumn id="1" name="60 FC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31" name="Table232" displayName="Table232" ref="M28:Q30" totalsRowShown="0">
  <autoFilter ref="M28:Q30"/>
  <tableColumns count="5">
    <tableColumn id="1" name="40 FC"/>
    <tableColumn id="2" name="Total">
      <calculatedColumnFormula>SUM(O29:Q30)</calculatedColumnFormula>
    </tableColumn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4" name="Table225" displayName="Table225" ref="A2:E5" totalsRowShown="0">
  <autoFilter ref="A2:E5"/>
  <tableColumns count="5">
    <tableColumn id="1" name="Cat 1"/>
    <tableColumn id="2" name="Total">
      <calculatedColumnFormula>SUM(C3:E3)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5" name="Table25" displayName="Table25" ref="A7:E10" totalsRowShown="0">
  <autoFilter ref="A7:E10"/>
  <tableColumns count="5">
    <tableColumn id="1" name="Cat 2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6" name="Table26" displayName="Table26" ref="A12:E15" totalsRowShown="0">
  <autoFilter ref="A12:E15"/>
  <tableColumns count="5">
    <tableColumn id="1" name="Cat 3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27" name="Table28" displayName="Table28" ref="A17:E21" totalsRowShown="0">
  <autoFilter ref="A17:E21"/>
  <tableColumns count="5">
    <tableColumn id="1" name="Cat 4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28" name="Table29" displayName="Table29" ref="A23:E26" totalsRowShown="0">
  <autoFilter ref="A23:E26"/>
  <tableColumns count="5">
    <tableColumn id="1" name="Cat 5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13" name="Table214" displayName="Table214" ref="A1:E2" totalsRowShown="0">
  <autoFilter ref="A1:E2"/>
  <tableColumns count="5">
    <tableColumn id="1" name="Double Decker"/>
    <tableColumn id="2" name="Total">
      <calculatedColumnFormula>SUM(C2:E2)</calculatedColumnFormula>
    </tableColumn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20" name="Table221" displayName="Table221" ref="A4:E5" totalsRowShown="0">
  <autoFilter ref="A4:E5"/>
  <tableColumns count="5">
    <tableColumn id="1" name="Refurbish"/>
    <tableColumn id="2" name="Total">
      <calculatedColumnFormula>SUM(Table221[[Cost]:[Preference]])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29" name="Table230" displayName="Table230" ref="A7:E8" totalsRowShown="0">
  <autoFilter ref="A7:E8"/>
  <tableColumns count="5">
    <tableColumn id="1" name="Repower"/>
    <tableColumn id="2" name="Total">
      <calculatedColumnFormula>SUM(Table230[[Cost]:[Preference]])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A12:E13" totalsRowShown="0">
  <autoFilter ref="A12:E13"/>
  <tableColumns count="5">
    <tableColumn id="1" name="30 E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id="30" name="Table231" displayName="Table231" ref="A1:E2" totalsRowShown="0">
  <autoFilter ref="A1:E2"/>
  <tableColumns count="5">
    <tableColumn id="1" name="Rebuilt"/>
    <tableColumn id="2" name="Total">
      <calculatedColumnFormula>SUM(C2:E2)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5" displayName="Table5" ref="A15:E16" totalsRowShown="0">
  <autoFilter ref="A15:E16"/>
  <tableColumns count="5">
    <tableColumn id="1" name="30 H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le6" displayName="Table6" ref="G2:K6" totalsRowShown="0">
  <autoFilter ref="G2:K6"/>
  <tableColumns count="5">
    <tableColumn id="1" name="35 CNG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e27" displayName="Table27" ref="G8:K12" totalsRowShown="0">
  <autoFilter ref="G8:K12"/>
  <tableColumns count="5">
    <tableColumn id="1" name="35 D"/>
    <tableColumn id="2" name="Total">
      <calculatedColumnFormula>SUM(I9:K9)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G14:K18" totalsRowShown="0">
  <autoFilter ref="G14:K18"/>
  <tableColumns count="5">
    <tableColumn id="1" name="35 E"/>
    <tableColumn id="2" name="Total"/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G20:K22" totalsRowShown="0">
  <autoFilter ref="G20:K22"/>
  <tableColumns count="5">
    <tableColumn id="1" name="35 H"/>
    <tableColumn id="2" name="Total"/>
    <tableColumn id="3" name="Cost"/>
    <tableColumn id="4" name="Non-Cost"/>
    <tableColumn id="5" name="Preferenc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le210" displayName="Table210" ref="M2:Q6" totalsRowShown="0">
  <autoFilter ref="M2:Q6"/>
  <tableColumns count="5">
    <tableColumn id="1" name="40 CNG"/>
    <tableColumn id="2" name="Total">
      <calculatedColumnFormula>SUM(O3:Q3)</calculatedColumnFormula>
    </tableColumn>
    <tableColumn id="3" name="Cost"/>
    <tableColumn id="4" name="Non-Cost"/>
    <tableColumn id="5" name="Preferenc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9"/>
  <sheetViews>
    <sheetView tabSelected="1" topLeftCell="B1" zoomScale="120" zoomScaleNormal="120" workbookViewId="0">
      <selection activeCell="S8" sqref="S8"/>
    </sheetView>
  </sheetViews>
  <sheetFormatPr defaultRowHeight="14.25" customHeight="1" x14ac:dyDescent="0.25"/>
  <cols>
    <col min="2" max="2" width="18.28515625" bestFit="1" customWidth="1"/>
    <col min="3" max="3" width="7" bestFit="1" customWidth="1"/>
    <col min="4" max="4" width="18" bestFit="1" customWidth="1"/>
    <col min="5" max="5" width="18.5703125" bestFit="1" customWidth="1"/>
    <col min="6" max="7" width="10" bestFit="1" customWidth="1"/>
    <col min="8" max="8" width="9.42578125" bestFit="1" customWidth="1"/>
    <col min="9" max="9" width="10" bestFit="1" customWidth="1"/>
    <col min="10" max="10" width="9" customWidth="1"/>
    <col min="14" max="14" width="24.28515625" bestFit="1" customWidth="1"/>
    <col min="15" max="15" width="17.140625" customWidth="1"/>
    <col min="16" max="17" width="8.42578125" bestFit="1" customWidth="1"/>
    <col min="18" max="19" width="8.140625" bestFit="1" customWidth="1"/>
  </cols>
  <sheetData>
    <row r="2" spans="2:22" ht="14.25" customHeight="1" x14ac:dyDescent="0.25">
      <c r="B2" t="s">
        <v>43</v>
      </c>
      <c r="N2" t="s">
        <v>42</v>
      </c>
    </row>
    <row r="4" spans="2:22" ht="14.25" customHeight="1" thickBot="1" x14ac:dyDescent="0.3">
      <c r="B4" s="3" t="s">
        <v>1</v>
      </c>
      <c r="C4" s="3" t="s">
        <v>29</v>
      </c>
      <c r="D4" s="3" t="s">
        <v>30</v>
      </c>
      <c r="E4" s="13" t="s">
        <v>44</v>
      </c>
      <c r="F4" s="27" t="s">
        <v>31</v>
      </c>
      <c r="G4" s="27"/>
      <c r="H4" s="27"/>
      <c r="I4" s="27"/>
      <c r="J4" s="27"/>
      <c r="K4" s="21"/>
      <c r="L4" s="21"/>
      <c r="M4" s="8"/>
      <c r="N4" s="3" t="s">
        <v>1</v>
      </c>
      <c r="O4" s="3" t="s">
        <v>44</v>
      </c>
      <c r="P4" s="9" t="s">
        <v>25</v>
      </c>
      <c r="Q4" s="9" t="s">
        <v>24</v>
      </c>
      <c r="R4" s="9" t="s">
        <v>23</v>
      </c>
      <c r="S4" s="9" t="s">
        <v>22</v>
      </c>
      <c r="T4" s="8"/>
      <c r="U4" s="8"/>
      <c r="V4" s="8"/>
    </row>
    <row r="5" spans="2:22" ht="14.25" customHeight="1" x14ac:dyDescent="0.25">
      <c r="B5" s="4">
        <v>1</v>
      </c>
      <c r="C5" s="4" t="s">
        <v>32</v>
      </c>
      <c r="D5" s="4" t="s">
        <v>33</v>
      </c>
      <c r="E5" s="10">
        <v>3</v>
      </c>
      <c r="F5" s="14" t="s">
        <v>57</v>
      </c>
      <c r="G5" s="15" t="s">
        <v>55</v>
      </c>
      <c r="H5" s="15" t="s">
        <v>28</v>
      </c>
      <c r="I5" s="24"/>
      <c r="J5" s="22"/>
      <c r="M5" s="8"/>
      <c r="N5" s="4">
        <v>1</v>
      </c>
      <c r="O5" s="4">
        <v>4</v>
      </c>
      <c r="P5" s="17" t="s">
        <v>26</v>
      </c>
      <c r="Q5" s="17" t="s">
        <v>27</v>
      </c>
      <c r="R5" s="17" t="s">
        <v>15</v>
      </c>
      <c r="S5" s="2"/>
      <c r="T5" s="8"/>
      <c r="U5" s="8"/>
      <c r="V5" s="8"/>
    </row>
    <row r="6" spans="2:22" ht="14.25" customHeight="1" x14ac:dyDescent="0.25">
      <c r="B6" s="4">
        <v>2</v>
      </c>
      <c r="C6" s="4" t="s">
        <v>34</v>
      </c>
      <c r="D6" s="4" t="s">
        <v>33</v>
      </c>
      <c r="E6" s="10">
        <v>4</v>
      </c>
      <c r="F6" s="16" t="s">
        <v>57</v>
      </c>
      <c r="G6" s="17" t="s">
        <v>28</v>
      </c>
      <c r="H6" s="17" t="s">
        <v>55</v>
      </c>
      <c r="I6" s="17" t="s">
        <v>62</v>
      </c>
      <c r="J6" s="11"/>
      <c r="M6" s="8"/>
      <c r="N6" s="4">
        <v>2</v>
      </c>
      <c r="O6" s="4">
        <v>4</v>
      </c>
      <c r="P6" s="17" t="s">
        <v>27</v>
      </c>
      <c r="Q6" s="17" t="s">
        <v>26</v>
      </c>
      <c r="R6" s="17" t="s">
        <v>15</v>
      </c>
      <c r="S6" s="2"/>
      <c r="T6" s="8"/>
      <c r="U6" s="8"/>
      <c r="V6" s="8"/>
    </row>
    <row r="7" spans="2:22" ht="14.25" customHeight="1" x14ac:dyDescent="0.25">
      <c r="B7" s="4">
        <v>3</v>
      </c>
      <c r="C7" s="4" t="s">
        <v>35</v>
      </c>
      <c r="D7" s="4" t="s">
        <v>33</v>
      </c>
      <c r="E7" s="10">
        <v>4</v>
      </c>
      <c r="F7" s="16" t="s">
        <v>57</v>
      </c>
      <c r="G7" s="17" t="s">
        <v>62</v>
      </c>
      <c r="H7" s="17" t="s">
        <v>60</v>
      </c>
      <c r="I7" s="17" t="s">
        <v>64</v>
      </c>
      <c r="J7" s="18" t="s">
        <v>55</v>
      </c>
      <c r="M7" s="8"/>
      <c r="N7" s="4">
        <v>3</v>
      </c>
      <c r="O7" s="4">
        <v>4</v>
      </c>
      <c r="P7" s="17" t="s">
        <v>27</v>
      </c>
      <c r="Q7" s="17" t="s">
        <v>26</v>
      </c>
      <c r="R7" s="17" t="s">
        <v>15</v>
      </c>
      <c r="S7" s="2"/>
      <c r="T7" s="8"/>
      <c r="U7" s="8"/>
      <c r="V7" s="8"/>
    </row>
    <row r="8" spans="2:22" ht="14.25" customHeight="1" x14ac:dyDescent="0.25">
      <c r="B8" s="4">
        <v>4</v>
      </c>
      <c r="C8" s="4" t="s">
        <v>36</v>
      </c>
      <c r="D8" s="4" t="s">
        <v>33</v>
      </c>
      <c r="E8" s="10">
        <v>3</v>
      </c>
      <c r="F8" s="16" t="s">
        <v>60</v>
      </c>
      <c r="G8" s="2"/>
      <c r="H8" s="2"/>
      <c r="I8" s="2"/>
      <c r="J8" s="11"/>
      <c r="M8" s="8"/>
      <c r="N8" s="4">
        <v>4</v>
      </c>
      <c r="O8" s="4">
        <v>4</v>
      </c>
      <c r="P8" s="17" t="s">
        <v>26</v>
      </c>
      <c r="Q8" s="17" t="s">
        <v>27</v>
      </c>
      <c r="R8" s="17" t="s">
        <v>15</v>
      </c>
      <c r="T8" s="8"/>
      <c r="U8" s="8"/>
      <c r="V8" s="8"/>
    </row>
    <row r="9" spans="2:22" ht="14.25" customHeight="1" x14ac:dyDescent="0.25">
      <c r="B9" s="4">
        <v>5</v>
      </c>
      <c r="C9" s="4" t="s">
        <v>37</v>
      </c>
      <c r="D9" s="4" t="s">
        <v>33</v>
      </c>
      <c r="E9" s="10">
        <v>3</v>
      </c>
      <c r="F9" s="16" t="s">
        <v>62</v>
      </c>
      <c r="G9" s="17" t="s">
        <v>64</v>
      </c>
      <c r="H9" s="2"/>
      <c r="I9" s="2"/>
      <c r="J9" s="11"/>
      <c r="M9" s="8"/>
      <c r="N9" s="4">
        <v>5</v>
      </c>
      <c r="O9" s="4">
        <v>4</v>
      </c>
      <c r="P9" s="17" t="s">
        <v>27</v>
      </c>
      <c r="Q9" s="17" t="s">
        <v>15</v>
      </c>
      <c r="R9" s="17" t="s">
        <v>26</v>
      </c>
      <c r="S9" s="17" t="s">
        <v>28</v>
      </c>
      <c r="T9" s="8"/>
      <c r="U9" s="8"/>
      <c r="V9" s="8"/>
    </row>
    <row r="10" spans="2:22" ht="14.25" customHeight="1" x14ac:dyDescent="0.25">
      <c r="B10" s="4">
        <v>6</v>
      </c>
      <c r="C10" s="4" t="s">
        <v>32</v>
      </c>
      <c r="D10" s="4" t="s">
        <v>38</v>
      </c>
      <c r="E10" s="10">
        <v>3</v>
      </c>
      <c r="F10" s="16" t="s">
        <v>55</v>
      </c>
      <c r="G10" s="2"/>
      <c r="H10" s="2"/>
      <c r="I10" s="2"/>
      <c r="J10" s="11"/>
    </row>
    <row r="11" spans="2:22" ht="14.25" customHeight="1" x14ac:dyDescent="0.25">
      <c r="B11" s="4">
        <v>7</v>
      </c>
      <c r="C11" s="4" t="s">
        <v>34</v>
      </c>
      <c r="D11" s="4" t="s">
        <v>38</v>
      </c>
      <c r="E11" s="10">
        <v>3</v>
      </c>
      <c r="F11" s="16" t="s">
        <v>57</v>
      </c>
      <c r="G11" s="17" t="s">
        <v>62</v>
      </c>
      <c r="H11" s="2"/>
      <c r="I11" s="2"/>
      <c r="J11" s="11"/>
      <c r="N11" t="s">
        <v>45</v>
      </c>
      <c r="Q11" s="8"/>
      <c r="R11" s="8"/>
      <c r="S11" s="8"/>
    </row>
    <row r="12" spans="2:22" ht="14.25" customHeight="1" x14ac:dyDescent="0.25">
      <c r="B12" s="4">
        <v>8</v>
      </c>
      <c r="C12" s="4" t="s">
        <v>35</v>
      </c>
      <c r="D12" s="4" t="s">
        <v>38</v>
      </c>
      <c r="E12" s="10">
        <v>4</v>
      </c>
      <c r="F12" s="16" t="s">
        <v>57</v>
      </c>
      <c r="G12" s="17" t="s">
        <v>62</v>
      </c>
      <c r="H12" s="17" t="s">
        <v>55</v>
      </c>
      <c r="I12" s="17" t="s">
        <v>64</v>
      </c>
      <c r="J12" s="11"/>
      <c r="Q12" s="8"/>
      <c r="R12" s="8"/>
      <c r="S12" s="8"/>
    </row>
    <row r="13" spans="2:22" ht="14.25" customHeight="1" x14ac:dyDescent="0.25">
      <c r="B13" s="4">
        <v>9</v>
      </c>
      <c r="C13" s="4" t="s">
        <v>36</v>
      </c>
      <c r="D13" s="4" t="s">
        <v>38</v>
      </c>
      <c r="E13" s="10">
        <v>3</v>
      </c>
      <c r="F13" s="25" t="s">
        <v>77</v>
      </c>
      <c r="G13" s="26"/>
      <c r="H13" s="26"/>
      <c r="I13" s="26"/>
      <c r="J13" s="11"/>
      <c r="N13" s="3" t="s">
        <v>48</v>
      </c>
      <c r="O13" s="3" t="s">
        <v>47</v>
      </c>
      <c r="P13" s="8"/>
      <c r="Q13" s="8"/>
      <c r="R13" s="8"/>
      <c r="S13" s="8"/>
    </row>
    <row r="14" spans="2:22" ht="14.25" customHeight="1" x14ac:dyDescent="0.25">
      <c r="B14" s="4">
        <v>10</v>
      </c>
      <c r="C14" s="4" t="s">
        <v>37</v>
      </c>
      <c r="D14" s="4" t="s">
        <v>38</v>
      </c>
      <c r="E14" s="10">
        <v>3</v>
      </c>
      <c r="F14" s="16" t="s">
        <v>62</v>
      </c>
      <c r="G14" s="17" t="s">
        <v>64</v>
      </c>
      <c r="H14" s="2"/>
      <c r="I14" s="2"/>
      <c r="J14" s="11"/>
      <c r="N14" s="4">
        <v>1</v>
      </c>
      <c r="O14" s="20" t="s">
        <v>46</v>
      </c>
      <c r="P14" s="8"/>
      <c r="Q14" s="8"/>
      <c r="R14" s="8"/>
      <c r="S14" s="8"/>
    </row>
    <row r="15" spans="2:22" ht="14.25" customHeight="1" x14ac:dyDescent="0.25">
      <c r="B15" s="4">
        <v>11</v>
      </c>
      <c r="C15" s="4" t="s">
        <v>32</v>
      </c>
      <c r="D15" s="4" t="s">
        <v>39</v>
      </c>
      <c r="E15" s="10">
        <v>3</v>
      </c>
      <c r="F15" s="16" t="s">
        <v>57</v>
      </c>
      <c r="G15" s="17" t="s">
        <v>55</v>
      </c>
      <c r="H15" s="17" t="s">
        <v>28</v>
      </c>
      <c r="I15" s="2"/>
      <c r="J15" s="11"/>
      <c r="N15" s="7"/>
      <c r="O15" s="7"/>
      <c r="P15" s="8"/>
      <c r="Q15" s="8"/>
      <c r="R15" s="8"/>
      <c r="S15" s="8"/>
    </row>
    <row r="16" spans="2:22" ht="14.25" customHeight="1" x14ac:dyDescent="0.25">
      <c r="B16" s="4">
        <v>12</v>
      </c>
      <c r="C16" s="4" t="s">
        <v>34</v>
      </c>
      <c r="D16" s="4" t="s">
        <v>39</v>
      </c>
      <c r="E16" s="10">
        <v>3</v>
      </c>
      <c r="F16" s="16" t="s">
        <v>57</v>
      </c>
      <c r="G16" s="17" t="s">
        <v>62</v>
      </c>
      <c r="H16" s="17" t="s">
        <v>55</v>
      </c>
      <c r="I16" s="17" t="s">
        <v>28</v>
      </c>
      <c r="J16" s="11"/>
      <c r="N16" s="7" t="s">
        <v>85</v>
      </c>
      <c r="O16" s="7"/>
      <c r="P16" s="8"/>
      <c r="Q16" s="8"/>
      <c r="R16" s="8"/>
      <c r="S16" s="8"/>
    </row>
    <row r="17" spans="2:15" ht="14.25" customHeight="1" x14ac:dyDescent="0.25">
      <c r="B17" s="4">
        <v>13</v>
      </c>
      <c r="C17" s="4" t="s">
        <v>35</v>
      </c>
      <c r="D17" s="4" t="s">
        <v>39</v>
      </c>
      <c r="E17" s="10">
        <v>4</v>
      </c>
      <c r="F17" s="16" t="s">
        <v>57</v>
      </c>
      <c r="G17" s="17" t="s">
        <v>62</v>
      </c>
      <c r="H17" s="17" t="s">
        <v>55</v>
      </c>
      <c r="I17" s="17" t="s">
        <v>64</v>
      </c>
      <c r="J17" s="11"/>
    </row>
    <row r="18" spans="2:15" ht="14.25" customHeight="1" x14ac:dyDescent="0.25">
      <c r="B18" s="4">
        <v>14</v>
      </c>
      <c r="C18" s="4" t="s">
        <v>36</v>
      </c>
      <c r="D18" s="4" t="s">
        <v>39</v>
      </c>
      <c r="E18" s="10">
        <v>3</v>
      </c>
      <c r="F18" s="16" t="s">
        <v>60</v>
      </c>
      <c r="G18" s="2"/>
      <c r="H18" s="2"/>
      <c r="I18" s="2"/>
      <c r="J18" s="11"/>
      <c r="N18" s="3" t="s">
        <v>48</v>
      </c>
      <c r="O18" s="3" t="s">
        <v>47</v>
      </c>
    </row>
    <row r="19" spans="2:15" ht="14.25" customHeight="1" x14ac:dyDescent="0.25">
      <c r="B19" s="4">
        <v>15</v>
      </c>
      <c r="C19" s="4" t="s">
        <v>37</v>
      </c>
      <c r="D19" s="4" t="s">
        <v>39</v>
      </c>
      <c r="E19" s="10">
        <v>3</v>
      </c>
      <c r="F19" s="16" t="s">
        <v>62</v>
      </c>
      <c r="G19" s="2"/>
      <c r="H19" s="2"/>
      <c r="I19" s="2"/>
      <c r="J19" s="11"/>
      <c r="N19" s="4">
        <v>1</v>
      </c>
      <c r="O19" s="20" t="s">
        <v>88</v>
      </c>
    </row>
    <row r="20" spans="2:15" ht="14.25" customHeight="1" x14ac:dyDescent="0.25">
      <c r="B20" s="4">
        <v>16</v>
      </c>
      <c r="C20" s="4" t="s">
        <v>32</v>
      </c>
      <c r="D20" s="4" t="s">
        <v>40</v>
      </c>
      <c r="E20" s="10">
        <v>4</v>
      </c>
      <c r="F20" s="16" t="s">
        <v>53</v>
      </c>
      <c r="G20" s="2"/>
      <c r="H20" s="2"/>
      <c r="I20" s="2"/>
      <c r="J20" s="11"/>
    </row>
    <row r="21" spans="2:15" ht="14.25" customHeight="1" x14ac:dyDescent="0.25">
      <c r="B21" s="4">
        <v>17</v>
      </c>
      <c r="C21" s="4" t="s">
        <v>34</v>
      </c>
      <c r="D21" s="4" t="s">
        <v>40</v>
      </c>
      <c r="E21" s="10">
        <v>4</v>
      </c>
      <c r="F21" s="16" t="s">
        <v>57</v>
      </c>
      <c r="G21" s="17" t="s">
        <v>62</v>
      </c>
      <c r="H21" s="17" t="s">
        <v>66</v>
      </c>
      <c r="I21" s="17" t="s">
        <v>53</v>
      </c>
      <c r="J21" s="11"/>
      <c r="N21" t="s">
        <v>86</v>
      </c>
    </row>
    <row r="22" spans="2:15" ht="14.25" customHeight="1" x14ac:dyDescent="0.25">
      <c r="B22" s="4">
        <v>18</v>
      </c>
      <c r="C22" s="4" t="s">
        <v>35</v>
      </c>
      <c r="D22" s="4" t="s">
        <v>40</v>
      </c>
      <c r="E22" s="10">
        <v>4</v>
      </c>
      <c r="F22" s="16" t="s">
        <v>57</v>
      </c>
      <c r="G22" s="17" t="s">
        <v>62</v>
      </c>
      <c r="H22" s="17" t="s">
        <v>66</v>
      </c>
      <c r="I22" s="17" t="s">
        <v>64</v>
      </c>
      <c r="J22" s="18" t="s">
        <v>53</v>
      </c>
    </row>
    <row r="23" spans="2:15" ht="14.25" customHeight="1" x14ac:dyDescent="0.25">
      <c r="B23" s="4">
        <v>19</v>
      </c>
      <c r="C23" s="4" t="s">
        <v>36</v>
      </c>
      <c r="D23" s="4" t="s">
        <v>40</v>
      </c>
      <c r="E23" s="10">
        <v>3</v>
      </c>
      <c r="F23" s="16" t="s">
        <v>60</v>
      </c>
      <c r="G23" s="17" t="s">
        <v>53</v>
      </c>
      <c r="H23" s="2"/>
      <c r="I23" s="2"/>
      <c r="J23" s="11"/>
      <c r="N23" s="3" t="s">
        <v>48</v>
      </c>
      <c r="O23" s="3" t="s">
        <v>47</v>
      </c>
    </row>
    <row r="24" spans="2:15" ht="14.25" customHeight="1" x14ac:dyDescent="0.25">
      <c r="B24" s="4">
        <v>20</v>
      </c>
      <c r="C24" s="4" t="s">
        <v>37</v>
      </c>
      <c r="D24" s="4" t="s">
        <v>40</v>
      </c>
      <c r="E24" s="10">
        <v>3</v>
      </c>
      <c r="F24" s="16" t="s">
        <v>62</v>
      </c>
      <c r="G24" s="17" t="s">
        <v>53</v>
      </c>
      <c r="H24" s="2"/>
      <c r="I24" s="2"/>
      <c r="J24" s="11"/>
      <c r="N24" s="4">
        <v>1</v>
      </c>
      <c r="O24" s="20" t="s">
        <v>88</v>
      </c>
    </row>
    <row r="25" spans="2:15" ht="14.25" customHeight="1" x14ac:dyDescent="0.25">
      <c r="B25" s="4">
        <v>21</v>
      </c>
      <c r="C25" s="4" t="s">
        <v>32</v>
      </c>
      <c r="D25" s="4" t="s">
        <v>41</v>
      </c>
      <c r="E25" s="10">
        <v>3</v>
      </c>
      <c r="F25" s="25" t="s">
        <v>77</v>
      </c>
      <c r="G25" s="26"/>
      <c r="H25" s="26"/>
      <c r="I25" s="26"/>
      <c r="J25" s="11"/>
    </row>
    <row r="26" spans="2:15" ht="14.25" customHeight="1" x14ac:dyDescent="0.25">
      <c r="B26" s="4">
        <v>22</v>
      </c>
      <c r="C26" s="4" t="s">
        <v>34</v>
      </c>
      <c r="D26" s="4" t="s">
        <v>41</v>
      </c>
      <c r="E26" s="10">
        <v>3</v>
      </c>
      <c r="F26" s="25" t="s">
        <v>77</v>
      </c>
      <c r="G26" s="26"/>
      <c r="H26" s="26"/>
      <c r="I26" s="26"/>
      <c r="J26" s="11"/>
      <c r="N26" t="s">
        <v>106</v>
      </c>
    </row>
    <row r="27" spans="2:15" ht="14.25" customHeight="1" x14ac:dyDescent="0.25">
      <c r="B27" s="4">
        <v>23</v>
      </c>
      <c r="C27" s="4" t="s">
        <v>35</v>
      </c>
      <c r="D27" s="4" t="s">
        <v>41</v>
      </c>
      <c r="E27" s="10">
        <v>3</v>
      </c>
      <c r="F27" s="16" t="s">
        <v>55</v>
      </c>
      <c r="G27" s="17" t="s">
        <v>62</v>
      </c>
      <c r="H27" s="2"/>
      <c r="I27" s="2"/>
      <c r="J27" s="11"/>
    </row>
    <row r="28" spans="2:15" ht="14.25" customHeight="1" x14ac:dyDescent="0.25">
      <c r="B28" s="4">
        <v>24</v>
      </c>
      <c r="C28" s="4" t="s">
        <v>36</v>
      </c>
      <c r="D28" s="4" t="s">
        <v>41</v>
      </c>
      <c r="E28" s="10">
        <v>3</v>
      </c>
      <c r="F28" s="25" t="s">
        <v>77</v>
      </c>
      <c r="G28" s="26"/>
      <c r="H28" s="26"/>
      <c r="I28" s="26"/>
      <c r="J28" s="11"/>
      <c r="N28" s="3" t="s">
        <v>48</v>
      </c>
      <c r="O28" s="3" t="s">
        <v>47</v>
      </c>
    </row>
    <row r="29" spans="2:15" ht="14.25" customHeight="1" thickBot="1" x14ac:dyDescent="0.3">
      <c r="B29" s="4">
        <v>25</v>
      </c>
      <c r="C29" s="4" t="s">
        <v>37</v>
      </c>
      <c r="D29" s="4" t="s">
        <v>41</v>
      </c>
      <c r="E29" s="10">
        <v>3</v>
      </c>
      <c r="F29" s="19" t="s">
        <v>62</v>
      </c>
      <c r="G29" s="12"/>
      <c r="H29" s="12"/>
      <c r="I29" s="12"/>
      <c r="J29" s="23"/>
      <c r="N29" s="4">
        <v>1</v>
      </c>
      <c r="O29" s="20" t="s">
        <v>88</v>
      </c>
    </row>
  </sheetData>
  <mergeCells count="5">
    <mergeCell ref="F28:I28"/>
    <mergeCell ref="F13:I13"/>
    <mergeCell ref="F25:I25"/>
    <mergeCell ref="F26:I26"/>
    <mergeCell ref="F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zoomScale="110" zoomScaleNormal="110" workbookViewId="0">
      <selection activeCell="K29" sqref="K29"/>
    </sheetView>
  </sheetViews>
  <sheetFormatPr defaultRowHeight="15" x14ac:dyDescent="0.25"/>
  <cols>
    <col min="1" max="1" width="9.7109375" bestFit="1" customWidth="1"/>
    <col min="2" max="2" width="7.7109375" bestFit="1" customWidth="1"/>
    <col min="3" max="3" width="7.140625" bestFit="1" customWidth="1"/>
    <col min="4" max="4" width="11.5703125" bestFit="1" customWidth="1"/>
    <col min="5" max="5" width="14" bestFit="1" customWidth="1"/>
    <col min="7" max="7" width="9.42578125" customWidth="1"/>
    <col min="10" max="10" width="11.42578125" customWidth="1"/>
    <col min="11" max="11" width="13.85546875" customWidth="1"/>
    <col min="16" max="16" width="11.42578125" customWidth="1"/>
    <col min="17" max="17" width="13.85546875" customWidth="1"/>
    <col min="19" max="19" width="9.42578125" customWidth="1"/>
    <col min="22" max="22" width="11.42578125" customWidth="1"/>
    <col min="23" max="23" width="13" customWidth="1"/>
    <col min="25" max="25" width="9.42578125" customWidth="1"/>
    <col min="28" max="28" width="11.42578125" customWidth="1"/>
    <col min="29" max="29" width="13" customWidth="1"/>
  </cols>
  <sheetData>
    <row r="2" spans="1:29" x14ac:dyDescent="0.25">
      <c r="A2" t="s">
        <v>68</v>
      </c>
      <c r="B2" t="s">
        <v>69</v>
      </c>
      <c r="C2" t="s">
        <v>70</v>
      </c>
      <c r="D2" t="s">
        <v>71</v>
      </c>
      <c r="E2" t="s">
        <v>72</v>
      </c>
      <c r="G2" t="s">
        <v>78</v>
      </c>
      <c r="H2" t="s">
        <v>69</v>
      </c>
      <c r="I2" t="s">
        <v>70</v>
      </c>
      <c r="J2" t="s">
        <v>71</v>
      </c>
      <c r="K2" t="s">
        <v>75</v>
      </c>
      <c r="M2" t="s">
        <v>82</v>
      </c>
      <c r="N2" t="s">
        <v>69</v>
      </c>
      <c r="O2" t="s">
        <v>70</v>
      </c>
      <c r="P2" t="s">
        <v>71</v>
      </c>
      <c r="Q2" t="s">
        <v>75</v>
      </c>
      <c r="S2" t="s">
        <v>91</v>
      </c>
      <c r="T2" t="s">
        <v>69</v>
      </c>
      <c r="U2" t="s">
        <v>70</v>
      </c>
      <c r="V2" t="s">
        <v>71</v>
      </c>
      <c r="W2" t="s">
        <v>75</v>
      </c>
      <c r="Y2" t="s">
        <v>94</v>
      </c>
      <c r="Z2" t="s">
        <v>69</v>
      </c>
      <c r="AA2" t="s">
        <v>70</v>
      </c>
      <c r="AB2" t="s">
        <v>71</v>
      </c>
      <c r="AC2" t="s">
        <v>75</v>
      </c>
    </row>
    <row r="3" spans="1:29" x14ac:dyDescent="0.25">
      <c r="A3" t="s">
        <v>28</v>
      </c>
      <c r="B3">
        <f>SUM(C3:E3)</f>
        <v>709</v>
      </c>
      <c r="C3">
        <v>259</v>
      </c>
      <c r="D3">
        <v>410</v>
      </c>
      <c r="E3">
        <v>40</v>
      </c>
      <c r="G3" t="s">
        <v>28</v>
      </c>
      <c r="H3">
        <v>680</v>
      </c>
      <c r="I3">
        <v>245</v>
      </c>
      <c r="J3">
        <v>395</v>
      </c>
      <c r="K3">
        <v>40</v>
      </c>
      <c r="M3" t="s">
        <v>55</v>
      </c>
      <c r="N3">
        <f>SUM(O3:Q3)</f>
        <v>712</v>
      </c>
      <c r="O3">
        <v>244</v>
      </c>
      <c r="P3">
        <v>418</v>
      </c>
      <c r="Q3">
        <v>50</v>
      </c>
      <c r="S3" t="s">
        <v>60</v>
      </c>
      <c r="T3">
        <v>776</v>
      </c>
      <c r="U3">
        <v>290</v>
      </c>
      <c r="V3">
        <v>436</v>
      </c>
      <c r="W3">
        <v>50</v>
      </c>
      <c r="Y3" t="s">
        <v>62</v>
      </c>
      <c r="Z3">
        <v>799</v>
      </c>
      <c r="AA3">
        <v>300</v>
      </c>
      <c r="AB3">
        <v>449</v>
      </c>
      <c r="AC3">
        <v>50</v>
      </c>
    </row>
    <row r="4" spans="1:29" x14ac:dyDescent="0.25">
      <c r="A4" t="s">
        <v>55</v>
      </c>
      <c r="B4">
        <f>SUM(C4:E4)</f>
        <v>734</v>
      </c>
      <c r="C4">
        <v>234</v>
      </c>
      <c r="D4">
        <v>450</v>
      </c>
      <c r="E4">
        <v>50</v>
      </c>
      <c r="G4" t="s">
        <v>55</v>
      </c>
      <c r="H4">
        <v>715</v>
      </c>
      <c r="I4">
        <v>205</v>
      </c>
      <c r="J4">
        <v>460</v>
      </c>
      <c r="K4">
        <v>50</v>
      </c>
      <c r="M4" t="s">
        <v>57</v>
      </c>
      <c r="N4">
        <f t="shared" ref="N4:N6" si="0">SUM(O4:Q4)</f>
        <v>828</v>
      </c>
      <c r="O4">
        <v>273</v>
      </c>
      <c r="P4">
        <v>505</v>
      </c>
      <c r="Q4">
        <v>50</v>
      </c>
    </row>
    <row r="5" spans="1:29" x14ac:dyDescent="0.25">
      <c r="A5" t="s">
        <v>57</v>
      </c>
      <c r="B5">
        <f>SUM(C5:E5)</f>
        <v>785</v>
      </c>
      <c r="C5">
        <v>252</v>
      </c>
      <c r="D5">
        <v>483</v>
      </c>
      <c r="E5">
        <v>50</v>
      </c>
      <c r="G5" t="s">
        <v>57</v>
      </c>
      <c r="H5">
        <v>830</v>
      </c>
      <c r="I5">
        <v>237</v>
      </c>
      <c r="J5">
        <v>543</v>
      </c>
      <c r="K5">
        <v>50</v>
      </c>
      <c r="M5" t="s">
        <v>62</v>
      </c>
      <c r="N5">
        <f t="shared" si="0"/>
        <v>786</v>
      </c>
      <c r="O5">
        <v>236</v>
      </c>
      <c r="P5">
        <v>500</v>
      </c>
      <c r="Q5">
        <v>50</v>
      </c>
      <c r="S5" t="s">
        <v>92</v>
      </c>
      <c r="T5" t="s">
        <v>69</v>
      </c>
      <c r="U5" t="s">
        <v>70</v>
      </c>
      <c r="V5" t="s">
        <v>71</v>
      </c>
      <c r="W5" t="s">
        <v>75</v>
      </c>
      <c r="Y5" t="s">
        <v>95</v>
      </c>
      <c r="Z5" t="s">
        <v>69</v>
      </c>
      <c r="AA5" t="s">
        <v>70</v>
      </c>
      <c r="AB5" t="s">
        <v>71</v>
      </c>
      <c r="AC5" t="s">
        <v>75</v>
      </c>
    </row>
    <row r="6" spans="1:29" x14ac:dyDescent="0.25">
      <c r="G6" t="s">
        <v>62</v>
      </c>
      <c r="H6">
        <v>786</v>
      </c>
      <c r="I6">
        <v>201</v>
      </c>
      <c r="J6">
        <v>535</v>
      </c>
      <c r="K6">
        <v>50</v>
      </c>
      <c r="M6" t="s">
        <v>64</v>
      </c>
      <c r="N6">
        <f t="shared" si="0"/>
        <v>692</v>
      </c>
      <c r="O6">
        <v>224</v>
      </c>
      <c r="P6">
        <v>438</v>
      </c>
      <c r="Q6">
        <v>30</v>
      </c>
      <c r="S6" t="s">
        <v>60</v>
      </c>
      <c r="T6">
        <v>775</v>
      </c>
      <c r="U6">
        <v>290</v>
      </c>
      <c r="V6">
        <v>435</v>
      </c>
      <c r="W6">
        <v>50</v>
      </c>
      <c r="Y6" t="s">
        <v>62</v>
      </c>
      <c r="Z6">
        <v>764</v>
      </c>
      <c r="AA6">
        <v>270</v>
      </c>
      <c r="AB6">
        <v>444</v>
      </c>
      <c r="AC6">
        <v>50</v>
      </c>
    </row>
    <row r="7" spans="1:29" x14ac:dyDescent="0.25">
      <c r="A7" t="s">
        <v>73</v>
      </c>
      <c r="B7" t="s">
        <v>69</v>
      </c>
      <c r="C7" t="s">
        <v>70</v>
      </c>
      <c r="D7" t="s">
        <v>71</v>
      </c>
      <c r="E7" t="s">
        <v>72</v>
      </c>
      <c r="Y7" t="s">
        <v>64</v>
      </c>
      <c r="Z7">
        <v>714</v>
      </c>
      <c r="AA7">
        <v>249</v>
      </c>
      <c r="AB7">
        <v>435</v>
      </c>
      <c r="AC7">
        <v>30</v>
      </c>
    </row>
    <row r="8" spans="1:29" x14ac:dyDescent="0.25">
      <c r="A8" t="s">
        <v>28</v>
      </c>
      <c r="B8">
        <v>719</v>
      </c>
      <c r="C8">
        <v>259</v>
      </c>
      <c r="D8">
        <v>420</v>
      </c>
      <c r="E8">
        <v>40</v>
      </c>
      <c r="G8" t="s">
        <v>79</v>
      </c>
      <c r="H8" t="s">
        <v>69</v>
      </c>
      <c r="I8" t="s">
        <v>70</v>
      </c>
      <c r="J8" t="s">
        <v>71</v>
      </c>
      <c r="K8" t="s">
        <v>75</v>
      </c>
      <c r="M8" t="s">
        <v>83</v>
      </c>
      <c r="N8" t="s">
        <v>69</v>
      </c>
      <c r="O8" t="s">
        <v>70</v>
      </c>
      <c r="P8" t="s">
        <v>71</v>
      </c>
      <c r="Q8" t="s">
        <v>75</v>
      </c>
      <c r="S8" t="s">
        <v>93</v>
      </c>
      <c r="T8" t="s">
        <v>69</v>
      </c>
      <c r="U8" t="s">
        <v>70</v>
      </c>
      <c r="V8" t="s">
        <v>71</v>
      </c>
      <c r="W8" t="s">
        <v>75</v>
      </c>
    </row>
    <row r="9" spans="1:29" x14ac:dyDescent="0.25">
      <c r="A9" t="s">
        <v>55</v>
      </c>
      <c r="B9">
        <v>760</v>
      </c>
      <c r="C9">
        <v>245</v>
      </c>
      <c r="D9">
        <v>465</v>
      </c>
      <c r="E9">
        <v>50</v>
      </c>
      <c r="G9" t="s">
        <v>28</v>
      </c>
      <c r="H9">
        <f>SUM(I9:K9)</f>
        <v>675</v>
      </c>
      <c r="I9">
        <v>245</v>
      </c>
      <c r="J9">
        <v>390</v>
      </c>
      <c r="K9">
        <v>40</v>
      </c>
      <c r="M9" t="s">
        <v>55</v>
      </c>
      <c r="N9">
        <v>738</v>
      </c>
      <c r="O9">
        <v>243</v>
      </c>
      <c r="P9">
        <v>445</v>
      </c>
      <c r="Q9">
        <v>50</v>
      </c>
      <c r="S9" t="s">
        <v>53</v>
      </c>
      <c r="T9">
        <v>602</v>
      </c>
      <c r="U9">
        <v>253</v>
      </c>
      <c r="V9">
        <v>319</v>
      </c>
      <c r="W9">
        <v>30</v>
      </c>
      <c r="Y9" t="s">
        <v>97</v>
      </c>
      <c r="Z9" t="s">
        <v>69</v>
      </c>
      <c r="AA9" t="s">
        <v>70</v>
      </c>
      <c r="AB9" t="s">
        <v>71</v>
      </c>
      <c r="AC9" t="s">
        <v>75</v>
      </c>
    </row>
    <row r="10" spans="1:29" x14ac:dyDescent="0.25">
      <c r="A10" t="s">
        <v>57</v>
      </c>
      <c r="B10">
        <v>828</v>
      </c>
      <c r="C10">
        <v>250</v>
      </c>
      <c r="D10">
        <v>528</v>
      </c>
      <c r="E10">
        <v>50</v>
      </c>
      <c r="G10" t="s">
        <v>55</v>
      </c>
      <c r="H10">
        <f>SUM(I10:K10)</f>
        <v>673</v>
      </c>
      <c r="I10">
        <v>213</v>
      </c>
      <c r="J10">
        <v>410</v>
      </c>
      <c r="K10">
        <v>50</v>
      </c>
      <c r="M10" t="s">
        <v>57</v>
      </c>
      <c r="N10">
        <v>853</v>
      </c>
      <c r="O10">
        <v>265</v>
      </c>
      <c r="P10">
        <v>538</v>
      </c>
      <c r="Q10">
        <v>50</v>
      </c>
      <c r="S10" t="s">
        <v>60</v>
      </c>
      <c r="T10">
        <v>680</v>
      </c>
      <c r="U10">
        <v>210</v>
      </c>
      <c r="V10">
        <v>420</v>
      </c>
      <c r="W10">
        <v>50</v>
      </c>
      <c r="Y10" t="s">
        <v>53</v>
      </c>
      <c r="Z10">
        <f>SUM(AA10:AC10)</f>
        <v>710</v>
      </c>
      <c r="AA10">
        <v>270</v>
      </c>
      <c r="AB10">
        <v>410</v>
      </c>
      <c r="AC10">
        <v>30</v>
      </c>
    </row>
    <row r="11" spans="1:29" x14ac:dyDescent="0.25">
      <c r="G11" t="s">
        <v>57</v>
      </c>
      <c r="H11">
        <f>SUM(I11:K11)</f>
        <v>720</v>
      </c>
      <c r="I11">
        <v>235</v>
      </c>
      <c r="J11">
        <v>435</v>
      </c>
      <c r="K11">
        <v>50</v>
      </c>
      <c r="M11" t="s">
        <v>62</v>
      </c>
      <c r="N11">
        <v>813</v>
      </c>
      <c r="O11">
        <v>235</v>
      </c>
      <c r="P11">
        <v>528</v>
      </c>
      <c r="Q11">
        <v>50</v>
      </c>
      <c r="Y11" t="s">
        <v>62</v>
      </c>
      <c r="Z11">
        <f>SUM(AA11:AC11)</f>
        <v>786</v>
      </c>
      <c r="AA11">
        <v>282</v>
      </c>
      <c r="AB11">
        <v>454</v>
      </c>
      <c r="AC11">
        <v>50</v>
      </c>
    </row>
    <row r="12" spans="1:29" x14ac:dyDescent="0.25">
      <c r="A12" t="s">
        <v>74</v>
      </c>
      <c r="B12" t="s">
        <v>69</v>
      </c>
      <c r="C12" t="s">
        <v>70</v>
      </c>
      <c r="D12" t="s">
        <v>71</v>
      </c>
      <c r="E12" t="s">
        <v>75</v>
      </c>
      <c r="G12" t="s">
        <v>62</v>
      </c>
      <c r="H12">
        <f>SUM(I12:K12)</f>
        <v>672</v>
      </c>
      <c r="I12">
        <v>202</v>
      </c>
      <c r="J12">
        <v>420</v>
      </c>
      <c r="K12">
        <v>50</v>
      </c>
      <c r="M12" t="s">
        <v>60</v>
      </c>
      <c r="N12">
        <v>758</v>
      </c>
      <c r="O12">
        <v>183</v>
      </c>
      <c r="P12">
        <v>525</v>
      </c>
      <c r="Q12">
        <v>50</v>
      </c>
    </row>
    <row r="13" spans="1:29" x14ac:dyDescent="0.25">
      <c r="A13" t="s">
        <v>53</v>
      </c>
      <c r="B13">
        <v>685</v>
      </c>
      <c r="C13">
        <v>280</v>
      </c>
      <c r="D13">
        <v>375</v>
      </c>
      <c r="E13">
        <v>30</v>
      </c>
      <c r="M13" t="s">
        <v>64</v>
      </c>
      <c r="N13">
        <v>741</v>
      </c>
      <c r="O13">
        <v>224</v>
      </c>
      <c r="P13">
        <v>487</v>
      </c>
      <c r="Q13">
        <v>30</v>
      </c>
      <c r="Y13" t="s">
        <v>96</v>
      </c>
      <c r="Z13" t="s">
        <v>69</v>
      </c>
      <c r="AA13" t="s">
        <v>70</v>
      </c>
      <c r="AB13" t="s">
        <v>71</v>
      </c>
      <c r="AC13" t="s">
        <v>75</v>
      </c>
    </row>
    <row r="14" spans="1:29" x14ac:dyDescent="0.25">
      <c r="G14" t="s">
        <v>80</v>
      </c>
      <c r="H14" t="s">
        <v>69</v>
      </c>
      <c r="I14" t="s">
        <v>70</v>
      </c>
      <c r="J14" t="s">
        <v>71</v>
      </c>
      <c r="K14" t="s">
        <v>75</v>
      </c>
      <c r="Y14" t="s">
        <v>62</v>
      </c>
      <c r="Z14">
        <v>764</v>
      </c>
      <c r="AA14">
        <v>270</v>
      </c>
      <c r="AB14">
        <v>444</v>
      </c>
      <c r="AC14">
        <v>50</v>
      </c>
    </row>
    <row r="15" spans="1:29" x14ac:dyDescent="0.25">
      <c r="A15" t="s">
        <v>76</v>
      </c>
      <c r="B15" t="s">
        <v>69</v>
      </c>
      <c r="C15" t="s">
        <v>70</v>
      </c>
      <c r="D15" t="s">
        <v>71</v>
      </c>
      <c r="E15" t="s">
        <v>75</v>
      </c>
      <c r="G15" t="s">
        <v>53</v>
      </c>
      <c r="H15">
        <v>604</v>
      </c>
      <c r="I15">
        <v>259</v>
      </c>
      <c r="J15">
        <v>315</v>
      </c>
      <c r="K15">
        <v>30</v>
      </c>
      <c r="M15" t="s">
        <v>84</v>
      </c>
      <c r="N15" t="s">
        <v>69</v>
      </c>
      <c r="O15" t="s">
        <v>70</v>
      </c>
      <c r="P15" t="s">
        <v>71</v>
      </c>
      <c r="Q15" t="s">
        <v>75</v>
      </c>
      <c r="Y15" t="s">
        <v>64</v>
      </c>
      <c r="Z15">
        <v>707</v>
      </c>
      <c r="AA15">
        <v>242</v>
      </c>
      <c r="AB15">
        <v>435</v>
      </c>
      <c r="AC15">
        <v>30</v>
      </c>
    </row>
    <row r="16" spans="1:29" x14ac:dyDescent="0.25">
      <c r="A16" t="s">
        <v>55</v>
      </c>
      <c r="B16">
        <v>798</v>
      </c>
      <c r="C16">
        <v>300</v>
      </c>
      <c r="D16">
        <v>448</v>
      </c>
      <c r="E16">
        <v>50</v>
      </c>
      <c r="G16" t="s">
        <v>57</v>
      </c>
      <c r="H16">
        <v>831</v>
      </c>
      <c r="I16">
        <v>261</v>
      </c>
      <c r="J16">
        <v>520</v>
      </c>
      <c r="K16">
        <v>50</v>
      </c>
      <c r="M16" t="s">
        <v>53</v>
      </c>
      <c r="N16">
        <f>SUM(O16:Q16)</f>
        <v>646</v>
      </c>
      <c r="O16">
        <v>253</v>
      </c>
      <c r="P16">
        <v>363</v>
      </c>
      <c r="Q16">
        <v>30</v>
      </c>
    </row>
    <row r="17" spans="7:29" x14ac:dyDescent="0.25">
      <c r="G17" t="s">
        <v>62</v>
      </c>
      <c r="H17">
        <v>749</v>
      </c>
      <c r="I17">
        <v>234</v>
      </c>
      <c r="J17">
        <v>465</v>
      </c>
      <c r="K17">
        <v>50</v>
      </c>
      <c r="M17" t="s">
        <v>57</v>
      </c>
      <c r="N17">
        <f t="shared" ref="N17:N20" si="1">SUM(O17:Q17)</f>
        <v>787</v>
      </c>
      <c r="O17">
        <v>266</v>
      </c>
      <c r="P17">
        <v>471</v>
      </c>
      <c r="Q17">
        <v>50</v>
      </c>
      <c r="Y17" t="s">
        <v>98</v>
      </c>
      <c r="Z17" t="s">
        <v>69</v>
      </c>
      <c r="AA17" t="s">
        <v>70</v>
      </c>
      <c r="AB17" t="s">
        <v>71</v>
      </c>
      <c r="AC17" t="s">
        <v>75</v>
      </c>
    </row>
    <row r="18" spans="7:29" x14ac:dyDescent="0.25">
      <c r="G18" t="s">
        <v>66</v>
      </c>
      <c r="H18">
        <v>703</v>
      </c>
      <c r="I18">
        <v>188</v>
      </c>
      <c r="J18">
        <v>485</v>
      </c>
      <c r="K18">
        <v>30</v>
      </c>
      <c r="M18" t="s">
        <v>62</v>
      </c>
      <c r="N18">
        <f t="shared" si="1"/>
        <v>748</v>
      </c>
      <c r="O18">
        <v>235</v>
      </c>
      <c r="P18">
        <v>463</v>
      </c>
      <c r="Q18">
        <v>50</v>
      </c>
      <c r="Y18" t="s">
        <v>62</v>
      </c>
      <c r="Z18">
        <v>740</v>
      </c>
      <c r="AA18">
        <v>300</v>
      </c>
      <c r="AB18">
        <v>390</v>
      </c>
      <c r="AC18">
        <v>50</v>
      </c>
    </row>
    <row r="19" spans="7:29" x14ac:dyDescent="0.25">
      <c r="M19" t="s">
        <v>66</v>
      </c>
      <c r="N19">
        <f t="shared" si="1"/>
        <v>745</v>
      </c>
      <c r="O19">
        <v>195</v>
      </c>
      <c r="P19">
        <v>520</v>
      </c>
      <c r="Q19">
        <v>30</v>
      </c>
    </row>
    <row r="20" spans="7:29" x14ac:dyDescent="0.25">
      <c r="G20" t="s">
        <v>81</v>
      </c>
      <c r="H20" t="s">
        <v>69</v>
      </c>
      <c r="I20" t="s">
        <v>70</v>
      </c>
      <c r="J20" t="s">
        <v>71</v>
      </c>
      <c r="K20" t="s">
        <v>72</v>
      </c>
      <c r="M20" t="s">
        <v>64</v>
      </c>
      <c r="N20">
        <f t="shared" si="1"/>
        <v>652</v>
      </c>
      <c r="O20">
        <v>225</v>
      </c>
      <c r="P20">
        <v>397</v>
      </c>
      <c r="Q20">
        <v>30</v>
      </c>
    </row>
    <row r="21" spans="7:29" x14ac:dyDescent="0.25">
      <c r="G21" t="s">
        <v>57</v>
      </c>
      <c r="H21">
        <v>872</v>
      </c>
      <c r="I21">
        <v>287</v>
      </c>
      <c r="J21">
        <v>535</v>
      </c>
      <c r="K21">
        <v>50</v>
      </c>
    </row>
    <row r="22" spans="7:29" x14ac:dyDescent="0.25">
      <c r="G22" t="s">
        <v>62</v>
      </c>
      <c r="H22">
        <v>816</v>
      </c>
      <c r="I22">
        <v>246</v>
      </c>
      <c r="J22">
        <v>520</v>
      </c>
      <c r="K22">
        <v>50</v>
      </c>
      <c r="M22" t="s">
        <v>89</v>
      </c>
      <c r="N22" t="s">
        <v>69</v>
      </c>
      <c r="O22" t="s">
        <v>70</v>
      </c>
      <c r="P22" t="s">
        <v>71</v>
      </c>
      <c r="Q22" t="s">
        <v>72</v>
      </c>
    </row>
    <row r="23" spans="7:29" x14ac:dyDescent="0.25">
      <c r="M23" t="s">
        <v>55</v>
      </c>
      <c r="N23">
        <f>SUM(O23:Q23)</f>
        <v>742</v>
      </c>
      <c r="O23">
        <v>247</v>
      </c>
      <c r="P23">
        <v>445</v>
      </c>
      <c r="Q23">
        <v>50</v>
      </c>
    </row>
    <row r="24" spans="7:29" x14ac:dyDescent="0.25">
      <c r="M24" t="s">
        <v>57</v>
      </c>
      <c r="N24">
        <f t="shared" ref="N24:N26" si="2">SUM(O24:Q24)</f>
        <v>851</v>
      </c>
      <c r="O24">
        <v>273</v>
      </c>
      <c r="P24">
        <v>528</v>
      </c>
      <c r="Q24">
        <v>50</v>
      </c>
    </row>
    <row r="25" spans="7:29" x14ac:dyDescent="0.25">
      <c r="M25" t="s">
        <v>62</v>
      </c>
      <c r="N25">
        <f t="shared" si="2"/>
        <v>814</v>
      </c>
      <c r="O25">
        <v>246</v>
      </c>
      <c r="P25">
        <v>518</v>
      </c>
      <c r="Q25">
        <v>50</v>
      </c>
    </row>
    <row r="26" spans="7:29" x14ac:dyDescent="0.25">
      <c r="M26" t="s">
        <v>64</v>
      </c>
      <c r="N26">
        <f t="shared" si="2"/>
        <v>705</v>
      </c>
      <c r="O26">
        <v>217</v>
      </c>
      <c r="P26">
        <v>458</v>
      </c>
      <c r="Q26">
        <v>30</v>
      </c>
    </row>
    <row r="28" spans="7:29" x14ac:dyDescent="0.25">
      <c r="M28" t="s">
        <v>90</v>
      </c>
      <c r="N28" t="s">
        <v>69</v>
      </c>
      <c r="O28" t="s">
        <v>70</v>
      </c>
      <c r="P28" t="s">
        <v>71</v>
      </c>
      <c r="Q28" t="s">
        <v>72</v>
      </c>
    </row>
    <row r="29" spans="7:29" x14ac:dyDescent="0.25">
      <c r="M29" t="s">
        <v>55</v>
      </c>
      <c r="N29">
        <f>SUM(O29:Q29)</f>
        <v>786.13</v>
      </c>
      <c r="O29">
        <v>256.13</v>
      </c>
      <c r="P29">
        <v>480</v>
      </c>
      <c r="Q29">
        <v>50</v>
      </c>
    </row>
    <row r="30" spans="7:29" x14ac:dyDescent="0.25">
      <c r="M30" t="s">
        <v>62</v>
      </c>
      <c r="N30">
        <f>SUM(O30:Q31)</f>
        <v>842.24</v>
      </c>
      <c r="O30">
        <v>264.74</v>
      </c>
      <c r="P30">
        <v>527.5</v>
      </c>
      <c r="Q30">
        <v>50</v>
      </c>
    </row>
  </sheetData>
  <pageMargins left="0.7" right="0.7" top="0.75" bottom="0.75" header="0.3" footer="0.3"/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B12" sqref="B12"/>
    </sheetView>
  </sheetViews>
  <sheetFormatPr defaultRowHeight="15" x14ac:dyDescent="0.25"/>
  <cols>
    <col min="3" max="3" width="26.28515625" customWidth="1"/>
    <col min="4" max="4" width="19.85546875" bestFit="1" customWidth="1"/>
    <col min="5" max="5" width="14.7109375" bestFit="1" customWidth="1"/>
    <col min="6" max="6" width="15.85546875" bestFit="1" customWidth="1"/>
    <col min="7" max="7" width="20.5703125" bestFit="1" customWidth="1"/>
    <col min="8" max="8" width="18.28515625" bestFit="1" customWidth="1"/>
    <col min="9" max="9" width="11" bestFit="1" customWidth="1"/>
    <col min="10" max="10" width="21.140625" bestFit="1" customWidth="1"/>
  </cols>
  <sheetData>
    <row r="3" spans="1:10" ht="30" x14ac:dyDescent="0.25">
      <c r="B3" s="5" t="s">
        <v>0</v>
      </c>
      <c r="C3" s="5" t="s">
        <v>10</v>
      </c>
      <c r="D3" s="6" t="s">
        <v>3</v>
      </c>
      <c r="E3" s="6" t="s">
        <v>2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>
        <v>1</v>
      </c>
      <c r="B4" t="s">
        <v>28</v>
      </c>
      <c r="C4" s="1" t="s">
        <v>49</v>
      </c>
      <c r="D4" t="s">
        <v>50</v>
      </c>
      <c r="E4" t="s">
        <v>9</v>
      </c>
      <c r="F4" t="s">
        <v>51</v>
      </c>
      <c r="G4" t="s">
        <v>9</v>
      </c>
      <c r="H4" t="s">
        <v>52</v>
      </c>
      <c r="I4" t="s">
        <v>9</v>
      </c>
      <c r="J4" t="s">
        <v>9</v>
      </c>
    </row>
    <row r="5" spans="1:10" ht="75" x14ac:dyDescent="0.25">
      <c r="A5">
        <v>2</v>
      </c>
      <c r="B5" t="s">
        <v>53</v>
      </c>
      <c r="C5" s="1" t="s">
        <v>54</v>
      </c>
      <c r="D5" t="s">
        <v>9</v>
      </c>
      <c r="E5" t="s">
        <v>9</v>
      </c>
      <c r="F5" t="s">
        <v>9</v>
      </c>
      <c r="G5" t="s">
        <v>9</v>
      </c>
      <c r="H5" t="s">
        <v>52</v>
      </c>
      <c r="I5" t="s">
        <v>9</v>
      </c>
      <c r="J5" t="s">
        <v>9</v>
      </c>
    </row>
    <row r="6" spans="1:10" ht="45" x14ac:dyDescent="0.25">
      <c r="A6">
        <v>3</v>
      </c>
      <c r="B6" t="s">
        <v>55</v>
      </c>
      <c r="C6" s="1" t="s">
        <v>56</v>
      </c>
      <c r="D6" t="s">
        <v>9</v>
      </c>
      <c r="E6" t="s">
        <v>9</v>
      </c>
      <c r="F6" t="s">
        <v>9</v>
      </c>
      <c r="G6" t="s">
        <v>9</v>
      </c>
      <c r="H6" t="s">
        <v>52</v>
      </c>
      <c r="I6" t="s">
        <v>9</v>
      </c>
      <c r="J6" t="s">
        <v>9</v>
      </c>
    </row>
    <row r="7" spans="1:10" ht="45" x14ac:dyDescent="0.25">
      <c r="A7">
        <v>4</v>
      </c>
      <c r="B7" t="s">
        <v>57</v>
      </c>
      <c r="C7" s="1" t="s">
        <v>58</v>
      </c>
      <c r="D7" t="s">
        <v>9</v>
      </c>
      <c r="E7" t="s">
        <v>9</v>
      </c>
      <c r="F7" t="s">
        <v>9</v>
      </c>
      <c r="G7" t="s">
        <v>9</v>
      </c>
      <c r="H7" t="s">
        <v>52</v>
      </c>
      <c r="I7" t="s">
        <v>59</v>
      </c>
      <c r="J7" t="s">
        <v>9</v>
      </c>
    </row>
    <row r="8" spans="1:10" ht="30" x14ac:dyDescent="0.25">
      <c r="A8">
        <v>5</v>
      </c>
      <c r="B8" t="s">
        <v>60</v>
      </c>
      <c r="C8" s="1" t="s">
        <v>61</v>
      </c>
      <c r="D8" t="s">
        <v>9</v>
      </c>
      <c r="E8" t="s">
        <v>9</v>
      </c>
      <c r="F8" t="s">
        <v>9</v>
      </c>
      <c r="G8" t="s">
        <v>9</v>
      </c>
      <c r="H8" t="s">
        <v>52</v>
      </c>
      <c r="I8" t="s">
        <v>59</v>
      </c>
      <c r="J8" t="s">
        <v>9</v>
      </c>
    </row>
    <row r="9" spans="1:10" ht="45" x14ac:dyDescent="0.25">
      <c r="A9">
        <v>6</v>
      </c>
      <c r="B9" t="s">
        <v>62</v>
      </c>
      <c r="C9" s="1" t="s">
        <v>63</v>
      </c>
      <c r="D9" t="s">
        <v>9</v>
      </c>
      <c r="E9" t="s">
        <v>9</v>
      </c>
      <c r="F9" t="s">
        <v>9</v>
      </c>
      <c r="G9" t="s">
        <v>9</v>
      </c>
      <c r="H9" t="s">
        <v>52</v>
      </c>
      <c r="I9" t="s">
        <v>59</v>
      </c>
      <c r="J9" t="s">
        <v>9</v>
      </c>
    </row>
    <row r="10" spans="1:10" ht="30" x14ac:dyDescent="0.25">
      <c r="A10">
        <v>7</v>
      </c>
      <c r="B10" t="s">
        <v>64</v>
      </c>
      <c r="C10" s="1" t="s">
        <v>65</v>
      </c>
      <c r="D10" t="s">
        <v>9</v>
      </c>
      <c r="E10" t="s">
        <v>9</v>
      </c>
      <c r="F10" t="s">
        <v>9</v>
      </c>
      <c r="G10" t="s">
        <v>9</v>
      </c>
      <c r="H10" t="s">
        <v>52</v>
      </c>
      <c r="I10" t="s">
        <v>59</v>
      </c>
      <c r="J10" t="s">
        <v>9</v>
      </c>
    </row>
    <row r="11" spans="1:10" ht="30" x14ac:dyDescent="0.25">
      <c r="A11">
        <v>8</v>
      </c>
      <c r="B11" t="s">
        <v>66</v>
      </c>
      <c r="C11" s="1" t="s">
        <v>67</v>
      </c>
      <c r="D11" t="s">
        <v>9</v>
      </c>
      <c r="E11" t="s">
        <v>9</v>
      </c>
      <c r="F11" t="s">
        <v>9</v>
      </c>
      <c r="G11" t="s">
        <v>9</v>
      </c>
      <c r="H11" t="s">
        <v>52</v>
      </c>
      <c r="I11" t="s">
        <v>9</v>
      </c>
      <c r="J11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C29" sqref="C29"/>
    </sheetView>
  </sheetViews>
  <sheetFormatPr defaultRowHeight="15" x14ac:dyDescent="0.25"/>
  <cols>
    <col min="1" max="1" width="12" bestFit="1" customWidth="1"/>
    <col min="2" max="2" width="7.7109375" bestFit="1" customWidth="1"/>
    <col min="3" max="3" width="7.140625" bestFit="1" customWidth="1"/>
    <col min="4" max="4" width="11.5703125" bestFit="1" customWidth="1"/>
    <col min="5" max="5" width="13.140625" bestFit="1" customWidth="1"/>
  </cols>
  <sheetData>
    <row r="2" spans="1:5" x14ac:dyDescent="0.25">
      <c r="A2" t="s">
        <v>99</v>
      </c>
      <c r="B2" t="s">
        <v>69</v>
      </c>
      <c r="C2" t="s">
        <v>70</v>
      </c>
      <c r="D2" t="s">
        <v>71</v>
      </c>
      <c r="E2" t="s">
        <v>75</v>
      </c>
    </row>
    <row r="3" spans="1:5" x14ac:dyDescent="0.25">
      <c r="A3" t="s">
        <v>26</v>
      </c>
      <c r="B3">
        <f>SUM(C3:E3)</f>
        <v>759.5</v>
      </c>
      <c r="C3">
        <v>256</v>
      </c>
      <c r="D3">
        <v>453.5</v>
      </c>
      <c r="E3">
        <v>50</v>
      </c>
    </row>
    <row r="4" spans="1:5" x14ac:dyDescent="0.25">
      <c r="A4" t="s">
        <v>15</v>
      </c>
      <c r="B4">
        <f>SUM(C4:E4)</f>
        <v>738.5</v>
      </c>
      <c r="C4">
        <v>275</v>
      </c>
      <c r="D4">
        <v>413.5</v>
      </c>
      <c r="E4">
        <v>50</v>
      </c>
    </row>
    <row r="5" spans="1:5" x14ac:dyDescent="0.25">
      <c r="A5" t="s">
        <v>14</v>
      </c>
      <c r="B5">
        <f>SUM(C5:E5)</f>
        <v>745.5</v>
      </c>
      <c r="C5">
        <v>293</v>
      </c>
      <c r="D5">
        <v>402.5</v>
      </c>
      <c r="E5">
        <v>50</v>
      </c>
    </row>
    <row r="7" spans="1:5" x14ac:dyDescent="0.25">
      <c r="A7" t="s">
        <v>100</v>
      </c>
      <c r="B7" t="s">
        <v>69</v>
      </c>
      <c r="C7" t="s">
        <v>70</v>
      </c>
      <c r="D7" t="s">
        <v>71</v>
      </c>
      <c r="E7" t="s">
        <v>75</v>
      </c>
    </row>
    <row r="8" spans="1:5" x14ac:dyDescent="0.25">
      <c r="A8" t="s">
        <v>17</v>
      </c>
      <c r="B8">
        <v>743</v>
      </c>
      <c r="C8">
        <v>251</v>
      </c>
      <c r="D8">
        <v>442</v>
      </c>
      <c r="E8">
        <v>50</v>
      </c>
    </row>
    <row r="9" spans="1:5" x14ac:dyDescent="0.25">
      <c r="A9" t="s">
        <v>15</v>
      </c>
      <c r="B9">
        <v>725</v>
      </c>
      <c r="C9">
        <v>266</v>
      </c>
      <c r="D9">
        <v>409</v>
      </c>
      <c r="E9">
        <v>50</v>
      </c>
    </row>
    <row r="10" spans="1:5" x14ac:dyDescent="0.25">
      <c r="A10" t="s">
        <v>14</v>
      </c>
      <c r="B10">
        <v>745</v>
      </c>
      <c r="C10">
        <v>292</v>
      </c>
      <c r="D10">
        <v>403</v>
      </c>
      <c r="E10">
        <v>50</v>
      </c>
    </row>
    <row r="12" spans="1:5" x14ac:dyDescent="0.25">
      <c r="A12" t="s">
        <v>101</v>
      </c>
      <c r="B12" t="s">
        <v>69</v>
      </c>
      <c r="C12" t="s">
        <v>70</v>
      </c>
      <c r="D12" t="s">
        <v>71</v>
      </c>
      <c r="E12" t="s">
        <v>75</v>
      </c>
    </row>
    <row r="13" spans="1:5" x14ac:dyDescent="0.25">
      <c r="A13" t="s">
        <v>26</v>
      </c>
      <c r="B13">
        <v>741</v>
      </c>
      <c r="C13">
        <v>249</v>
      </c>
      <c r="D13">
        <v>442</v>
      </c>
      <c r="E13">
        <v>50</v>
      </c>
    </row>
    <row r="14" spans="1:5" x14ac:dyDescent="0.25">
      <c r="A14" t="s">
        <v>15</v>
      </c>
      <c r="B14">
        <v>726</v>
      </c>
      <c r="C14">
        <v>266</v>
      </c>
      <c r="D14">
        <v>410</v>
      </c>
      <c r="E14">
        <v>50</v>
      </c>
    </row>
    <row r="15" spans="1:5" x14ac:dyDescent="0.25">
      <c r="A15" t="s">
        <v>14</v>
      </c>
      <c r="B15">
        <v>748</v>
      </c>
      <c r="C15">
        <v>292</v>
      </c>
      <c r="D15">
        <v>406</v>
      </c>
      <c r="E15">
        <v>50</v>
      </c>
    </row>
    <row r="17" spans="1:5" x14ac:dyDescent="0.25">
      <c r="A17" t="s">
        <v>102</v>
      </c>
      <c r="B17" t="s">
        <v>69</v>
      </c>
      <c r="C17" t="s">
        <v>70</v>
      </c>
      <c r="D17" t="s">
        <v>71</v>
      </c>
      <c r="E17" t="s">
        <v>75</v>
      </c>
    </row>
    <row r="18" spans="1:5" x14ac:dyDescent="0.25">
      <c r="A18" t="s">
        <v>17</v>
      </c>
      <c r="B18">
        <v>753</v>
      </c>
      <c r="C18">
        <v>277</v>
      </c>
      <c r="D18">
        <v>426</v>
      </c>
      <c r="E18">
        <v>50</v>
      </c>
    </row>
    <row r="19" spans="1:5" x14ac:dyDescent="0.25">
      <c r="A19" t="s">
        <v>15</v>
      </c>
      <c r="B19">
        <v>682</v>
      </c>
      <c r="C19">
        <v>230</v>
      </c>
      <c r="D19">
        <v>402</v>
      </c>
      <c r="E19">
        <v>50</v>
      </c>
    </row>
    <row r="20" spans="1:5" x14ac:dyDescent="0.25">
      <c r="A20" t="s">
        <v>14</v>
      </c>
      <c r="B20">
        <v>709</v>
      </c>
      <c r="C20">
        <v>256</v>
      </c>
      <c r="D20">
        <v>403</v>
      </c>
      <c r="E20">
        <v>50</v>
      </c>
    </row>
    <row r="23" spans="1:5" x14ac:dyDescent="0.25">
      <c r="A23" t="s">
        <v>103</v>
      </c>
      <c r="B23" t="s">
        <v>69</v>
      </c>
      <c r="C23" t="s">
        <v>70</v>
      </c>
      <c r="D23" t="s">
        <v>71</v>
      </c>
      <c r="E23" t="s">
        <v>75</v>
      </c>
    </row>
    <row r="24" spans="1:5" x14ac:dyDescent="0.25">
      <c r="A24" t="s">
        <v>26</v>
      </c>
      <c r="B24">
        <v>682</v>
      </c>
      <c r="C24">
        <v>193</v>
      </c>
      <c r="D24">
        <v>439</v>
      </c>
      <c r="E24">
        <v>50</v>
      </c>
    </row>
    <row r="25" spans="1:5" x14ac:dyDescent="0.25">
      <c r="A25" t="s">
        <v>15</v>
      </c>
      <c r="B25">
        <v>687</v>
      </c>
      <c r="C25">
        <v>222</v>
      </c>
      <c r="D25">
        <v>415</v>
      </c>
      <c r="E25">
        <v>50</v>
      </c>
    </row>
    <row r="26" spans="1:5" x14ac:dyDescent="0.25">
      <c r="A26" t="s">
        <v>27</v>
      </c>
      <c r="B26">
        <v>708</v>
      </c>
      <c r="C26">
        <v>246</v>
      </c>
      <c r="D26">
        <v>412</v>
      </c>
      <c r="E26">
        <v>50</v>
      </c>
    </row>
    <row r="27" spans="1:5" x14ac:dyDescent="0.25">
      <c r="A27" t="s">
        <v>11</v>
      </c>
      <c r="B27">
        <v>426</v>
      </c>
      <c r="C27">
        <v>121</v>
      </c>
      <c r="D27">
        <v>265</v>
      </c>
      <c r="E27">
        <v>40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"/>
  <sheetViews>
    <sheetView workbookViewId="0">
      <selection activeCell="D11" sqref="D11"/>
    </sheetView>
  </sheetViews>
  <sheetFormatPr defaultRowHeight="15" x14ac:dyDescent="0.25"/>
  <cols>
    <col min="2" max="2" width="19.42578125" customWidth="1"/>
    <col min="3" max="3" width="10" customWidth="1"/>
    <col min="4" max="4" width="55.28515625" bestFit="1" customWidth="1"/>
    <col min="5" max="5" width="19.85546875" bestFit="1" customWidth="1"/>
    <col min="6" max="6" width="14.7109375" bestFit="1" customWidth="1"/>
    <col min="7" max="7" width="15.85546875" bestFit="1" customWidth="1"/>
    <col min="8" max="8" width="20.5703125" bestFit="1" customWidth="1"/>
    <col min="9" max="9" width="18.28515625" bestFit="1" customWidth="1"/>
    <col min="10" max="10" width="11" bestFit="1" customWidth="1"/>
    <col min="11" max="11" width="21.140625" bestFit="1" customWidth="1"/>
    <col min="13" max="13" width="16" customWidth="1"/>
  </cols>
  <sheetData>
    <row r="3" spans="1:13" ht="30" x14ac:dyDescent="0.25">
      <c r="B3" s="5" t="s">
        <v>0</v>
      </c>
      <c r="C3" s="5" t="s">
        <v>10</v>
      </c>
      <c r="D3" s="5"/>
      <c r="E3" s="6" t="s">
        <v>3</v>
      </c>
      <c r="F3" s="6" t="s">
        <v>2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16</v>
      </c>
      <c r="M3" s="6" t="s">
        <v>12</v>
      </c>
    </row>
    <row r="4" spans="1:13" ht="30" x14ac:dyDescent="0.25">
      <c r="A4">
        <v>1</v>
      </c>
      <c r="B4" t="s">
        <v>17</v>
      </c>
      <c r="C4">
        <v>12345</v>
      </c>
      <c r="D4" s="1" t="s">
        <v>20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</row>
    <row r="5" spans="1:13" ht="45" x14ac:dyDescent="0.25">
      <c r="A5">
        <v>2</v>
      </c>
      <c r="B5" t="s">
        <v>15</v>
      </c>
      <c r="C5">
        <v>12345</v>
      </c>
      <c r="D5" s="1" t="s">
        <v>21</v>
      </c>
      <c r="E5" t="s">
        <v>9</v>
      </c>
      <c r="F5" t="s">
        <v>9</v>
      </c>
      <c r="G5" t="s">
        <v>9</v>
      </c>
      <c r="H5" t="s">
        <v>9</v>
      </c>
      <c r="I5" t="s">
        <v>13</v>
      </c>
      <c r="J5" t="s">
        <v>9</v>
      </c>
      <c r="K5" t="s">
        <v>9</v>
      </c>
    </row>
    <row r="6" spans="1:13" x14ac:dyDescent="0.25">
      <c r="A6">
        <v>3</v>
      </c>
      <c r="B6" t="s">
        <v>14</v>
      </c>
      <c r="C6">
        <v>12345</v>
      </c>
      <c r="D6" t="s">
        <v>19</v>
      </c>
      <c r="E6" t="s">
        <v>9</v>
      </c>
      <c r="F6" t="s">
        <v>9</v>
      </c>
      <c r="G6" t="s">
        <v>9</v>
      </c>
      <c r="H6" t="s">
        <v>9</v>
      </c>
      <c r="I6" t="s">
        <v>13</v>
      </c>
      <c r="J6" t="s">
        <v>9</v>
      </c>
      <c r="K6" t="s">
        <v>9</v>
      </c>
    </row>
    <row r="7" spans="1:13" x14ac:dyDescent="0.25">
      <c r="A7">
        <v>4</v>
      </c>
      <c r="B7" t="s">
        <v>11</v>
      </c>
      <c r="C7">
        <v>4</v>
      </c>
      <c r="D7" t="s">
        <v>18</v>
      </c>
      <c r="E7" t="s">
        <v>9</v>
      </c>
      <c r="F7" t="s">
        <v>9</v>
      </c>
      <c r="G7" t="s">
        <v>9</v>
      </c>
      <c r="H7" t="s">
        <v>9</v>
      </c>
      <c r="I7" t="s">
        <v>13</v>
      </c>
      <c r="J7" t="s">
        <v>9</v>
      </c>
      <c r="K7" t="s">
        <v>9</v>
      </c>
      <c r="M7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L31" sqref="L31"/>
    </sheetView>
  </sheetViews>
  <sheetFormatPr defaultRowHeight="15" x14ac:dyDescent="0.25"/>
  <cols>
    <col min="1" max="1" width="16.85546875" bestFit="1" customWidth="1"/>
  </cols>
  <sheetData>
    <row r="1" spans="1:5" x14ac:dyDescent="0.25">
      <c r="A1" t="s">
        <v>104</v>
      </c>
      <c r="B1" t="s">
        <v>69</v>
      </c>
      <c r="C1" t="s">
        <v>70</v>
      </c>
      <c r="D1" t="s">
        <v>71</v>
      </c>
      <c r="E1" t="s">
        <v>72</v>
      </c>
    </row>
    <row r="2" spans="1:5" x14ac:dyDescent="0.25">
      <c r="A2" t="s">
        <v>46</v>
      </c>
      <c r="B2">
        <f>SUM(C2:E2)</f>
        <v>745</v>
      </c>
      <c r="C2">
        <v>280</v>
      </c>
      <c r="D2">
        <v>435</v>
      </c>
      <c r="E2">
        <v>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" sqref="F1"/>
    </sheetView>
  </sheetViews>
  <sheetFormatPr defaultRowHeight="15" x14ac:dyDescent="0.25"/>
  <sheetData>
    <row r="1" spans="1:5" x14ac:dyDescent="0.25">
      <c r="A1" t="s">
        <v>85</v>
      </c>
      <c r="B1" t="s">
        <v>69</v>
      </c>
      <c r="C1" t="s">
        <v>70</v>
      </c>
      <c r="D1" t="s">
        <v>71</v>
      </c>
      <c r="E1" t="s">
        <v>75</v>
      </c>
    </row>
    <row r="2" spans="1:5" x14ac:dyDescent="0.25">
      <c r="A2" t="s">
        <v>88</v>
      </c>
      <c r="B2">
        <f>SUM(C2:E2)</f>
        <v>630</v>
      </c>
      <c r="C2">
        <v>200</v>
      </c>
      <c r="D2">
        <v>390</v>
      </c>
      <c r="E2">
        <v>40</v>
      </c>
    </row>
    <row r="4" spans="1:5" x14ac:dyDescent="0.25">
      <c r="A4" t="s">
        <v>105</v>
      </c>
      <c r="B4" t="s">
        <v>69</v>
      </c>
      <c r="C4" t="s">
        <v>70</v>
      </c>
      <c r="D4" t="s">
        <v>71</v>
      </c>
      <c r="E4" t="s">
        <v>75</v>
      </c>
    </row>
    <row r="5" spans="1:5" x14ac:dyDescent="0.25">
      <c r="A5" t="s">
        <v>88</v>
      </c>
      <c r="B5">
        <f>SUM(Table221[[Cost]:[Preference]])</f>
        <v>520</v>
      </c>
      <c r="C5">
        <v>150</v>
      </c>
      <c r="D5">
        <v>330</v>
      </c>
      <c r="E5">
        <v>40</v>
      </c>
    </row>
    <row r="7" spans="1:5" x14ac:dyDescent="0.25">
      <c r="A7" t="s">
        <v>87</v>
      </c>
      <c r="B7" t="s">
        <v>69</v>
      </c>
      <c r="C7" t="s">
        <v>70</v>
      </c>
      <c r="D7" t="s">
        <v>71</v>
      </c>
      <c r="E7" t="s">
        <v>75</v>
      </c>
    </row>
    <row r="8" spans="1:5" x14ac:dyDescent="0.25">
      <c r="A8" t="s">
        <v>88</v>
      </c>
      <c r="B8">
        <f>SUM(Table230[[Cost]:[Preference]])</f>
        <v>520</v>
      </c>
      <c r="C8">
        <v>150</v>
      </c>
      <c r="D8">
        <v>330</v>
      </c>
      <c r="E8">
        <v>40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Award</vt:lpstr>
      <vt:lpstr>Scores Heavy Duty</vt:lpstr>
      <vt:lpstr>Responsiveness HD</vt:lpstr>
      <vt:lpstr>Scores Light and Medium</vt:lpstr>
      <vt:lpstr>Responsiveness LM</vt:lpstr>
      <vt:lpstr>Double Decker</vt:lpstr>
      <vt:lpstr>Rebuilt, Refurbish, Repower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Mgebroff, David (DES)</dc:creator>
  <cp:lastModifiedBy>Kundid, David [DAS]</cp:lastModifiedBy>
  <dcterms:created xsi:type="dcterms:W3CDTF">2020-06-24T14:45:45Z</dcterms:created>
  <dcterms:modified xsi:type="dcterms:W3CDTF">2021-07-01T14:54:34Z</dcterms:modified>
</cp:coreProperties>
</file>