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filterPrivacy="1" defaultThemeVersion="166925"/>
  <xr:revisionPtr revIDLastSave="0" documentId="8_{74991191-B0E7-4BF5-A50D-28DECFCCFF05}" xr6:coauthVersionLast="36" xr6:coauthVersionMax="36" xr10:uidLastSave="{00000000-0000-0000-0000-000000000000}"/>
  <bookViews>
    <workbookView xWindow="0" yWindow="0" windowWidth="28770" windowHeight="10770" activeTab="5" xr2:uid="{00000000-000D-0000-FFFF-FFFF00000000}"/>
  </bookViews>
  <sheets>
    <sheet name="Category 1" sheetId="6" r:id="rId1"/>
    <sheet name="Category 2" sheetId="8" r:id="rId2"/>
    <sheet name="Cat 3A- Fleet Mgmt." sheetId="16" r:id="rId3"/>
    <sheet name="Cat 3B- MDM" sheetId="17" r:id="rId4"/>
    <sheet name="Cat 3C- Mob. Integration" sheetId="18" r:id="rId5"/>
    <sheet name="Cat 3D throgh 3N" sheetId="19" r:id="rId6"/>
  </sheet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6" l="1"/>
  <c r="M9" i="6"/>
  <c r="M10" i="6"/>
  <c r="M11" i="6"/>
  <c r="M12" i="6"/>
  <c r="M13" i="6"/>
  <c r="M7" i="6"/>
  <c r="E8" i="6"/>
  <c r="E9" i="6"/>
  <c r="E10" i="6"/>
  <c r="E11" i="6"/>
  <c r="E12" i="6"/>
  <c r="E13" i="6"/>
  <c r="E7" i="6"/>
  <c r="M14" i="6" l="1"/>
  <c r="E14" i="6"/>
  <c r="D23" i="16" l="1"/>
  <c r="D10" i="16" l="1"/>
  <c r="D23" i="18" l="1"/>
  <c r="D10" i="18"/>
  <c r="D9" i="18"/>
  <c r="D8" i="18"/>
  <c r="D7" i="18"/>
  <c r="D23" i="17"/>
  <c r="D10" i="17"/>
  <c r="D9" i="17"/>
  <c r="D8" i="17"/>
  <c r="D7" i="17"/>
  <c r="D24" i="16"/>
  <c r="D22" i="16"/>
  <c r="D21" i="16"/>
  <c r="D20" i="16"/>
  <c r="D11" i="16"/>
  <c r="D9" i="16"/>
  <c r="D8" i="16"/>
  <c r="D7" i="16"/>
  <c r="D11" i="17" l="1"/>
  <c r="D30" i="17" s="1"/>
  <c r="D11" i="18"/>
  <c r="D30" i="18" s="1"/>
  <c r="D12" i="16"/>
  <c r="D25" i="16"/>
  <c r="D32" i="16" s="1"/>
  <c r="H10" i="8" l="1"/>
  <c r="H13" i="8"/>
  <c r="H16" i="8"/>
  <c r="H19" i="8"/>
  <c r="H22" i="8"/>
  <c r="H25" i="8"/>
  <c r="H28" i="8"/>
  <c r="H31" i="8"/>
  <c r="H34" i="8"/>
  <c r="H37" i="8"/>
  <c r="H40" i="8"/>
  <c r="H43" i="8"/>
  <c r="H46" i="8"/>
  <c r="H49" i="8"/>
  <c r="H52" i="8"/>
  <c r="H7" i="8"/>
  <c r="H55" i="8" s="1"/>
  <c r="E15" i="6" l="1"/>
</calcChain>
</file>

<file path=xl/sharedStrings.xml><?xml version="1.0" encoding="utf-8"?>
<sst xmlns="http://schemas.openxmlformats.org/spreadsheetml/2006/main" count="412" uniqueCount="201">
  <si>
    <t>basic phone - unlimited voice &amp; messaging</t>
  </si>
  <si>
    <t>Smartphone - unlimited data, voice &amp; messaging</t>
  </si>
  <si>
    <t>data only - low - 150 kb</t>
  </si>
  <si>
    <t>data only - moderate - 4 Gig</t>
  </si>
  <si>
    <t>Smartphone - 4 Gig of data,  unlimited voice &amp; messaging</t>
  </si>
  <si>
    <t>rate</t>
  </si>
  <si>
    <t>Scenario</t>
  </si>
  <si>
    <t>Smartphone - 300 minutes of voice, unlimited data  &amp; messaging</t>
  </si>
  <si>
    <t>Tablet - 1 Gig of data</t>
  </si>
  <si>
    <t>data only - unlimited data</t>
  </si>
  <si>
    <t>Bring Your Own Device Scenarios</t>
  </si>
  <si>
    <t>CJ18020 Wireless Voice, Data and Accessories Attachment C: Costsheet</t>
  </si>
  <si>
    <t xml:space="preserve">Vendor Name: </t>
  </si>
  <si>
    <r>
      <t xml:space="preserve">Description
</t>
    </r>
    <r>
      <rPr>
        <b/>
        <i/>
        <sz val="9"/>
        <color theme="1"/>
        <rFont val="Calibri"/>
        <family val="2"/>
        <scheme val="minor"/>
      </rPr>
      <t>assume customer provides own device separately.  Pricing is for 1 device/plan as applicable for scenario.</t>
    </r>
  </si>
  <si>
    <t>ILU Discount Offering</t>
  </si>
  <si>
    <t>Descripiton</t>
  </si>
  <si>
    <t>Percentage off discount rate offered to ILU accounts as defined by the Scope of Work</t>
  </si>
  <si>
    <t>What aspects of plans does this discount apply to? Please be specific.</t>
  </si>
  <si>
    <t>Pecentage Off (%)</t>
  </si>
  <si>
    <r>
      <t xml:space="preserve">OFFEROR NOTES </t>
    </r>
    <r>
      <rPr>
        <sz val="11"/>
        <color theme="1"/>
        <rFont val="Calibri"/>
        <family val="2"/>
        <scheme val="minor"/>
      </rPr>
      <t xml:space="preserve"> Describe plan attributes and characteristics per the instructions*.</t>
    </r>
  </si>
  <si>
    <t>Subsidized Device Scenarios</t>
  </si>
  <si>
    <t>requirements</t>
  </si>
  <si>
    <r>
      <t xml:space="preserve">Description
</t>
    </r>
    <r>
      <rPr>
        <b/>
        <i/>
        <sz val="9"/>
        <color theme="1"/>
        <rFont val="Calibri"/>
        <family val="2"/>
        <scheme val="minor"/>
      </rPr>
      <t>carrier provides a device along with the rate plan.  Pricing is for 1 device/plan as applicable per scenario.</t>
    </r>
  </si>
  <si>
    <t>Subsidized Device Scenario Requirements</t>
  </si>
  <si>
    <t>Manufacture/Brand</t>
  </si>
  <si>
    <t>Price Per Unit</t>
  </si>
  <si>
    <t>Basic Cell Phone</t>
  </si>
  <si>
    <t>Push to Talk Device</t>
  </si>
  <si>
    <t>SmartPhones</t>
  </si>
  <si>
    <t>Tablets</t>
  </si>
  <si>
    <t>Cellular Modems
stand alone, integrated  or USB</t>
  </si>
  <si>
    <t>MiFi Hot Spots</t>
  </si>
  <si>
    <t>WiFi Cellular Routers</t>
  </si>
  <si>
    <t>IoT Sensors</t>
  </si>
  <si>
    <t>Cellular-enabled video cameras</t>
  </si>
  <si>
    <t>Cases</t>
  </si>
  <si>
    <t>Screen Protectors</t>
  </si>
  <si>
    <t>Chargers</t>
  </si>
  <si>
    <t>Cords / cables</t>
  </si>
  <si>
    <t>Signal Boosters / Antennas</t>
  </si>
  <si>
    <t>Headsets for use with wireless devices</t>
  </si>
  <si>
    <t>Speakers for use with wireless devices</t>
  </si>
  <si>
    <t>*monthly rate covers 1 user / plan for device, network access, unlimited voice talk time and unlimited messaging
*device must be most current in stock device
*data used on device will be pulled from account pool
*plan includes unlimited messaging from the US to other countries</t>
  </si>
  <si>
    <t>*monthly rate covers 1 user / plan for device, network access, 300 minutes of voice talk time, unlimited messaging, unlimited mobile hot spot and unlimited 4G data
*device must be no older than one generation removed from most current model
*data must not throttle before at least 20 gigs of data have been used in the current month
*minutes must contribute to overall account pool
*plan includes unlimited messaging from the US to other countries</t>
  </si>
  <si>
    <t>*monthly rate covers 1 user / plan for device, network access, unlimited voice talk time, unlimited messaging, unlimited mobile hot spot and unlimited 4G data
*device must be no older than one generation removed from most current model
*data must not throttle before at least 20 gigs of data have been used in the current month
*plan includes unlimited messaging from the US to other countries</t>
  </si>
  <si>
    <t>*monthly rate covers 1 user / plan for device, network access, unlimited 4G data and unlimited mobile hotspot
*device must be no older than one generation removed from most current model
*data must not throttle before at least 20 gigs of data have been used in the current month</t>
  </si>
  <si>
    <t>*monthly rate covers 1 user / plan for network access, unlimited 4G data and unlimited mobile hotspot
*data must not throttle before at least 20 gigs of date have been used in the current month</t>
  </si>
  <si>
    <t>*monthly rate covers 1 user / pland for network access, unlimited voice talk time, unlimited messaging, unlimited mobile hot spot and unlimited 4G data
*data must not throttle before at least 20 gigs of data have been used in the current month
*plan includes unlimited messaging from the US to other countries</t>
  </si>
  <si>
    <t>Description</t>
  </si>
  <si>
    <t>Total</t>
  </si>
  <si>
    <t>Grand Total (C14 + K14)</t>
  </si>
  <si>
    <t>rate ($ per month)</t>
  </si>
  <si>
    <t>Offerors are encouraged to offer an Individual Liable (ILU) Discount defined in Section 5 of the Scope of Work (Attachment B).  This information will also be scored as a technical scorable criteria (Attachment E).  Please Provide a percentage off, if applicable and include a description of what plans, or part of plans this discount will apply to.  This information will become part of any Master Agreement that results from this solicitation.</t>
  </si>
  <si>
    <t>Average Cost</t>
  </si>
  <si>
    <t>Item Description</t>
  </si>
  <si>
    <t>Item Number</t>
  </si>
  <si>
    <t>MSRP</t>
  </si>
  <si>
    <t>Category Percentage off of MSRP (If applicable)</t>
  </si>
  <si>
    <t>Model</t>
  </si>
  <si>
    <t>Notes</t>
  </si>
  <si>
    <t>Award Category 2 Costsheet</t>
  </si>
  <si>
    <t>Award Category 1 Costsheet</t>
  </si>
  <si>
    <t>VENDOR</t>
  </si>
  <si>
    <t>Monthly Recurring Cost</t>
  </si>
  <si>
    <t>minimum quantity of licenses</t>
  </si>
  <si>
    <t>monthly fee</t>
  </si>
  <si>
    <r>
      <t xml:space="preserve">total annual cost
</t>
    </r>
    <r>
      <rPr>
        <i/>
        <sz val="11"/>
        <color theme="1"/>
        <rFont val="Calibri"/>
        <family val="2"/>
        <scheme val="minor"/>
      </rPr>
      <t>(qty x fee x 12)</t>
    </r>
  </si>
  <si>
    <t>Basic Mobile Device Management cost per device</t>
  </si>
  <si>
    <t>Total Annual Recurring Cost</t>
  </si>
  <si>
    <t>Service Requirements</t>
  </si>
  <si>
    <t>Basic Mobile Device Management</t>
  </si>
  <si>
    <t>*central control to enroll, configure, secure, monitor and manage all enrolled devices (ioS, Android, Blackberry, Windows)
*Ability to confirgure and update devices over-the-air 
*Ability to push and update custom apps to devices over-the-air
*Enforce security and compliance policies
*Secure Mobile Access to corporate resources
*Provide Secure Container for corporate apps and data on each device
*Ability to remote wipe entire device and / or only apps and data in secure container</t>
  </si>
  <si>
    <t>Installation &amp; Set Up Costs</t>
  </si>
  <si>
    <t>Total Set Up Cost</t>
  </si>
  <si>
    <r>
      <t xml:space="preserve">OFFEROR NOTES </t>
    </r>
    <r>
      <rPr>
        <sz val="11"/>
        <color theme="1"/>
        <rFont val="Calibri"/>
        <family val="2"/>
        <scheme val="minor"/>
      </rPr>
      <t xml:space="preserve"> Details of Installation and Set Up of customer's instance</t>
    </r>
  </si>
  <si>
    <t>Total One Time Cost for Installation, Set Up and Basic System Administrator Training</t>
  </si>
  <si>
    <t>Installation &amp; Set Up Requirements</t>
  </si>
  <si>
    <t>Installation, Set Up and Basic System Administrator Training</t>
  </si>
  <si>
    <t>*Set up and configuration of customer's instance in provider's hosted environment.
*At least one remote meeting with customer's designated system administrator to complete set up and provide knowledge transfer.</t>
  </si>
  <si>
    <t>Award Category 3-D through 3-N Costsheet</t>
  </si>
  <si>
    <t>Category 3A: Fleet Management Costsheet</t>
  </si>
  <si>
    <t>Instructions:  Offeror,  Please fill out all fields in this color below.  The value in Cell D30 will be used to determine cost points in the evaluation of your Fleet Management offering.  Although only basic Fleet Management costs will be used to evaluate cost, offeror shall make available their full suite of Fleet Management services should they be awarded under this contract.</t>
  </si>
  <si>
    <t>Questions for team:
1.  Do we want same quantity tiers as we designated for MDM?</t>
  </si>
  <si>
    <t>minimum quantity of vehicles</t>
  </si>
  <si>
    <t>Basic Fleet Management</t>
  </si>
  <si>
    <t>cost per vehicle</t>
  </si>
  <si>
    <t>Total Installation and Set Up Cost</t>
  </si>
  <si>
    <t>*Set up and configuration of customer's instance in provider's hosted environment.
*install each device in vehicle and connect to OBD-II</t>
  </si>
  <si>
    <t>Scorable Cost</t>
  </si>
  <si>
    <t>Category 3B: Mobile Device Management Costsheet</t>
  </si>
  <si>
    <t>Instructions:  Offeror,  Please fill out all fields in this color below.  The value in Cell D30 will be used to determine cost points in the evaluation of your Mobile Device Management offering.  Although only basic Mobile Device Management costs will be used to evaluate cost, offeror shall make available their full suite of Mobile Device Management services should they be awarded under this contract.</t>
  </si>
  <si>
    <t>Category 3C: Mobile Integration Costsheet</t>
  </si>
  <si>
    <t>Instructions:  Offeror,  Please fill out all fields in this color below.  The value in Cell D30 will be used to determine cost points in the evaluation of your Mobile Integration offering.  Although only basic Mobile Integration Features will be used to evaluate cost, offeror shall make available their full suite of Mobile Integration services should they be awarded under this contract.</t>
  </si>
  <si>
    <t>Basic Mobile  Integration cost per device</t>
  </si>
  <si>
    <t>Basic Mobile  Integration</t>
  </si>
  <si>
    <t>As a minimum, solutions meeting this criteria will provide:
•	Single Number Reach or the ability for a user to be reached at a single business telephone number.
•	Calls to that single telephone number would ring at both the user’s desk phone or mobile device either through simultaneous and/or sequential ringing.
• Single Voicemail Box for calls to that single business number.</t>
  </si>
  <si>
    <t>*Set up and configuration of customer's mobile service with integration to wired service.
*At least one remote meeting with customer's designated system administrator to complete set up and provide knowledge transfer.</t>
  </si>
  <si>
    <t xml:space="preserve">Instructions:  Offeror,  Please fill out all fields in this color below.  Do not fill in, modify or delete any other cells.  The value in Cell H55 will be used to determine cost points in the evaluation for Award Category 2.   Please fill in your top 3 selling items in each item number.   Items 1-5 are required to be filled in to be considered for Award Category 2.  If items 1-5 are not filled in on this sheet, the proposal will be considered nonresponsive for Award Category 2.   Items 6-16 are for informational purposes, but will be included in the contract if awarded.  "Price per Unit" in Column E is your price quote for your proposal.  MSRP maybe filled in if applicable.  If you offer a percentage off of a category or make please indicate so and include this information in your notes.  This will become part of the contract if awarded.  In the cost proposal, contractor must specify a minimum discount off contractor list price  that  will be offered to participating entities for each type of equipment or accessory that meets the requirements of this contract.  If there is no discount please indicate so. 
Catalog items to follow in MA formation.
</t>
  </si>
  <si>
    <t>*Solution to track, monitor &amp; dispatch vehicles while collecting information on vehicle location &amp; operation
*must have option to connect to vehicle's On Board Diagnostic-II (OBD-II) port 
*Ability to monitor vehicle location
*Provide location-based vehicle dispatch support
*Collect information on driver performance
*Real time and historical reporting via secure, centralized portal
*Ability to set up alerts based on customer devined parameters</t>
  </si>
  <si>
    <t>Consutlative Hourly Rate (this rate will be included in the contract)</t>
  </si>
  <si>
    <t>.</t>
  </si>
  <si>
    <t>Catalog Discount Offering</t>
  </si>
  <si>
    <t>Offerors are encouraged to offer a discount off of their offerings under award category 1.  Offerors pricing in the scenarios above would reflect this discount.  This information will also be scored as a technical scorable criteria (Attachment E).  Please Provide a percentage off, if applicable and include a description of what plans, or part of plans this discount will apply to.  This information will become part of any Master Agreement that results from this solicitation.</t>
  </si>
  <si>
    <t>Instructions:  Offeror,  Please fill out all fields in this color below.  Do not fill in, modify or delete any other cells.  The value in Cell C15 will be used to determine cost points in the evaluation for Award Category 1.  All rates in Columns C and K must be filled in with your offfering that meets the minimum requirements of the scenario descriptions below.  Senarios left blank on this form constitute a non responsive proposal and will be rejected for Award Category 1.  Please provide a detailed description of the plans that meet each scenario including all relevant information for end users. All plans submitted in this Attachment must be included in Attachment G.</t>
  </si>
  <si>
    <t>Usage Weight</t>
  </si>
  <si>
    <t>Weighted Cost</t>
  </si>
  <si>
    <t>Percentage off discount rate offered plans as defined by the Scope of Work (Must be an entry to be responsive)</t>
  </si>
  <si>
    <t>Product Name</t>
  </si>
  <si>
    <t>Product Description</t>
  </si>
  <si>
    <t>Characteristics of Product</t>
  </si>
  <si>
    <t>Percentage Off Discount (%)*</t>
  </si>
  <si>
    <t>Instructions:  Offeror,  Please fill out all fields in this color below.  You may add lines for more products if applicable.  Do not fill in, modify or delete any other cells.  The value in Cell E13 will be used to determine cost points in the evaluation for Award Categories 3-D through 3-N.    Offeror shall provide a Minimum Discount % for each Award Category it is seeking an award in. A vendor will be deemed non-responsive for any award category (3-D thought 3-N) it does not provide a Minimum Discount % of at least greater than 0%. When proposing your minimum discount % off, do not provide a percentage range. Provide single values. Any deviation from this format may result in disqualification of your proposal. Minimum Discount % provided herein shall apply to all products offered/referenced in detail listings for the given service Award Category.  Please submit one of these tabs for each subcategory of award you are proposing.</t>
  </si>
  <si>
    <t>*The Offeror with the highest proposed minimum discount % (or Average disocunt off) for the given subcategory will receive 100% of the cost points possible for that service category. All other Offerors will receive a percentage of the cost points possible based on the percentage by which their proposed discount % is lower than the highest discount % in the given category. The formula to compute cost points is: (Proposed Discount % / Maximum Proposed Discount %) * Total Cost Points Available.</t>
  </si>
  <si>
    <t>Unlimited Data Plans (no Throttling) that are used by First Responders</t>
  </si>
  <si>
    <t>*monthly rate covers 1 user / pland for network access, unlimited voice talk time, unlimited messaging, unlimited mobile hot spot and unlimited 4G data
*plan includes unlimited messaging from the US to other countries</t>
  </si>
  <si>
    <t>*monthly rate covers 1 user / plan for network access, unlimited voice talk time, unlimited messaging, unlimited mobile hot spot and at least 4 Gig of 4G data
*data must contribute to overall account pool
*unused data from the previous month may roll over into the next month's allowance
*plan includes unlimited messaging from the US to other countries</t>
  </si>
  <si>
    <t>*monthly rate covers 1 user / plan for device, network access, unlimited voice talk time, unlimited messaging, unlimited mobile hot spot and at least 4 Gig of 4G data
*device must be no older than one generation removed from most current model
*data must contribute to overall account pool
*unused data from the previous month may roll over into the next month's allowance
*plan includes unlimited messaging from the US to other countries</t>
  </si>
  <si>
    <t>*monthly rate covers 1 user / plan for network access, unlimited mobile hot spot and at least 1 Gig of 4G data
*data must contribute to overall account pool
*unused data from the previous month may roll over into the next month's allowance</t>
  </si>
  <si>
    <t>*monthly rate covers 1 user / plan for device, network access and at least 150 kb of 4G data
*device must be no older than one generation removed from most current model
*data must contribute to overall account pool
*unused data from the previous month may roll over into the next month's allowance</t>
  </si>
  <si>
    <t>*monthly rate covers 1 user / plan for network access, at least 150 kb of 4G data
*data must contribute to overall account pool
*unused data from the previous month may roll over into the next month's allowance</t>
  </si>
  <si>
    <t>*monthly rate covers 1 user / plan for device, network access, at least 4 Gig of 4G data and unlimited mobile hotspot
*device must be no older than one generation removed from most current model
*data must contribute to overall account pool
*unused data from the previous month may roll over into the next month's allowance</t>
  </si>
  <si>
    <t>*monthly rate covers 1 user / plan for network access and at least 4 Gig of 4G data and unlimited mobile hotspot
*data must contribute to overall account pool
*unused data from the previous month may roll over into the next month's allowance</t>
  </si>
  <si>
    <t>T-Mobile USA, Inc.</t>
  </si>
  <si>
    <t xml:space="preserve">T-Mobile ONE for Government Unlimited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 </t>
  </si>
  <si>
    <t xml:space="preserve">T-Mobile ONE for Government Tablet Unlimited. 
• Unlimited messaging and high-speed data
• 1GB of 4G LTE Smartphone Mobile Hotspot (reduced to 3G after the bucket is used)
• Simple Global
• Optimized video streaming at 480p
• Stateside International Unlimited Texting
• Mobile Without Borders
• Domestic data roaming
Pricing includes the 16% NASPO discount. </t>
  </si>
  <si>
    <t>Simple Choice for Government MI Unlimited
• Unlimited High-speed Mobile Internet Data
• Unlimited domestic messaging
• Domestic data roaming
• Simple Global
• Stateside International Unlimited Texting
• Music Freedom
Pricing includes the 16% NASPO discount</t>
  </si>
  <si>
    <t xml:space="preserve">Simple Choice for Government 3GB 
•Unlimited data (speeds slow at 3GB)
•Unlimited domestic messaging
•Smartphone Mobile HotSpot
•Domestic data roaming
•Simple Global
•Stateside International Unlimited Texting
•Music Freedom
Pricing includes the 16% NASPO discount. </t>
  </si>
  <si>
    <t xml:space="preserve">Simple Choice for Government 1GB
•Unlimited data (speeds slow at 1GB)
•Unlimited domestic messaging
•Smartphone Mobile HotSpot
•Domestic data roaming
•Simple Global
•Stateside International Unlimited Texting
•Music Freedom
Pricing includes the 16% NASPO discount. </t>
  </si>
  <si>
    <t>Griffin</t>
  </si>
  <si>
    <t xml:space="preserve">Apple iPhone X Survivor Strong Case - Black </t>
  </si>
  <si>
    <t>Apple</t>
  </si>
  <si>
    <t>Silicone Case for iPhone XS</t>
  </si>
  <si>
    <t>OtterBox</t>
  </si>
  <si>
    <t>SymmetrySeries Case for Samsung Galaxy S9</t>
  </si>
  <si>
    <t>Tech21</t>
  </si>
  <si>
    <t>Apple iPhone X/XS Impact Shield</t>
  </si>
  <si>
    <t>PureGear</t>
  </si>
  <si>
    <t>Roll-On Extreme Impact for Samsung Galaxy S9</t>
  </si>
  <si>
    <t>Roll-On Extreme Impact for Apple iPhone X/XS</t>
  </si>
  <si>
    <t xml:space="preserve">T-Mobile </t>
  </si>
  <si>
    <t>4ft Lightning Cable</t>
  </si>
  <si>
    <t>Belkin</t>
  </si>
  <si>
    <t>Micro-USB to USB A Cable, 4ft</t>
  </si>
  <si>
    <t>Micro Cable 4 ft Black</t>
  </si>
  <si>
    <t>EarPods with Lightning Connector</t>
  </si>
  <si>
    <t>Airpods</t>
  </si>
  <si>
    <t>Skullcandy</t>
  </si>
  <si>
    <t>Ink'd Wired with mic - Black</t>
  </si>
  <si>
    <t>JBL</t>
  </si>
  <si>
    <t>Go Speaker</t>
  </si>
  <si>
    <t>Link 10 - Black</t>
  </si>
  <si>
    <t>Ultimate Ears</t>
  </si>
  <si>
    <t>BLAST and POWER UP - Black</t>
  </si>
  <si>
    <t>Other options available at https://business.t-mobile.com/accessories</t>
  </si>
  <si>
    <t>Alcatel</t>
  </si>
  <si>
    <t>GO FLIP</t>
  </si>
  <si>
    <t>N/A</t>
  </si>
  <si>
    <t>iPhone XS 64GB</t>
  </si>
  <si>
    <t>iPhone X 64GB</t>
  </si>
  <si>
    <t>Samsung</t>
  </si>
  <si>
    <t>Galaxy S9 64GB</t>
  </si>
  <si>
    <t xml:space="preserve">Apple </t>
  </si>
  <si>
    <t>iPad 32GB</t>
  </si>
  <si>
    <t>iPad Pro 10.5 64GB</t>
  </si>
  <si>
    <t xml:space="preserve">Samsung </t>
  </si>
  <si>
    <t>Galaxy Tab E</t>
  </si>
  <si>
    <t>LINKZONE</t>
  </si>
  <si>
    <t>TBD</t>
  </si>
  <si>
    <t>Pricing are subject to change at time of purchase and availability.</t>
  </si>
  <si>
    <t xml:space="preserve">T-Mobile will work with each Participating State on in-buildling solutions. </t>
  </si>
  <si>
    <t xml:space="preserve">Promotional offerings at the time of purchase may apply. </t>
  </si>
  <si>
    <t>SyncUP FLEET: Advanced, real-time fleet management and monitoring for organizations of all sizes.  Includes access to the web-based portal that allows users to view statistics for each vehicle in the fleet and to run reports.
• Unlimited Data (512 kbps speed)
• Unlimited SMS
• Canada and Mexico roaming
• Mobile Without Borders 
• Unlimited domestic roaming
Pricing includes the 16% NASPO discount.</t>
  </si>
  <si>
    <t xml:space="preserve">Installation, set up and basic training is included at no charge. </t>
  </si>
  <si>
    <t xml:space="preserve">Support Only with Premium Support. Alternative MDM Solutions available for further discussions. </t>
  </si>
  <si>
    <t xml:space="preserve">One Time Installation Fee for all users. </t>
  </si>
  <si>
    <t xml:space="preserve">Installation and Set up at no cost. </t>
  </si>
  <si>
    <t xml:space="preserve">a. Cloud PBX Calling
i. Direct Inward Dial/Direct Outward Dial to/from Business Phone Number
ii. Direct Inward Dial/Direct Outward Dial to/from Business email address to Business email address
iii. Personal Group Calling (existing and ad-hoc) 3-Way calling implemented through ad-hoc personal groups
iv. Transfer (Blind, Consultative) 
v. Hold 
vi. Call Waiting
vii. Call Waiting ID
viii. Call Forward (All, No Answer, Busy, Selective)
ix. Find Me Follow Me
x. Do Not Disturb 
xi. Out of Office
xii. Caller Name &amp; Number 
xiii. Call Name &amp;/or ID Block (outbound)
xiv. Call pull
xv. Voicemail
xvi. Voicemail to text (300 sec)
</t>
  </si>
  <si>
    <t>Same as above.</t>
  </si>
  <si>
    <t>IoT</t>
  </si>
  <si>
    <t>Priority ONE</t>
  </si>
  <si>
    <t>Enterprise Messaging</t>
  </si>
  <si>
    <t>Public Safety Solution</t>
  </si>
  <si>
    <t>Static IP/Private APN</t>
  </si>
  <si>
    <t>Enterprise IP/SMTP Messaging</t>
  </si>
  <si>
    <t>Enterprise Static IP/Private APN</t>
  </si>
  <si>
    <t xml:space="preserve">Static IP/Private APN Set up may apply. </t>
  </si>
  <si>
    <t xml:space="preserve">T-Mobile in-house IoT Solutions are eligible for the 16% discount. </t>
  </si>
  <si>
    <t>Priority ONE for First Responders with no de-prioritization</t>
  </si>
  <si>
    <t xml:space="preserve">The 16% NASPO discount applies to the rate plans listed above in Category 1. </t>
  </si>
  <si>
    <t>Amplified Program: Get the hook up with T-Mobile Amplified - exclusive savings of up to 33% off for your employees and their families. 
•Talk, text &amp; 4G LTE data on your smartphone
•Mobile hotspot
•Video streaming
•FREE Gogo® in-flight Wi-Fi
•International coverage in 210+ countries and destinations (up to 256 Kbps)
•Name ID
•Voice to text
•No-cost DIGITS® number with each line</t>
  </si>
  <si>
    <t>up to 33%</t>
  </si>
  <si>
    <t>Priority ONE for First Responders with no de-prioritization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t>
  </si>
  <si>
    <t>Internet of Things Solutions</t>
  </si>
  <si>
    <t>T-Mobile ONE for Government Unlimited
• Includes a $240.00 device subsidy.
• Unlimited minutes and messaging
• Unlimited 4G LTE device data
• 1GB Smartphone Mobile Hotspot
• Unlimited Smartphone Mobile Hotspot @512kbps
• Simple Global
• Stateside International Unlimited Texting
• Mobile Without Borders
• Optimized video streaming at 480p
• Gogo in-flight 1 hour (unlimited flights)
• Unlimited domestic data roaming
Pricing includes the 16% NASPO discount. We also offer a $53.00 or $64.00 (before AVD) subsidized plans with higher subsidies that we can offer to NASPO. 
1.1  Requirements for Customer to Qualify for Device Credits.
(a) For the Device Credit to be effective, Customer must purchase a Device from T-Mobile with an activated line of Service under its Master Account. Each line of Service must be activated and maintained for at least 24 months from the date of activation without any suspension or termination of any line of Service (the “Subsidy Term”); 
(b) Customer can only choose one of the rate plans for each line of Service and cannot change or move the lines during the Subsidy Term;
(c) Each line of Service and each Device purchased must be activated in accordance with the terms of the Agreement; and
(d) Customer’s account must remain in good standing with T-Mobile to receive the Device Credit.
(e) Customer may upgrade the device after 20 months from date of activation after full payment of the outstanding amounts for the device. 
For the avoidance of doubt, lines of Service that are terminated or suspended (without reactivation) within the Subsidy Term will not qualify for any Device Credit. 
Subsidy Term/Termination; Device Recovery Fee. If any line of Service that received a Device Credit is terminated prior to the end of the Subsidy Term, then Customer agrees to pay or reimburse T-Mobile a pro rata portion of the Device Credit equal to 5% of the subsidy amount for each month that has been credited by T-Mobile to the Customer for each terminated line of Service (for purposes of illustration only, if Customer terminates the applicable line 9 months following activation, and if T-Mobile has issued a credit of $200 for such line, then Customer will reimburse T-Mobile $100 (i.e. 50% [ 9/18 months] X $200) for such terminated line). Customer may either (i) pay T-Mobile the aggregate amount of issued Device Credits for terminated lines of Service which are terminated before the end of the Subsidy Term within 30 days of termination of the affected lines of Service; or (ii) T-Mobile may charge Customer for the Device Credits issued for each terminated line of Service and Customer agrees to pay T-Mobile for the Device Credits issued to Customer for the terminated lines within 30 days of issuance of notice by T-Mobile; or (iii) Customer may return the device that received the Device Credit; however, Customer must return such device in good working order (by way of example only, but not limited to, no cracked screens and device must be fully functioning).</t>
  </si>
  <si>
    <t>T-Mobile provides a basic smart phone with an MSRP value of $110.00 included with a Smartphone Unlimited data, voice and messaging plan.  24 months of service required.</t>
  </si>
  <si>
    <t xml:space="preserve">Subsidized Unlimited Talk, Text, and Data with 2GB (Other data allotments available) 
• Unlimited minutes
• Unlimited messaging
• Unlimited data with 2 GB high-speed
• Smartphone Mobile Hotspot. Speeds slow at GB allotment.
• Simple Global
• Stateside International Unlimited Texting
• Mobile Without Borders
• Binge On optimized video
• Domestic data roaming
• Music Freedom
Pricing includes the 16% NASPO discount. </t>
  </si>
  <si>
    <t>T-Mobile provides a basic phone with an MSRP value of $60.00  for calling and text messaging on a subsidized unlimited talk, text, and 2GB data plan.  24 months of service required.</t>
  </si>
  <si>
    <t xml:space="preserve">T-Mobile provides a tablet discount of $50.00 on every unlimitd tablet plan.  24 months of service required on this rate plan.  </t>
  </si>
  <si>
    <t>T-Mobile will give $5.00 off of a T-Mobile sold device with a 24 months agreement on the data only low 150kb plan.</t>
  </si>
  <si>
    <t>T-Mobile will give $15.00 off a data only moderate 4GB plan off of a T-Mobile sold device with 24 months of service on the data only moderate 4GB plan.</t>
  </si>
  <si>
    <t xml:space="preserve">T-Mobile will provide up to $72.00 subsidy off of a T-Mobile sold compatable data hotspot device on the data only unlimied subsidy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</si>
</sst>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3" formatCode="_(* #,##0.00_);_(* \(#,##0.00\);_(* &quot;-&quot;??_);_(@_)"/>
    <numFmt numFmtId="164" formatCode="&quot;$&quot;#,##0.00"/>
  </numFmts>
  <fonts count="16" x14ac:knownFonts="1">
    <font>
      <sz val="11"/>
      <color theme="1"/>
      <name val="Calibri"/>
      <family val="2"/>
      <scheme val="minor"/>
    </font>
    <font>
      <b/>
      <i/>
      <sz val="11"/>
      <color theme="1"/>
      <name val="Calibri"/>
      <family val="2"/>
      <scheme val="minor"/>
    </font>
    <font>
      <sz val="9"/>
      <color theme="1"/>
      <name val="Calibri"/>
      <family val="2"/>
      <scheme val="minor"/>
    </font>
    <font>
      <sz val="8"/>
      <color theme="1"/>
      <name val="Calibri"/>
      <family val="2"/>
      <scheme val="minor"/>
    </font>
    <font>
      <b/>
      <i/>
      <sz val="9"/>
      <color theme="1"/>
      <name val="Calibri"/>
      <family val="2"/>
      <scheme val="minor"/>
    </font>
    <font>
      <b/>
      <i/>
      <sz val="14"/>
      <color theme="1"/>
      <name val="Calibri"/>
      <family val="2"/>
      <scheme val="minor"/>
    </font>
    <font>
      <sz val="14"/>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font>
    <font>
      <sz val="12"/>
      <color theme="1"/>
      <name val="Symbol"/>
      <family val="1"/>
      <charset val="2"/>
    </font>
    <font>
      <sz val="12"/>
      <color theme="1"/>
      <name val="Courier New"/>
      <family val="3"/>
    </font>
    <font>
      <sz val="11"/>
      <color theme="0"/>
      <name val="Calibri"/>
      <family val="2"/>
      <scheme val="minor"/>
    </font>
    <font>
      <sz val="12"/>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62">
    <border>
      <left/>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43" fontId="8" fillId="0" borderId="0" applyFont="0" applyFill="0" applyBorder="0" applyAlignment="0" applyProtection="0"/>
  </cellStyleXfs>
  <cellXfs count="340">
    <xf numFmtId="0" fontId="0" fillId="0" borderId="0" xfId="0"/>
    <xf numFmtId="0" fontId="0" fillId="0" borderId="0" xfId="0" applyAlignment="1">
      <alignment wrapText="1"/>
    </xf>
    <xf numFmtId="0" fontId="0" fillId="0" borderId="0" xfId="0"/>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center"/>
    </xf>
    <xf numFmtId="0" fontId="0" fillId="0" borderId="0" xfId="0"/>
    <xf numFmtId="0" fontId="0" fillId="0" borderId="0" xfId="0" applyBorder="1"/>
    <xf numFmtId="0" fontId="1" fillId="3" borderId="2" xfId="0" applyFont="1" applyFill="1" applyBorder="1" applyAlignment="1">
      <alignment vertical="center" wrapText="1"/>
    </xf>
    <xf numFmtId="8" fontId="0" fillId="4" borderId="2" xfId="0" applyNumberFormat="1" applyFill="1" applyBorder="1" applyAlignment="1">
      <alignment horizontal="center" vertical="center"/>
    </xf>
    <xf numFmtId="8" fontId="0" fillId="4" borderId="2" xfId="0" applyNumberFormat="1" applyFill="1" applyBorder="1" applyAlignment="1">
      <alignment vertical="center"/>
    </xf>
    <xf numFmtId="0" fontId="0" fillId="5" borderId="2" xfId="0" applyFill="1" applyBorder="1" applyAlignment="1">
      <alignment vertical="top" wrapText="1"/>
    </xf>
    <xf numFmtId="0" fontId="0" fillId="5" borderId="2" xfId="0" applyFill="1" applyBorder="1" applyAlignment="1">
      <alignment vertical="top"/>
    </xf>
    <xf numFmtId="0" fontId="1" fillId="3" borderId="2" xfId="0" applyFont="1" applyFill="1" applyBorder="1" applyAlignment="1">
      <alignment horizontal="center" vertical="center" wrapText="1"/>
    </xf>
    <xf numFmtId="0" fontId="0" fillId="0" borderId="0" xfId="0" applyAlignment="1">
      <alignment horizontal="center"/>
    </xf>
    <xf numFmtId="9" fontId="3" fillId="0" borderId="0" xfId="0" applyNumberFormat="1" applyFont="1" applyFill="1" applyBorder="1" applyAlignment="1">
      <alignment horizontal="left" wrapText="1"/>
    </xf>
    <xf numFmtId="0" fontId="1" fillId="3" borderId="2" xfId="0" applyFont="1" applyFill="1" applyBorder="1" applyAlignment="1">
      <alignment horizontal="center" vertical="center"/>
    </xf>
    <xf numFmtId="0" fontId="7" fillId="5" borderId="2" xfId="0" applyFont="1" applyFill="1" applyBorder="1" applyAlignment="1">
      <alignment vertical="top" wrapText="1"/>
    </xf>
    <xf numFmtId="0" fontId="0" fillId="0" borderId="0" xfId="0" applyAlignment="1"/>
    <xf numFmtId="0" fontId="0" fillId="4" borderId="2" xfId="0" applyFill="1" applyBorder="1"/>
    <xf numFmtId="0" fontId="0" fillId="4" borderId="8" xfId="0" applyFill="1" applyBorder="1"/>
    <xf numFmtId="0" fontId="1" fillId="3" borderId="1" xfId="0" applyFont="1" applyFill="1" applyBorder="1" applyAlignment="1">
      <alignment horizontal="center" vertical="center"/>
    </xf>
    <xf numFmtId="0" fontId="1" fillId="3" borderId="6" xfId="0" applyFont="1" applyFill="1" applyBorder="1" applyAlignment="1">
      <alignment horizontal="center" vertical="center"/>
    </xf>
    <xf numFmtId="0" fontId="0" fillId="0" borderId="0" xfId="0"/>
    <xf numFmtId="0" fontId="1" fillId="3" borderId="15" xfId="0" applyFont="1" applyFill="1" applyBorder="1" applyAlignment="1">
      <alignment horizontal="center" vertical="center"/>
    </xf>
    <xf numFmtId="0" fontId="1" fillId="3" borderId="16" xfId="0" applyFont="1" applyFill="1" applyBorder="1" applyAlignment="1">
      <alignment vertical="center" wrapText="1"/>
    </xf>
    <xf numFmtId="0" fontId="1" fillId="3" borderId="37" xfId="0" applyFont="1" applyFill="1" applyBorder="1" applyAlignment="1">
      <alignment horizontal="center" vertical="center"/>
    </xf>
    <xf numFmtId="0" fontId="5" fillId="2" borderId="11" xfId="0" applyFont="1" applyFill="1" applyBorder="1" applyAlignment="1"/>
    <xf numFmtId="0" fontId="5" fillId="2" borderId="17" xfId="0" applyFont="1" applyFill="1" applyBorder="1" applyAlignment="1"/>
    <xf numFmtId="0" fontId="0" fillId="5" borderId="8" xfId="0" applyFill="1" applyBorder="1" applyAlignment="1">
      <alignment vertical="top"/>
    </xf>
    <xf numFmtId="0" fontId="1" fillId="3" borderId="14" xfId="0" applyFont="1" applyFill="1" applyBorder="1" applyAlignment="1">
      <alignment horizontal="center" vertical="center" wrapText="1"/>
    </xf>
    <xf numFmtId="8" fontId="0" fillId="4" borderId="30" xfId="0" applyNumberFormat="1" applyFill="1" applyBorder="1" applyAlignment="1">
      <alignment horizontal="center" vertical="center"/>
    </xf>
    <xf numFmtId="0" fontId="0" fillId="4" borderId="4" xfId="0" applyFill="1" applyBorder="1"/>
    <xf numFmtId="164" fontId="0" fillId="4" borderId="2" xfId="0" applyNumberFormat="1" applyFill="1" applyBorder="1"/>
    <xf numFmtId="164" fontId="0" fillId="4" borderId="8" xfId="0" applyNumberFormat="1" applyFill="1" applyBorder="1"/>
    <xf numFmtId="164" fontId="0" fillId="4" borderId="4" xfId="0" applyNumberFormat="1" applyFill="1" applyBorder="1"/>
    <xf numFmtId="0" fontId="1" fillId="3" borderId="19" xfId="0" applyFont="1" applyFill="1" applyBorder="1" applyAlignment="1">
      <alignment horizontal="center" vertical="center" wrapText="1"/>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26" xfId="0" applyFont="1" applyFill="1" applyBorder="1" applyAlignment="1">
      <alignment horizontal="center" vertical="center"/>
    </xf>
    <xf numFmtId="164" fontId="0" fillId="7" borderId="30" xfId="0" applyNumberFormat="1" applyFill="1" applyBorder="1" applyAlignment="1">
      <alignment horizontal="center" vertical="center"/>
    </xf>
    <xf numFmtId="164" fontId="0" fillId="4" borderId="4" xfId="0" applyNumberFormat="1" applyFill="1" applyBorder="1" applyAlignment="1">
      <alignment horizontal="center"/>
    </xf>
    <xf numFmtId="164" fontId="0" fillId="4" borderId="2" xfId="0" applyNumberFormat="1" applyFill="1" applyBorder="1" applyAlignment="1">
      <alignment horizontal="center"/>
    </xf>
    <xf numFmtId="164" fontId="0" fillId="4" borderId="8" xfId="0" applyNumberFormat="1" applyFill="1" applyBorder="1" applyAlignment="1">
      <alignment horizontal="center"/>
    </xf>
    <xf numFmtId="10" fontId="0" fillId="4" borderId="4" xfId="0" applyNumberFormat="1" applyFill="1" applyBorder="1"/>
    <xf numFmtId="10" fontId="0" fillId="4" borderId="2" xfId="0" applyNumberFormat="1" applyFill="1" applyBorder="1"/>
    <xf numFmtId="10" fontId="0" fillId="4" borderId="8" xfId="0" applyNumberFormat="1" applyFill="1" applyBorder="1"/>
    <xf numFmtId="0" fontId="5" fillId="2" borderId="0" xfId="0" applyFont="1" applyFill="1" applyBorder="1" applyAlignment="1">
      <alignment horizontal="center"/>
    </xf>
    <xf numFmtId="0" fontId="1" fillId="3" borderId="14" xfId="0" applyFont="1" applyFill="1" applyBorder="1" applyAlignment="1">
      <alignment horizontal="center" vertical="center"/>
    </xf>
    <xf numFmtId="8" fontId="0" fillId="7" borderId="30" xfId="0" applyNumberFormat="1" applyFill="1" applyBorder="1"/>
    <xf numFmtId="0" fontId="0" fillId="5" borderId="14" xfId="0" applyFill="1" applyBorder="1" applyAlignment="1">
      <alignment vertical="top"/>
    </xf>
    <xf numFmtId="8" fontId="2" fillId="4" borderId="14" xfId="0" applyNumberFormat="1" applyFont="1" applyFill="1" applyBorder="1" applyAlignment="1">
      <alignment vertical="center" wrapText="1"/>
    </xf>
    <xf numFmtId="8" fontId="2" fillId="7" borderId="30" xfId="0" applyNumberFormat="1" applyFont="1" applyFill="1" applyBorder="1" applyAlignment="1">
      <alignment vertical="center" wrapText="1"/>
    </xf>
    <xf numFmtId="0" fontId="0" fillId="5" borderId="6" xfId="0" applyFill="1" applyBorder="1" applyAlignment="1">
      <alignment horizontal="center" vertical="center"/>
    </xf>
    <xf numFmtId="0" fontId="0" fillId="5" borderId="13" xfId="0" applyFill="1" applyBorder="1" applyAlignment="1">
      <alignment horizontal="center" vertical="center"/>
    </xf>
    <xf numFmtId="0" fontId="0" fillId="5" borderId="1" xfId="0" applyFill="1" applyBorder="1" applyAlignment="1">
      <alignment horizontal="center" vertical="center"/>
    </xf>
    <xf numFmtId="0" fontId="0" fillId="5" borderId="38" xfId="0" applyFill="1" applyBorder="1" applyAlignment="1">
      <alignment horizontal="center" vertical="center"/>
    </xf>
    <xf numFmtId="0" fontId="0" fillId="5" borderId="45" xfId="0" applyFill="1" applyBorder="1" applyAlignment="1">
      <alignment horizontal="center" vertical="center"/>
    </xf>
    <xf numFmtId="0" fontId="0" fillId="5" borderId="24" xfId="0" applyFill="1" applyBorder="1" applyAlignment="1">
      <alignment horizontal="center" vertical="center"/>
    </xf>
    <xf numFmtId="0" fontId="9" fillId="0" borderId="0" xfId="0" applyFont="1"/>
    <xf numFmtId="0" fontId="5" fillId="2" borderId="2" xfId="0" applyFont="1" applyFill="1" applyBorder="1" applyAlignment="1">
      <alignment horizontal="center"/>
    </xf>
    <xf numFmtId="0" fontId="0" fillId="5" borderId="2" xfId="0" applyFill="1" applyBorder="1" applyAlignment="1">
      <alignment horizontal="center" vertical="center" wrapText="1"/>
    </xf>
    <xf numFmtId="8" fontId="0" fillId="5" borderId="10" xfId="0" applyNumberFormat="1" applyFill="1" applyBorder="1" applyAlignment="1">
      <alignment horizontal="center" vertical="center"/>
    </xf>
    <xf numFmtId="0" fontId="0" fillId="4" borderId="10" xfId="0" applyFill="1" applyBorder="1" applyAlignment="1">
      <alignment vertical="top" wrapText="1"/>
    </xf>
    <xf numFmtId="0" fontId="0" fillId="4" borderId="2" xfId="0" applyFill="1" applyBorder="1" applyAlignment="1">
      <alignment vertical="top" wrapText="1"/>
    </xf>
    <xf numFmtId="0" fontId="9" fillId="5" borderId="2" xfId="0" applyFont="1" applyFill="1" applyBorder="1"/>
    <xf numFmtId="0" fontId="7" fillId="5" borderId="10" xfId="0" applyFont="1" applyFill="1" applyBorder="1" applyAlignment="1">
      <alignment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9" fontId="0" fillId="0" borderId="0" xfId="0" applyNumberFormat="1" applyFill="1" applyBorder="1" applyAlignment="1">
      <alignment horizontal="center"/>
    </xf>
    <xf numFmtId="0" fontId="11" fillId="0" borderId="0" xfId="0" applyFont="1" applyAlignment="1">
      <alignment vertical="center"/>
    </xf>
    <xf numFmtId="0" fontId="12" fillId="0" borderId="0" xfId="0" applyFont="1" applyAlignment="1">
      <alignment horizontal="left" vertical="center" indent="5"/>
    </xf>
    <xf numFmtId="8" fontId="9" fillId="5" borderId="2" xfId="0" applyNumberFormat="1" applyFont="1" applyFill="1" applyBorder="1" applyAlignment="1">
      <alignment horizontal="center" vertical="center"/>
    </xf>
    <xf numFmtId="0" fontId="13" fillId="0" borderId="0" xfId="0" applyFont="1" applyAlignment="1">
      <alignment horizontal="left" vertical="center" indent="10"/>
    </xf>
    <xf numFmtId="0" fontId="0" fillId="5" borderId="2" xfId="0" applyFill="1" applyBorder="1" applyAlignment="1"/>
    <xf numFmtId="0" fontId="1" fillId="3" borderId="10" xfId="0" applyFont="1" applyFill="1" applyBorder="1" applyAlignment="1">
      <alignment horizontal="center" vertical="center" wrapText="1"/>
    </xf>
    <xf numFmtId="0" fontId="1" fillId="3" borderId="10" xfId="0" applyFont="1" applyFill="1" applyBorder="1" applyAlignment="1">
      <alignment vertical="center" wrapText="1"/>
    </xf>
    <xf numFmtId="9" fontId="0" fillId="0" borderId="0" xfId="0" applyNumberFormat="1" applyFill="1" applyBorder="1" applyAlignment="1">
      <alignment horizontal="center"/>
    </xf>
    <xf numFmtId="8" fontId="9" fillId="7" borderId="30" xfId="0" applyNumberFormat="1" applyFont="1" applyFill="1" applyBorder="1"/>
    <xf numFmtId="0" fontId="5" fillId="2" borderId="26" xfId="0" applyFont="1" applyFill="1" applyBorder="1" applyAlignment="1">
      <alignment horizontal="center"/>
    </xf>
    <xf numFmtId="0" fontId="1" fillId="3" borderId="16"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5" fillId="2" borderId="19" xfId="0" applyFont="1" applyFill="1" applyBorder="1" applyAlignment="1">
      <alignment horizontal="center"/>
    </xf>
    <xf numFmtId="0" fontId="1" fillId="3" borderId="15" xfId="0" applyFont="1" applyFill="1" applyBorder="1" applyAlignment="1">
      <alignment vertical="center" wrapText="1"/>
    </xf>
    <xf numFmtId="0" fontId="1" fillId="3" borderId="60" xfId="0" applyFont="1" applyFill="1" applyBorder="1" applyAlignment="1">
      <alignment vertical="center" wrapText="1"/>
    </xf>
    <xf numFmtId="0" fontId="0" fillId="4" borderId="57" xfId="0" applyFill="1" applyBorder="1" applyAlignment="1">
      <alignment vertical="top" wrapText="1"/>
    </xf>
    <xf numFmtId="0" fontId="9" fillId="5" borderId="57" xfId="0" applyFont="1" applyFill="1" applyBorder="1"/>
    <xf numFmtId="0" fontId="0" fillId="0" borderId="11" xfId="0" applyBorder="1"/>
    <xf numFmtId="0" fontId="0" fillId="0" borderId="52" xfId="0" applyBorder="1"/>
    <xf numFmtId="0" fontId="1" fillId="3" borderId="6" xfId="0" applyFont="1" applyFill="1" applyBorder="1" applyAlignment="1">
      <alignment vertical="center" wrapText="1"/>
    </xf>
    <xf numFmtId="0" fontId="7" fillId="5" borderId="6" xfId="0" applyFont="1" applyFill="1" applyBorder="1" applyAlignment="1">
      <alignment vertical="top" wrapText="1"/>
    </xf>
    <xf numFmtId="0" fontId="1" fillId="3" borderId="57" xfId="0" applyFont="1" applyFill="1" applyBorder="1" applyAlignment="1">
      <alignment vertical="center" wrapText="1"/>
    </xf>
    <xf numFmtId="8" fontId="0" fillId="4" borderId="57" xfId="0" applyNumberFormat="1" applyFill="1" applyBorder="1" applyAlignment="1">
      <alignment vertical="center"/>
    </xf>
    <xf numFmtId="0" fontId="0" fillId="0" borderId="0" xfId="0" applyBorder="1" applyAlignment="1">
      <alignment vertical="center"/>
    </xf>
    <xf numFmtId="0" fontId="0" fillId="5" borderId="57" xfId="0" applyFill="1" applyBorder="1" applyAlignment="1"/>
    <xf numFmtId="9" fontId="0" fillId="0" borderId="52" xfId="0" applyNumberFormat="1" applyFill="1" applyBorder="1" applyAlignment="1">
      <alignment horizontal="center"/>
    </xf>
    <xf numFmtId="0" fontId="7" fillId="5" borderId="45" xfId="0" applyFont="1" applyFill="1" applyBorder="1" applyAlignment="1">
      <alignment vertical="top" wrapText="1"/>
    </xf>
    <xf numFmtId="0" fontId="7" fillId="5" borderId="22" xfId="0" applyFont="1" applyFill="1" applyBorder="1" applyAlignment="1">
      <alignment vertical="top" wrapText="1"/>
    </xf>
    <xf numFmtId="0" fontId="9" fillId="0" borderId="31" xfId="0" applyFont="1" applyBorder="1" applyAlignment="1">
      <alignment vertical="top"/>
    </xf>
    <xf numFmtId="0" fontId="9" fillId="0" borderId="32" xfId="0" applyFont="1" applyBorder="1" applyAlignment="1">
      <alignment vertical="top"/>
    </xf>
    <xf numFmtId="0" fontId="9" fillId="0" borderId="32" xfId="0" applyFont="1" applyBorder="1"/>
    <xf numFmtId="0" fontId="5" fillId="2" borderId="6" xfId="0" applyFont="1" applyFill="1" applyBorder="1" applyAlignment="1">
      <alignment horizontal="center"/>
    </xf>
    <xf numFmtId="0" fontId="0" fillId="3" borderId="41" xfId="0" applyFill="1" applyBorder="1" applyAlignment="1">
      <alignment horizontal="center" vertical="center"/>
    </xf>
    <xf numFmtId="0" fontId="1" fillId="3" borderId="20" xfId="0" applyFont="1" applyFill="1" applyBorder="1" applyAlignment="1">
      <alignment vertical="center" wrapText="1"/>
    </xf>
    <xf numFmtId="0" fontId="0" fillId="8" borderId="42" xfId="0" applyFill="1" applyBorder="1" applyAlignment="1"/>
    <xf numFmtId="0" fontId="0" fillId="5" borderId="41" xfId="0" applyFill="1" applyBorder="1" applyAlignment="1">
      <alignment vertical="top"/>
    </xf>
    <xf numFmtId="0" fontId="0" fillId="5" borderId="42" xfId="0" applyFill="1" applyBorder="1" applyAlignment="1">
      <alignment vertical="top"/>
    </xf>
    <xf numFmtId="8" fontId="2" fillId="7" borderId="53" xfId="0" applyNumberFormat="1" applyFont="1" applyFill="1" applyBorder="1" applyAlignment="1">
      <alignment vertical="center" wrapText="1"/>
    </xf>
    <xf numFmtId="0" fontId="0" fillId="8" borderId="40" xfId="0" applyFill="1" applyBorder="1" applyAlignment="1"/>
    <xf numFmtId="0" fontId="0" fillId="10" borderId="2" xfId="0" applyFill="1" applyBorder="1" applyAlignment="1">
      <alignment horizontal="center" vertical="center" wrapText="1"/>
    </xf>
    <xf numFmtId="8" fontId="0" fillId="10" borderId="2" xfId="0" applyNumberFormat="1" applyFill="1" applyBorder="1" applyAlignment="1">
      <alignment horizontal="center" vertical="center" wrapText="1"/>
    </xf>
    <xf numFmtId="0" fontId="0" fillId="10" borderId="2" xfId="0" applyFill="1" applyBorder="1" applyAlignment="1">
      <alignment horizontal="center" vertical="center"/>
    </xf>
    <xf numFmtId="0" fontId="0" fillId="10" borderId="14" xfId="0" applyFill="1" applyBorder="1" applyAlignment="1">
      <alignment horizontal="center" vertical="center"/>
    </xf>
    <xf numFmtId="0" fontId="5" fillId="2" borderId="0" xfId="0" applyFont="1" applyFill="1" applyBorder="1" applyAlignment="1">
      <alignment horizontal="center"/>
    </xf>
    <xf numFmtId="0" fontId="1" fillId="3" borderId="11" xfId="0" applyFont="1" applyFill="1" applyBorder="1" applyAlignment="1">
      <alignment horizontal="center" vertical="center" wrapText="1"/>
    </xf>
    <xf numFmtId="0" fontId="0" fillId="4" borderId="3" xfId="0" applyFill="1" applyBorder="1"/>
    <xf numFmtId="0" fontId="0" fillId="4" borderId="6" xfId="0" applyFill="1" applyBorder="1"/>
    <xf numFmtId="0" fontId="0" fillId="3" borderId="31" xfId="0" applyFill="1" applyBorder="1" applyAlignment="1">
      <alignment vertical="center"/>
    </xf>
    <xf numFmtId="0" fontId="0" fillId="3" borderId="32" xfId="0" applyFill="1" applyBorder="1" applyAlignment="1">
      <alignment vertical="center"/>
    </xf>
    <xf numFmtId="0" fontId="0" fillId="3" borderId="51" xfId="0" applyFill="1" applyBorder="1" applyAlignment="1">
      <alignment vertical="center"/>
    </xf>
    <xf numFmtId="0" fontId="0" fillId="7" borderId="30" xfId="0" applyFill="1" applyBorder="1" applyAlignment="1">
      <alignment vertical="center"/>
    </xf>
    <xf numFmtId="0" fontId="15" fillId="0" borderId="0" xfId="0" applyFont="1" applyFill="1"/>
    <xf numFmtId="0" fontId="14" fillId="0" borderId="0" xfId="0" applyFont="1" applyFill="1"/>
    <xf numFmtId="0" fontId="0" fillId="0" borderId="0" xfId="0" applyFill="1"/>
    <xf numFmtId="0" fontId="15" fillId="0" borderId="0" xfId="0" applyFont="1" applyFill="1" applyAlignment="1">
      <alignment wrapText="1"/>
    </xf>
    <xf numFmtId="0" fontId="0" fillId="4" borderId="10" xfId="0" applyFill="1" applyBorder="1"/>
    <xf numFmtId="9" fontId="0" fillId="4" borderId="30" xfId="0" applyNumberFormat="1" applyFill="1" applyBorder="1" applyAlignment="1">
      <alignment horizontal="center" vertical="center"/>
    </xf>
    <xf numFmtId="0" fontId="0" fillId="0" borderId="0" xfId="0" applyFill="1" applyBorder="1"/>
    <xf numFmtId="9" fontId="3" fillId="0" borderId="0" xfId="0" applyNumberFormat="1" applyFont="1" applyFill="1" applyBorder="1" applyAlignment="1">
      <alignment horizontal="left" wrapText="1"/>
    </xf>
    <xf numFmtId="0" fontId="0" fillId="0" borderId="0" xfId="0" applyAlignment="1">
      <alignment horizontal="center"/>
    </xf>
    <xf numFmtId="0" fontId="2" fillId="5" borderId="10" xfId="0" applyFont="1" applyFill="1" applyBorder="1" applyAlignment="1">
      <alignment vertical="top" wrapText="1"/>
    </xf>
    <xf numFmtId="0" fontId="2" fillId="5" borderId="20" xfId="0" applyFont="1" applyFill="1" applyBorder="1" applyAlignment="1">
      <alignment vertical="top" wrapText="1"/>
    </xf>
    <xf numFmtId="0" fontId="2" fillId="5" borderId="25" xfId="0" applyFont="1" applyFill="1" applyBorder="1" applyAlignment="1">
      <alignment vertical="top" wrapText="1"/>
    </xf>
    <xf numFmtId="0" fontId="2" fillId="5" borderId="22" xfId="0" applyFont="1" applyFill="1" applyBorder="1" applyAlignment="1">
      <alignment vertical="top" wrapText="1"/>
    </xf>
    <xf numFmtId="0" fontId="2" fillId="5" borderId="23" xfId="0" applyFont="1" applyFill="1" applyBorder="1" applyAlignment="1">
      <alignment vertical="top" wrapText="1"/>
    </xf>
    <xf numFmtId="0" fontId="2" fillId="5" borderId="46" xfId="0" applyFont="1" applyFill="1" applyBorder="1" applyAlignment="1">
      <alignment vertical="top"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0" fontId="0" fillId="5" borderId="45" xfId="0" applyFill="1" applyBorder="1" applyAlignment="1">
      <alignment horizontal="left" vertical="top" wrapText="1"/>
    </xf>
    <xf numFmtId="0" fontId="0" fillId="5" borderId="22" xfId="0" applyFill="1" applyBorder="1" applyAlignment="1">
      <alignment horizontal="left" vertical="top" wrapText="1"/>
    </xf>
    <xf numFmtId="0" fontId="0" fillId="4" borderId="39" xfId="0" applyFill="1" applyBorder="1" applyAlignment="1">
      <alignment horizontal="center"/>
    </xf>
    <xf numFmtId="0" fontId="0" fillId="4" borderId="40" xfId="0" applyFill="1" applyBorder="1" applyAlignment="1">
      <alignment horizontal="center"/>
    </xf>
    <xf numFmtId="0" fontId="1" fillId="6" borderId="43" xfId="0" applyFont="1" applyFill="1" applyBorder="1" applyAlignment="1">
      <alignment horizontal="center" vertical="center"/>
    </xf>
    <xf numFmtId="0" fontId="1" fillId="6" borderId="21"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29" xfId="0" applyFont="1" applyFill="1" applyBorder="1" applyAlignment="1">
      <alignment horizontal="center"/>
    </xf>
    <xf numFmtId="0" fontId="1" fillId="6" borderId="35" xfId="0" applyFont="1" applyFill="1" applyBorder="1" applyAlignment="1">
      <alignment horizontal="center"/>
    </xf>
    <xf numFmtId="0" fontId="6" fillId="3" borderId="31" xfId="0" applyFont="1" applyFill="1" applyBorder="1" applyAlignment="1">
      <alignment horizontal="center"/>
    </xf>
    <xf numFmtId="0" fontId="6" fillId="3" borderId="32" xfId="0" applyFont="1" applyFill="1" applyBorder="1" applyAlignment="1">
      <alignment horizontal="center"/>
    </xf>
    <xf numFmtId="0" fontId="6" fillId="3" borderId="33" xfId="0" applyFont="1" applyFill="1" applyBorder="1" applyAlignment="1">
      <alignment horizontal="center"/>
    </xf>
    <xf numFmtId="0" fontId="0" fillId="4" borderId="31" xfId="0" applyFill="1" applyBorder="1" applyAlignment="1">
      <alignment horizontal="left" vertical="top" wrapText="1"/>
    </xf>
    <xf numFmtId="0" fontId="0" fillId="4" borderId="32" xfId="0" applyFill="1" applyBorder="1" applyAlignment="1">
      <alignment horizontal="left" vertical="top" wrapText="1"/>
    </xf>
    <xf numFmtId="0" fontId="0" fillId="4" borderId="33" xfId="0" applyFill="1" applyBorder="1" applyAlignment="1">
      <alignment horizontal="left" vertical="top" wrapText="1"/>
    </xf>
    <xf numFmtId="0" fontId="0" fillId="2" borderId="41" xfId="0" applyFill="1" applyBorder="1" applyAlignment="1">
      <alignment horizontal="center"/>
    </xf>
    <xf numFmtId="0" fontId="0" fillId="2" borderId="42" xfId="0" applyFill="1" applyBorder="1" applyAlignment="1">
      <alignment horizontal="center"/>
    </xf>
    <xf numFmtId="0" fontId="0" fillId="2" borderId="32" xfId="0" applyFill="1" applyBorder="1" applyAlignment="1">
      <alignment horizontal="center"/>
    </xf>
    <xf numFmtId="0" fontId="0" fillId="2" borderId="33" xfId="0" applyFill="1" applyBorder="1" applyAlignment="1">
      <alignment horizontal="center"/>
    </xf>
    <xf numFmtId="0" fontId="0" fillId="8" borderId="41" xfId="0" applyFill="1" applyBorder="1" applyAlignment="1">
      <alignment horizontal="center"/>
    </xf>
    <xf numFmtId="0" fontId="0" fillId="8" borderId="40" xfId="0" applyFill="1" applyBorder="1" applyAlignment="1">
      <alignment horizontal="center"/>
    </xf>
    <xf numFmtId="0" fontId="0" fillId="4" borderId="10" xfId="0" applyFill="1" applyBorder="1" applyAlignment="1">
      <alignment horizontal="left" vertical="top" wrapText="1"/>
    </xf>
    <xf numFmtId="0" fontId="0" fillId="4" borderId="20" xfId="0" applyFill="1" applyBorder="1" applyAlignment="1">
      <alignment horizontal="left" vertical="top" wrapText="1"/>
    </xf>
    <xf numFmtId="0" fontId="0" fillId="4" borderId="25" xfId="0" applyFill="1" applyBorder="1" applyAlignment="1">
      <alignment horizontal="left" vertical="top" wrapText="1"/>
    </xf>
    <xf numFmtId="0" fontId="0" fillId="4" borderId="20" xfId="0" applyFill="1" applyBorder="1" applyAlignment="1">
      <alignment horizontal="left" vertical="top"/>
    </xf>
    <xf numFmtId="0" fontId="0" fillId="4" borderId="25" xfId="0" applyFill="1" applyBorder="1" applyAlignment="1">
      <alignment horizontal="left" vertical="top"/>
    </xf>
    <xf numFmtId="0" fontId="1" fillId="3" borderId="34" xfId="0" applyFont="1" applyFill="1" applyBorder="1" applyAlignment="1">
      <alignment vertical="center" wrapText="1"/>
    </xf>
    <xf numFmtId="0" fontId="1" fillId="3" borderId="29" xfId="0" applyFont="1" applyFill="1" applyBorder="1" applyAlignment="1">
      <alignment vertical="center" wrapText="1"/>
    </xf>
    <xf numFmtId="0" fontId="1" fillId="3" borderId="35" xfId="0" applyFont="1" applyFill="1" applyBorder="1" applyAlignment="1">
      <alignment vertical="center" wrapText="1"/>
    </xf>
    <xf numFmtId="0" fontId="1" fillId="6" borderId="31" xfId="0" applyFont="1" applyFill="1" applyBorder="1" applyAlignment="1">
      <alignment horizontal="center"/>
    </xf>
    <xf numFmtId="0" fontId="1" fillId="6" borderId="32" xfId="0" applyFont="1" applyFill="1" applyBorder="1" applyAlignment="1">
      <alignment horizontal="center"/>
    </xf>
    <xf numFmtId="0" fontId="1" fillId="6" borderId="33" xfId="0" applyFont="1" applyFill="1" applyBorder="1" applyAlignment="1">
      <alignment horizontal="center"/>
    </xf>
    <xf numFmtId="0" fontId="1" fillId="6" borderId="31" xfId="0" applyFont="1" applyFill="1" applyBorder="1" applyAlignment="1">
      <alignment horizontal="center" vertical="center"/>
    </xf>
    <xf numFmtId="0" fontId="1" fillId="6" borderId="32" xfId="0" applyFont="1" applyFill="1" applyBorder="1" applyAlignment="1">
      <alignment horizontal="center" vertical="center"/>
    </xf>
    <xf numFmtId="0" fontId="1" fillId="6" borderId="33" xfId="0" applyFont="1" applyFill="1" applyBorder="1" applyAlignment="1">
      <alignment horizontal="center" vertical="center"/>
    </xf>
    <xf numFmtId="0" fontId="0" fillId="4" borderId="31" xfId="1" applyNumberFormat="1" applyFont="1" applyFill="1" applyBorder="1" applyAlignment="1">
      <alignment horizontal="left" vertical="top" wrapText="1"/>
    </xf>
    <xf numFmtId="0" fontId="0" fillId="4" borderId="32" xfId="1" applyNumberFormat="1" applyFont="1" applyFill="1" applyBorder="1" applyAlignment="1">
      <alignment horizontal="left" vertical="top" wrapText="1"/>
    </xf>
    <xf numFmtId="0" fontId="0" fillId="4" borderId="33" xfId="1" applyNumberFormat="1" applyFont="1" applyFill="1" applyBorder="1" applyAlignment="1">
      <alignment horizontal="left" vertical="top" wrapText="1"/>
    </xf>
    <xf numFmtId="0" fontId="0" fillId="4" borderId="7" xfId="1" applyNumberFormat="1" applyFont="1" applyFill="1" applyBorder="1" applyAlignment="1">
      <alignment horizontal="left" vertical="top" wrapText="1"/>
    </xf>
    <xf numFmtId="0" fontId="0" fillId="4" borderId="20" xfId="1" applyNumberFormat="1" applyFont="1" applyFill="1" applyBorder="1" applyAlignment="1">
      <alignment horizontal="left" vertical="top" wrapText="1"/>
    </xf>
    <xf numFmtId="0" fontId="0" fillId="4" borderId="25" xfId="1" applyNumberFormat="1" applyFont="1" applyFill="1" applyBorder="1" applyAlignment="1">
      <alignment horizontal="left" vertical="top" wrapText="1"/>
    </xf>
    <xf numFmtId="0" fontId="0" fillId="5" borderId="31" xfId="0" applyFill="1" applyBorder="1" applyAlignment="1">
      <alignment horizontal="center" vertical="top"/>
    </xf>
    <xf numFmtId="0" fontId="0" fillId="5" borderId="33" xfId="0" applyFill="1" applyBorder="1" applyAlignment="1">
      <alignment horizontal="center" vertical="top"/>
    </xf>
    <xf numFmtId="0" fontId="0" fillId="0" borderId="31" xfId="0" applyBorder="1" applyAlignment="1">
      <alignment horizontal="center"/>
    </xf>
    <xf numFmtId="0" fontId="0" fillId="0" borderId="33" xfId="0" applyBorder="1" applyAlignment="1">
      <alignment horizontal="center"/>
    </xf>
    <xf numFmtId="0" fontId="1" fillId="3" borderId="47"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0" fillId="8" borderId="31" xfId="0" applyFill="1" applyBorder="1" applyAlignment="1">
      <alignment horizontal="center"/>
    </xf>
    <xf numFmtId="0" fontId="0" fillId="8" borderId="33" xfId="0" applyFill="1" applyBorder="1" applyAlignment="1">
      <alignment horizontal="center"/>
    </xf>
    <xf numFmtId="43" fontId="0" fillId="4" borderId="31" xfId="1" applyFont="1" applyFill="1" applyBorder="1" applyAlignment="1">
      <alignment horizontal="center" vertical="top" wrapText="1"/>
    </xf>
    <xf numFmtId="43" fontId="0" fillId="4" borderId="32" xfId="1" applyFont="1" applyFill="1" applyBorder="1" applyAlignment="1">
      <alignment horizontal="center" vertical="top" wrapText="1"/>
    </xf>
    <xf numFmtId="43" fontId="0" fillId="4" borderId="33" xfId="1" applyFont="1" applyFill="1" applyBorder="1" applyAlignment="1">
      <alignment horizontal="center" vertical="top" wrapText="1"/>
    </xf>
    <xf numFmtId="0" fontId="0" fillId="8" borderId="32" xfId="0" applyFill="1" applyBorder="1" applyAlignment="1">
      <alignment horizontal="center"/>
    </xf>
    <xf numFmtId="0" fontId="1" fillId="3" borderId="1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0" fillId="4" borderId="10" xfId="0" applyFill="1" applyBorder="1" applyAlignment="1">
      <alignment horizontal="center" vertical="top" wrapText="1"/>
    </xf>
    <xf numFmtId="0" fontId="0" fillId="4" borderId="20" xfId="0" applyFill="1" applyBorder="1" applyAlignment="1">
      <alignment horizontal="center" vertical="top" wrapText="1"/>
    </xf>
    <xf numFmtId="0" fontId="0" fillId="4" borderId="25" xfId="0" applyFill="1" applyBorder="1" applyAlignment="1">
      <alignment horizontal="center" vertical="top" wrapText="1"/>
    </xf>
    <xf numFmtId="0" fontId="0" fillId="4" borderId="47" xfId="0" applyFill="1" applyBorder="1" applyAlignment="1">
      <alignment horizontal="center"/>
    </xf>
    <xf numFmtId="0" fontId="0" fillId="4" borderId="48" xfId="0" applyFill="1" applyBorder="1" applyAlignment="1">
      <alignment horizontal="center"/>
    </xf>
    <xf numFmtId="0" fontId="0" fillId="4" borderId="49" xfId="0" applyFill="1" applyBorder="1" applyAlignment="1">
      <alignment horizontal="center"/>
    </xf>
    <xf numFmtId="0" fontId="0" fillId="4" borderId="9" xfId="0" applyFill="1" applyBorder="1" applyAlignment="1">
      <alignment horizontal="center"/>
    </xf>
    <xf numFmtId="0" fontId="0" fillId="4" borderId="21" xfId="0" applyFill="1" applyBorder="1" applyAlignment="1">
      <alignment horizontal="center"/>
    </xf>
    <xf numFmtId="0" fontId="0" fillId="4" borderId="44" xfId="0" applyFill="1" applyBorder="1" applyAlignment="1">
      <alignment horizontal="center"/>
    </xf>
    <xf numFmtId="0" fontId="0" fillId="4" borderId="10" xfId="0" applyFill="1" applyBorder="1" applyAlignment="1">
      <alignment horizontal="center"/>
    </xf>
    <xf numFmtId="0" fontId="0" fillId="4" borderId="20" xfId="0" applyFill="1" applyBorder="1" applyAlignment="1">
      <alignment horizontal="center"/>
    </xf>
    <xf numFmtId="0" fontId="0" fillId="4" borderId="25" xfId="0"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4" borderId="46"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0" fillId="2" borderId="0" xfId="0" applyFill="1" applyBorder="1"/>
    <xf numFmtId="0" fontId="0" fillId="2" borderId="52" xfId="0" applyFill="1" applyBorder="1"/>
    <xf numFmtId="0" fontId="6" fillId="3" borderId="0" xfId="0" applyFont="1" applyFill="1" applyBorder="1" applyAlignment="1">
      <alignment horizontal="center"/>
    </xf>
    <xf numFmtId="0" fontId="6" fillId="3" borderId="52" xfId="0" applyFont="1" applyFill="1" applyBorder="1" applyAlignment="1">
      <alignment horizontal="center"/>
    </xf>
    <xf numFmtId="0" fontId="5" fillId="2" borderId="0" xfId="0" applyFont="1" applyFill="1" applyBorder="1" applyAlignment="1">
      <alignment horizontal="center"/>
    </xf>
    <xf numFmtId="0" fontId="0" fillId="6" borderId="31" xfId="0" applyFill="1" applyBorder="1" applyAlignment="1">
      <alignment horizontal="center"/>
    </xf>
    <xf numFmtId="0" fontId="0" fillId="6" borderId="32" xfId="0" applyFill="1" applyBorder="1" applyAlignment="1">
      <alignment horizontal="center"/>
    </xf>
    <xf numFmtId="0" fontId="0" fillId="6" borderId="33" xfId="0" applyFill="1" applyBorder="1" applyAlignment="1">
      <alignment horizont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164" fontId="0" fillId="2" borderId="28" xfId="0" applyNumberFormat="1" applyFill="1" applyBorder="1" applyAlignment="1">
      <alignment horizontal="center" vertical="center"/>
    </xf>
    <xf numFmtId="164" fontId="0" fillId="2" borderId="26" xfId="0" applyNumberFormat="1" applyFill="1" applyBorder="1" applyAlignment="1">
      <alignment horizontal="center" vertical="center"/>
    </xf>
    <xf numFmtId="164" fontId="0" fillId="2" borderId="27" xfId="0" applyNumberFormat="1" applyFill="1" applyBorder="1" applyAlignment="1">
      <alignment horizontal="center" vertical="center"/>
    </xf>
    <xf numFmtId="164" fontId="0" fillId="2" borderId="39" xfId="0" applyNumberFormat="1" applyFill="1" applyBorder="1" applyAlignment="1">
      <alignment horizontal="center" vertical="center"/>
    </xf>
    <xf numFmtId="164" fontId="0" fillId="2" borderId="12" xfId="0" applyNumberFormat="1" applyFill="1" applyBorder="1" applyAlignment="1">
      <alignment horizontal="center" vertical="center"/>
    </xf>
    <xf numFmtId="164" fontId="0" fillId="2" borderId="50" xfId="0" applyNumberFormat="1" applyFill="1" applyBorder="1" applyAlignment="1">
      <alignment horizontal="center" vertical="center"/>
    </xf>
    <xf numFmtId="0" fontId="0" fillId="9" borderId="17" xfId="0" applyFill="1" applyBorder="1" applyAlignment="1">
      <alignment horizontal="left" vertical="center" wrapText="1"/>
    </xf>
    <xf numFmtId="0" fontId="0" fillId="9" borderId="19" xfId="0" applyFill="1" applyBorder="1" applyAlignment="1">
      <alignment horizontal="left" vertical="center" wrapText="1"/>
    </xf>
    <xf numFmtId="0" fontId="0" fillId="9" borderId="18" xfId="0" applyFill="1" applyBorder="1" applyAlignment="1">
      <alignment horizontal="left" vertical="center" wrapText="1"/>
    </xf>
    <xf numFmtId="0" fontId="0" fillId="4" borderId="11" xfId="0" applyFill="1" applyBorder="1" applyAlignment="1">
      <alignment horizontal="center"/>
    </xf>
    <xf numFmtId="0" fontId="0" fillId="4" borderId="0" xfId="0" applyFill="1" applyBorder="1" applyAlignment="1">
      <alignment horizontal="center"/>
    </xf>
    <xf numFmtId="0" fontId="0" fillId="4" borderId="52" xfId="0" applyFill="1" applyBorder="1" applyAlignment="1">
      <alignment horizontal="center"/>
    </xf>
    <xf numFmtId="0" fontId="0" fillId="9" borderId="17" xfId="0" applyFill="1" applyBorder="1" applyAlignment="1">
      <alignment vertical="center" wrapText="1"/>
    </xf>
    <xf numFmtId="0" fontId="0" fillId="9" borderId="19" xfId="0" applyFill="1" applyBorder="1" applyAlignment="1">
      <alignment vertical="center" wrapText="1"/>
    </xf>
    <xf numFmtId="0" fontId="0" fillId="9" borderId="18" xfId="0" applyFill="1" applyBorder="1" applyAlignment="1">
      <alignment vertical="center" wrapText="1"/>
    </xf>
    <xf numFmtId="0" fontId="1" fillId="3" borderId="3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0" fillId="5" borderId="45" xfId="0" applyFill="1" applyBorder="1" applyAlignment="1">
      <alignment horizontal="left" vertical="top"/>
    </xf>
    <xf numFmtId="0" fontId="0" fillId="5" borderId="22" xfId="0" applyFill="1" applyBorder="1" applyAlignment="1">
      <alignment horizontal="left" vertical="top"/>
    </xf>
    <xf numFmtId="43" fontId="0" fillId="4" borderId="31" xfId="1" applyFont="1" applyFill="1" applyBorder="1" applyAlignment="1">
      <alignment horizontal="center" vertical="top"/>
    </xf>
    <xf numFmtId="43" fontId="0" fillId="4" borderId="32" xfId="1" applyFont="1" applyFill="1" applyBorder="1" applyAlignment="1">
      <alignment horizontal="center" vertical="top"/>
    </xf>
    <xf numFmtId="43" fontId="0" fillId="4" borderId="33" xfId="1" applyFont="1" applyFill="1" applyBorder="1" applyAlignment="1">
      <alignment horizontal="center" vertical="top"/>
    </xf>
    <xf numFmtId="0" fontId="0" fillId="5" borderId="17" xfId="0" applyFill="1" applyBorder="1" applyAlignment="1">
      <alignment horizontal="left" vertical="center" wrapText="1"/>
    </xf>
    <xf numFmtId="0" fontId="0" fillId="5" borderId="19" xfId="0" applyFill="1" applyBorder="1" applyAlignment="1">
      <alignment horizontal="left" vertical="center" wrapText="1"/>
    </xf>
    <xf numFmtId="0" fontId="0" fillId="5" borderId="18" xfId="0" applyFill="1" applyBorder="1" applyAlignment="1">
      <alignment horizontal="left" vertical="center" wrapText="1"/>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0" fillId="5" borderId="17" xfId="0" applyFill="1" applyBorder="1" applyAlignment="1">
      <alignment vertical="center" wrapText="1"/>
    </xf>
    <xf numFmtId="0" fontId="0" fillId="5" borderId="19" xfId="0" applyFill="1" applyBorder="1" applyAlignment="1">
      <alignment vertical="center" wrapText="1"/>
    </xf>
    <xf numFmtId="0" fontId="0" fillId="5" borderId="18" xfId="0" applyFill="1" applyBorder="1" applyAlignment="1">
      <alignment vertical="center" wrapText="1"/>
    </xf>
    <xf numFmtId="0" fontId="1" fillId="6" borderId="7" xfId="0" applyFont="1" applyFill="1" applyBorder="1" applyAlignment="1">
      <alignment horizontal="center" vertical="center"/>
    </xf>
    <xf numFmtId="0" fontId="1" fillId="6" borderId="20" xfId="0" applyFont="1" applyFill="1" applyBorder="1" applyAlignment="1">
      <alignment horizontal="center" vertical="center"/>
    </xf>
    <xf numFmtId="0" fontId="1" fillId="6" borderId="25" xfId="0" applyFont="1" applyFill="1" applyBorder="1" applyAlignment="1">
      <alignment horizontal="center" vertical="center"/>
    </xf>
    <xf numFmtId="0" fontId="0" fillId="5" borderId="13"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5" xfId="0" applyFill="1" applyBorder="1" applyAlignment="1">
      <alignment horizontal="center" vertical="center" wrapText="1"/>
    </xf>
    <xf numFmtId="0" fontId="9" fillId="5" borderId="7" xfId="0" applyFont="1" applyFill="1" applyBorder="1" applyAlignment="1">
      <alignment horizontal="left"/>
    </xf>
    <xf numFmtId="0" fontId="9" fillId="5" borderId="20" xfId="0" applyFont="1" applyFill="1" applyBorder="1" applyAlignment="1">
      <alignment horizontal="left"/>
    </xf>
    <xf numFmtId="0" fontId="9" fillId="5" borderId="1" xfId="0" applyFont="1" applyFill="1" applyBorder="1" applyAlignment="1">
      <alignment horizontal="left"/>
    </xf>
    <xf numFmtId="0" fontId="1" fillId="3" borderId="10" xfId="0" applyFont="1" applyFill="1" applyBorder="1" applyAlignment="1">
      <alignment vertical="center" wrapText="1"/>
    </xf>
    <xf numFmtId="0" fontId="1" fillId="3" borderId="20" xfId="0" applyFont="1" applyFill="1" applyBorder="1" applyAlignment="1">
      <alignment vertical="center" wrapText="1"/>
    </xf>
    <xf numFmtId="0" fontId="1" fillId="3" borderId="25" xfId="0" applyFont="1" applyFill="1" applyBorder="1" applyAlignment="1">
      <alignment vertical="center" wrapText="1"/>
    </xf>
    <xf numFmtId="9" fontId="0" fillId="0" borderId="0" xfId="0" applyNumberFormat="1" applyFill="1" applyBorder="1" applyAlignment="1">
      <alignment horizontal="center"/>
    </xf>
    <xf numFmtId="9" fontId="0" fillId="0" borderId="52" xfId="0" applyNumberFormat="1" applyFill="1" applyBorder="1" applyAlignment="1">
      <alignment horizontal="center"/>
    </xf>
    <xf numFmtId="0" fontId="6" fillId="3" borderId="41" xfId="0" applyFont="1" applyFill="1" applyBorder="1" applyAlignment="1">
      <alignment horizontal="center"/>
    </xf>
    <xf numFmtId="0" fontId="6" fillId="3" borderId="42" xfId="0" applyFont="1" applyFill="1" applyBorder="1" applyAlignment="1">
      <alignment horizontal="center"/>
    </xf>
    <xf numFmtId="0" fontId="6" fillId="3" borderId="40" xfId="0" applyFont="1" applyFill="1" applyBorder="1" applyAlignment="1">
      <alignment horizontal="center"/>
    </xf>
    <xf numFmtId="0" fontId="0" fillId="4" borderId="31" xfId="0" applyFill="1" applyBorder="1" applyAlignment="1">
      <alignment vertical="top" wrapText="1"/>
    </xf>
    <xf numFmtId="0" fontId="0" fillId="4" borderId="32" xfId="0" applyFill="1" applyBorder="1" applyAlignment="1">
      <alignment vertical="top" wrapText="1"/>
    </xf>
    <xf numFmtId="0" fontId="0" fillId="4" borderId="33" xfId="0" applyFill="1" applyBorder="1" applyAlignment="1">
      <alignment vertical="top" wrapText="1"/>
    </xf>
    <xf numFmtId="0" fontId="0" fillId="0" borderId="0" xfId="0" applyAlignment="1">
      <alignment horizontal="left" wrapText="1"/>
    </xf>
    <xf numFmtId="0" fontId="0" fillId="4" borderId="26" xfId="0" applyFill="1" applyBorder="1" applyAlignment="1">
      <alignment horizontal="center"/>
    </xf>
    <xf numFmtId="0" fontId="0" fillId="4" borderId="12" xfId="0" applyFill="1" applyBorder="1" applyAlignment="1">
      <alignment horizontal="center"/>
    </xf>
    <xf numFmtId="0" fontId="0" fillId="4" borderId="61" xfId="0" applyFill="1" applyBorder="1" applyAlignment="1">
      <alignment horizontal="center"/>
    </xf>
    <xf numFmtId="0" fontId="9" fillId="5" borderId="7" xfId="0" applyFont="1" applyFill="1" applyBorder="1"/>
    <xf numFmtId="0" fontId="9" fillId="5" borderId="1" xfId="0" applyFont="1" applyFill="1" applyBorder="1"/>
    <xf numFmtId="0" fontId="0" fillId="0" borderId="53" xfId="0" applyBorder="1" applyAlignment="1">
      <alignment horizontal="left" vertical="top" wrapText="1"/>
    </xf>
    <xf numFmtId="0" fontId="0" fillId="0" borderId="55" xfId="0" applyBorder="1" applyAlignment="1">
      <alignment horizontal="left" vertical="top" wrapText="1"/>
    </xf>
    <xf numFmtId="164" fontId="0" fillId="4" borderId="41" xfId="0" applyNumberFormat="1" applyFill="1" applyBorder="1" applyAlignment="1">
      <alignment horizontal="center" vertical="top" wrapText="1"/>
    </xf>
    <xf numFmtId="164" fontId="0" fillId="4" borderId="40" xfId="0" applyNumberFormat="1" applyFill="1" applyBorder="1" applyAlignment="1">
      <alignment horizontal="center" vertical="top" wrapText="1"/>
    </xf>
    <xf numFmtId="164" fontId="0" fillId="4" borderId="58" xfId="0" applyNumberFormat="1" applyFill="1" applyBorder="1" applyAlignment="1">
      <alignment horizontal="center" vertical="top" wrapText="1"/>
    </xf>
    <xf numFmtId="164" fontId="0" fillId="4" borderId="59" xfId="0" applyNumberFormat="1" applyFill="1" applyBorder="1" applyAlignment="1">
      <alignment horizontal="center" vertical="top" wrapText="1"/>
    </xf>
    <xf numFmtId="0" fontId="6" fillId="3" borderId="11" xfId="0" applyFont="1" applyFill="1" applyBorder="1" applyAlignment="1">
      <alignment horizontal="center"/>
    </xf>
    <xf numFmtId="0" fontId="0" fillId="4" borderId="56" xfId="0" applyFill="1" applyBorder="1" applyAlignment="1">
      <alignment vertical="top" wrapText="1"/>
    </xf>
    <xf numFmtId="0" fontId="0" fillId="4" borderId="29" xfId="0" applyFill="1" applyBorder="1" applyAlignment="1">
      <alignment vertical="top" wrapText="1"/>
    </xf>
    <xf numFmtId="0" fontId="0" fillId="4" borderId="35" xfId="0" applyFill="1" applyBorder="1" applyAlignment="1">
      <alignment vertical="top" wrapText="1"/>
    </xf>
    <xf numFmtId="0" fontId="0" fillId="4" borderId="2" xfId="0" applyFill="1" applyBorder="1" applyAlignment="1">
      <alignment horizontal="center"/>
    </xf>
    <xf numFmtId="0" fontId="0" fillId="4" borderId="57" xfId="0" applyFill="1" applyBorder="1" applyAlignment="1">
      <alignment horizontal="center"/>
    </xf>
    <xf numFmtId="0" fontId="0" fillId="5" borderId="14"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16" xfId="0" applyFill="1" applyBorder="1" applyAlignment="1">
      <alignment horizontal="center" vertical="center" wrapText="1"/>
    </xf>
    <xf numFmtId="0" fontId="9" fillId="5" borderId="10" xfId="0" applyFont="1" applyFill="1" applyBorder="1" applyAlignment="1">
      <alignment horizontal="left"/>
    </xf>
    <xf numFmtId="0" fontId="9" fillId="5" borderId="10" xfId="0" applyFont="1" applyFill="1" applyBorder="1"/>
    <xf numFmtId="0" fontId="0" fillId="3" borderId="31" xfId="0" applyFill="1" applyBorder="1" applyAlignment="1">
      <alignment horizontal="center" vertical="top" wrapText="1"/>
    </xf>
    <xf numFmtId="0" fontId="0" fillId="3" borderId="32" xfId="0" applyFill="1" applyBorder="1" applyAlignment="1">
      <alignment horizontal="center" vertical="top" wrapText="1"/>
    </xf>
    <xf numFmtId="0" fontId="0" fillId="3" borderId="33" xfId="0" applyFill="1" applyBorder="1" applyAlignment="1">
      <alignment horizontal="center" vertical="top" wrapText="1"/>
    </xf>
    <xf numFmtId="0" fontId="0" fillId="4" borderId="31" xfId="0" applyFill="1" applyBorder="1" applyAlignment="1">
      <alignment horizontal="left"/>
    </xf>
    <xf numFmtId="0" fontId="0" fillId="4" borderId="32" xfId="0" applyFill="1" applyBorder="1" applyAlignment="1">
      <alignment horizontal="left"/>
    </xf>
    <xf numFmtId="0" fontId="0" fillId="4" borderId="33" xfId="0" applyFill="1" applyBorder="1" applyAlignment="1">
      <alignment horizontal="left"/>
    </xf>
    <xf numFmtId="0" fontId="1" fillId="3" borderId="28"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40" xfId="0" applyBorder="1" applyAlignment="1">
      <alignment horizontal="center"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52" xfId="0" applyBorder="1" applyAlignment="1">
      <alignment horizontal="center" vertical="top" wrapText="1"/>
    </xf>
    <xf numFmtId="0" fontId="0" fillId="0" borderId="58" xfId="0" applyBorder="1" applyAlignment="1">
      <alignment horizontal="center" vertical="top" wrapText="1"/>
    </xf>
    <xf numFmtId="0" fontId="0" fillId="0" borderId="51" xfId="0" applyBorder="1" applyAlignment="1">
      <alignment horizontal="center" vertical="top" wrapText="1"/>
    </xf>
    <xf numFmtId="0" fontId="0" fillId="0" borderId="59" xfId="0" applyBorder="1" applyAlignment="1">
      <alignment horizontal="center" vertical="top" wrapText="1"/>
    </xf>
    <xf numFmtId="164" fontId="0" fillId="4" borderId="54" xfId="0" applyNumberFormat="1" applyFill="1" applyBorder="1" applyAlignment="1">
      <alignment horizontal="center" vertical="top" wrapText="1"/>
    </xf>
    <xf numFmtId="164" fontId="0" fillId="4" borderId="55" xfId="0" applyNumberFormat="1" applyFill="1" applyBorder="1" applyAlignment="1">
      <alignment horizontal="center" vertical="top" wrapText="1"/>
    </xf>
    <xf numFmtId="164" fontId="0" fillId="4" borderId="53" xfId="0" applyNumberFormat="1" applyFill="1" applyBorder="1" applyAlignment="1">
      <alignment horizontal="center"/>
    </xf>
    <xf numFmtId="164" fontId="0" fillId="4" borderId="54" xfId="0" applyNumberFormat="1"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0"/>
  <sheetViews>
    <sheetView zoomScale="70" zoomScaleNormal="70" workbookViewId="0">
      <selection activeCell="F12" sqref="F12:H12"/>
    </sheetView>
  </sheetViews>
  <sheetFormatPr defaultColWidth="9.140625" defaultRowHeight="15" x14ac:dyDescent="0.25"/>
  <cols>
    <col min="1" max="1" width="9.140625" style="2"/>
    <col min="2" max="2" width="38.28515625" style="2" customWidth="1"/>
    <col min="3" max="3" width="12.28515625" style="2" bestFit="1" customWidth="1"/>
    <col min="4" max="4" width="9.28515625" style="2" customWidth="1"/>
    <col min="5" max="7" width="11.7109375" style="7" customWidth="1"/>
    <col min="8" max="8" width="109.7109375" style="7" customWidth="1"/>
    <col min="9" max="9" width="9.140625" style="2"/>
    <col min="10" max="10" width="34.85546875" style="2" customWidth="1"/>
    <col min="11" max="11" width="9.140625" style="2"/>
    <col min="12" max="12" width="8.7109375" style="2" customWidth="1"/>
    <col min="13" max="15" width="11.7109375" style="7" customWidth="1"/>
    <col min="16" max="16" width="44.85546875" style="7" customWidth="1"/>
    <col min="17" max="17" width="9.140625" style="2"/>
    <col min="18" max="18" width="37.140625" style="2" customWidth="1"/>
    <col min="19" max="19" width="16.42578125" style="2" customWidth="1"/>
    <col min="20" max="20" width="35.85546875" style="2" customWidth="1"/>
    <col min="21" max="16384" width="9.140625" style="2"/>
  </cols>
  <sheetData>
    <row r="1" spans="1:24" s="7" customFormat="1" ht="19.5" thickBot="1" x14ac:dyDescent="0.35">
      <c r="A1" s="151" t="s">
        <v>11</v>
      </c>
      <c r="B1" s="152"/>
      <c r="C1" s="152"/>
      <c r="D1" s="152"/>
      <c r="E1" s="152"/>
      <c r="F1" s="152"/>
      <c r="G1" s="152"/>
      <c r="H1" s="152"/>
      <c r="I1" s="152"/>
      <c r="J1" s="152"/>
      <c r="K1" s="152"/>
      <c r="L1" s="152"/>
      <c r="M1" s="152"/>
      <c r="N1" s="152"/>
      <c r="O1" s="152"/>
      <c r="P1" s="153"/>
      <c r="Q1" s="24"/>
      <c r="R1" s="24"/>
      <c r="S1" s="24"/>
      <c r="T1" s="24"/>
      <c r="U1" s="24"/>
      <c r="V1" s="24"/>
      <c r="W1" s="24"/>
      <c r="X1" s="24"/>
    </row>
    <row r="2" spans="1:24" s="7" customFormat="1" ht="19.5" thickBot="1" x14ac:dyDescent="0.35">
      <c r="A2" s="151" t="s">
        <v>61</v>
      </c>
      <c r="B2" s="152"/>
      <c r="C2" s="152"/>
      <c r="D2" s="152"/>
      <c r="E2" s="152"/>
      <c r="F2" s="152"/>
      <c r="G2" s="152"/>
      <c r="H2" s="152"/>
      <c r="I2" s="152"/>
      <c r="J2" s="152"/>
      <c r="K2" s="152"/>
      <c r="L2" s="152"/>
      <c r="M2" s="152"/>
      <c r="N2" s="152"/>
      <c r="O2" s="152"/>
      <c r="P2" s="153"/>
      <c r="Q2" s="24"/>
      <c r="R2" s="24"/>
      <c r="S2" s="24"/>
      <c r="T2" s="24"/>
      <c r="U2" s="24"/>
      <c r="V2" s="24"/>
      <c r="W2" s="24"/>
      <c r="X2" s="24"/>
    </row>
    <row r="3" spans="1:24" s="7" customFormat="1" ht="51.75" customHeight="1" thickBot="1" x14ac:dyDescent="0.3">
      <c r="A3" s="154" t="s">
        <v>103</v>
      </c>
      <c r="B3" s="155"/>
      <c r="C3" s="155"/>
      <c r="D3" s="155"/>
      <c r="E3" s="155"/>
      <c r="F3" s="155"/>
      <c r="G3" s="155"/>
      <c r="H3" s="155"/>
      <c r="I3" s="155"/>
      <c r="J3" s="155"/>
      <c r="K3" s="155"/>
      <c r="L3" s="155"/>
      <c r="M3" s="155"/>
      <c r="N3" s="155"/>
      <c r="O3" s="155"/>
      <c r="P3" s="156"/>
      <c r="Q3" s="24"/>
      <c r="R3" s="24"/>
      <c r="S3" s="24"/>
      <c r="T3" s="24"/>
      <c r="U3" s="24"/>
      <c r="V3" s="24"/>
      <c r="W3" s="24"/>
      <c r="X3" s="24"/>
    </row>
    <row r="4" spans="1:24" ht="19.5" thickBot="1" x14ac:dyDescent="0.35">
      <c r="A4" s="28" t="s">
        <v>12</v>
      </c>
      <c r="B4" s="29"/>
      <c r="C4" s="144" t="s">
        <v>122</v>
      </c>
      <c r="D4" s="145"/>
      <c r="E4" s="157"/>
      <c r="F4" s="158"/>
      <c r="G4" s="158"/>
      <c r="H4" s="158"/>
      <c r="I4" s="159"/>
      <c r="J4" s="159"/>
      <c r="K4" s="159"/>
      <c r="L4" s="159"/>
      <c r="M4" s="159"/>
      <c r="N4" s="159"/>
      <c r="O4" s="159"/>
      <c r="P4" s="160"/>
      <c r="Q4" s="24"/>
      <c r="R4" s="24"/>
      <c r="S4" s="24"/>
      <c r="T4" s="24"/>
      <c r="U4" s="24"/>
      <c r="V4" s="24"/>
      <c r="W4" s="24"/>
      <c r="X4" s="24"/>
    </row>
    <row r="5" spans="1:24" s="7" customFormat="1" x14ac:dyDescent="0.25">
      <c r="A5" s="146" t="s">
        <v>20</v>
      </c>
      <c r="B5" s="147"/>
      <c r="C5" s="147"/>
      <c r="D5" s="147"/>
      <c r="E5" s="147"/>
      <c r="F5" s="147"/>
      <c r="G5" s="147"/>
      <c r="H5" s="148"/>
      <c r="I5" s="149" t="s">
        <v>10</v>
      </c>
      <c r="J5" s="149"/>
      <c r="K5" s="149"/>
      <c r="L5" s="149"/>
      <c r="M5" s="149"/>
      <c r="N5" s="149"/>
      <c r="O5" s="149"/>
      <c r="P5" s="150"/>
    </row>
    <row r="6" spans="1:24" s="5" customFormat="1" ht="50.45" customHeight="1" x14ac:dyDescent="0.25">
      <c r="A6" s="23" t="s">
        <v>6</v>
      </c>
      <c r="B6" s="9" t="s">
        <v>22</v>
      </c>
      <c r="C6" s="14" t="s">
        <v>51</v>
      </c>
      <c r="D6" s="9" t="s">
        <v>104</v>
      </c>
      <c r="E6" s="104" t="s">
        <v>105</v>
      </c>
      <c r="F6" s="196" t="s">
        <v>19</v>
      </c>
      <c r="G6" s="197"/>
      <c r="H6" s="198"/>
      <c r="I6" s="22" t="s">
        <v>6</v>
      </c>
      <c r="J6" s="9" t="s">
        <v>13</v>
      </c>
      <c r="K6" s="17" t="s">
        <v>5</v>
      </c>
      <c r="L6" s="9" t="s">
        <v>104</v>
      </c>
      <c r="M6" s="104" t="s">
        <v>105</v>
      </c>
      <c r="N6" s="196" t="s">
        <v>19</v>
      </c>
      <c r="O6" s="197"/>
      <c r="P6" s="198"/>
    </row>
    <row r="7" spans="1:24" s="5" customFormat="1" ht="223.5" customHeight="1" x14ac:dyDescent="0.25">
      <c r="A7" s="54">
        <v>1</v>
      </c>
      <c r="B7" s="12" t="s">
        <v>0</v>
      </c>
      <c r="C7" s="10">
        <v>20</v>
      </c>
      <c r="D7" s="110">
        <v>0.115</v>
      </c>
      <c r="E7" s="111">
        <f>C7*D7</f>
        <v>2.3000000000000003</v>
      </c>
      <c r="F7" s="199" t="s">
        <v>196</v>
      </c>
      <c r="G7" s="200"/>
      <c r="H7" s="201"/>
      <c r="I7" s="56">
        <v>8</v>
      </c>
      <c r="J7" s="12" t="s">
        <v>4</v>
      </c>
      <c r="K7" s="10">
        <v>20</v>
      </c>
      <c r="L7" s="110">
        <v>0.01</v>
      </c>
      <c r="M7" s="111">
        <f>K7*L7</f>
        <v>0.2</v>
      </c>
      <c r="N7" s="163" t="s">
        <v>195</v>
      </c>
      <c r="O7" s="164"/>
      <c r="P7" s="165"/>
    </row>
    <row r="8" spans="1:24" ht="206.25" customHeight="1" x14ac:dyDescent="0.25">
      <c r="A8" s="54">
        <v>2</v>
      </c>
      <c r="B8" s="12" t="s">
        <v>4</v>
      </c>
      <c r="C8" s="10">
        <v>24.36</v>
      </c>
      <c r="D8" s="110">
        <v>5.5E-2</v>
      </c>
      <c r="E8" s="111">
        <f t="shared" ref="E8:E13" si="0">C8*D8</f>
        <v>1.3397999999999999</v>
      </c>
      <c r="F8" s="199" t="s">
        <v>194</v>
      </c>
      <c r="G8" s="200"/>
      <c r="H8" s="201"/>
      <c r="I8" s="56">
        <v>9</v>
      </c>
      <c r="J8" s="12" t="s">
        <v>1</v>
      </c>
      <c r="K8" s="10">
        <v>24.36</v>
      </c>
      <c r="L8" s="110">
        <v>0.01</v>
      </c>
      <c r="M8" s="111">
        <f t="shared" ref="M8:M13" si="1">K8*L8</f>
        <v>0.24360000000000001</v>
      </c>
      <c r="N8" s="163" t="s">
        <v>123</v>
      </c>
      <c r="O8" s="164"/>
      <c r="P8" s="165"/>
      <c r="Q8" s="8"/>
      <c r="R8" s="8"/>
      <c r="S8" s="8"/>
    </row>
    <row r="9" spans="1:24" ht="237.75" customHeight="1" x14ac:dyDescent="0.25">
      <c r="A9" s="54">
        <v>3</v>
      </c>
      <c r="B9" s="12" t="s">
        <v>7</v>
      </c>
      <c r="C9" s="10">
        <v>20</v>
      </c>
      <c r="D9" s="112">
        <v>0.35699999999999998</v>
      </c>
      <c r="E9" s="111">
        <f t="shared" si="0"/>
        <v>7.14</v>
      </c>
      <c r="F9" s="199" t="s">
        <v>197</v>
      </c>
      <c r="G9" s="200"/>
      <c r="H9" s="201"/>
      <c r="I9" s="56">
        <v>10</v>
      </c>
      <c r="J9" s="12" t="s">
        <v>8</v>
      </c>
      <c r="K9" s="10">
        <v>20</v>
      </c>
      <c r="L9" s="112">
        <v>0.01</v>
      </c>
      <c r="M9" s="111">
        <f t="shared" si="1"/>
        <v>0.2</v>
      </c>
      <c r="N9" s="163" t="s">
        <v>124</v>
      </c>
      <c r="O9" s="166"/>
      <c r="P9" s="167"/>
      <c r="Q9" s="8"/>
      <c r="R9" s="8"/>
      <c r="S9" s="8"/>
    </row>
    <row r="10" spans="1:24" ht="409.5" customHeight="1" x14ac:dyDescent="0.25">
      <c r="A10" s="54">
        <v>4</v>
      </c>
      <c r="B10" s="12" t="s">
        <v>1</v>
      </c>
      <c r="C10" s="10">
        <v>34.44</v>
      </c>
      <c r="D10" s="110">
        <v>4.8000000000000001E-2</v>
      </c>
      <c r="E10" s="111">
        <f t="shared" si="0"/>
        <v>1.6531199999999999</v>
      </c>
      <c r="F10" s="163" t="s">
        <v>193</v>
      </c>
      <c r="G10" s="164"/>
      <c r="H10" s="165"/>
      <c r="I10" s="56">
        <v>11</v>
      </c>
      <c r="J10" s="12" t="s">
        <v>113</v>
      </c>
      <c r="K10" s="10">
        <v>33.6</v>
      </c>
      <c r="L10" s="112">
        <v>0.01</v>
      </c>
      <c r="M10" s="111">
        <f t="shared" si="1"/>
        <v>0.33600000000000002</v>
      </c>
      <c r="N10" s="163" t="s">
        <v>191</v>
      </c>
      <c r="O10" s="164"/>
      <c r="P10" s="165"/>
      <c r="Q10" s="128"/>
      <c r="R10" s="8"/>
      <c r="S10" s="8"/>
    </row>
    <row r="11" spans="1:24" ht="162" customHeight="1" x14ac:dyDescent="0.25">
      <c r="A11" s="54">
        <v>5</v>
      </c>
      <c r="B11" s="13" t="s">
        <v>2</v>
      </c>
      <c r="C11" s="10">
        <v>8.4</v>
      </c>
      <c r="D11" s="112">
        <v>1.4E-2</v>
      </c>
      <c r="E11" s="111">
        <f t="shared" si="0"/>
        <v>0.11760000000000001</v>
      </c>
      <c r="F11" s="199" t="s">
        <v>198</v>
      </c>
      <c r="G11" s="200"/>
      <c r="H11" s="201"/>
      <c r="I11" s="56">
        <v>12</v>
      </c>
      <c r="J11" s="13" t="s">
        <v>2</v>
      </c>
      <c r="K11" s="10">
        <v>8.4</v>
      </c>
      <c r="L11" s="112">
        <v>0.01</v>
      </c>
      <c r="M11" s="111">
        <f t="shared" si="1"/>
        <v>8.4000000000000005E-2</v>
      </c>
      <c r="N11" s="163" t="s">
        <v>127</v>
      </c>
      <c r="O11" s="166"/>
      <c r="P11" s="167"/>
      <c r="Q11" s="8"/>
      <c r="R11" s="8"/>
      <c r="S11" s="8"/>
    </row>
    <row r="12" spans="1:24" ht="165.75" customHeight="1" x14ac:dyDescent="0.25">
      <c r="A12" s="54">
        <v>6</v>
      </c>
      <c r="B12" s="13" t="s">
        <v>3</v>
      </c>
      <c r="C12" s="11">
        <v>16.8</v>
      </c>
      <c r="D12" s="112">
        <v>0.04</v>
      </c>
      <c r="E12" s="111">
        <f t="shared" si="0"/>
        <v>0.67200000000000004</v>
      </c>
      <c r="F12" s="199" t="s">
        <v>199</v>
      </c>
      <c r="G12" s="200"/>
      <c r="H12" s="201"/>
      <c r="I12" s="56">
        <v>13</v>
      </c>
      <c r="J12" s="13" t="s">
        <v>3</v>
      </c>
      <c r="K12" s="10">
        <v>16.8</v>
      </c>
      <c r="L12" s="112">
        <v>0.01</v>
      </c>
      <c r="M12" s="111">
        <f t="shared" si="1"/>
        <v>0.16800000000000001</v>
      </c>
      <c r="N12" s="163" t="s">
        <v>126</v>
      </c>
      <c r="O12" s="166"/>
      <c r="P12" s="167"/>
      <c r="Q12" s="8"/>
      <c r="R12" s="8"/>
      <c r="S12" s="8"/>
    </row>
    <row r="13" spans="1:24" ht="148.5" customHeight="1" thickBot="1" x14ac:dyDescent="0.3">
      <c r="A13" s="55">
        <v>7</v>
      </c>
      <c r="B13" s="51" t="s">
        <v>9</v>
      </c>
      <c r="C13" s="52">
        <v>38.25</v>
      </c>
      <c r="D13" s="113">
        <v>0.28699999999999998</v>
      </c>
      <c r="E13" s="111">
        <f t="shared" si="0"/>
        <v>10.977749999999999</v>
      </c>
      <c r="F13" s="199" t="s">
        <v>200</v>
      </c>
      <c r="G13" s="200"/>
      <c r="H13" s="201"/>
      <c r="I13" s="57">
        <v>14</v>
      </c>
      <c r="J13" s="51" t="s">
        <v>9</v>
      </c>
      <c r="K13" s="10">
        <v>38.25</v>
      </c>
      <c r="L13" s="112">
        <v>0.01</v>
      </c>
      <c r="M13" s="111">
        <f t="shared" si="1"/>
        <v>0.38250000000000001</v>
      </c>
      <c r="N13" s="163" t="s">
        <v>125</v>
      </c>
      <c r="O13" s="166"/>
      <c r="P13" s="167"/>
      <c r="Q13" s="8"/>
      <c r="R13" s="8"/>
      <c r="S13" s="8"/>
    </row>
    <row r="14" spans="1:24" s="24" customFormat="1" ht="15.75" thickBot="1" x14ac:dyDescent="0.3">
      <c r="A14" s="183" t="s">
        <v>49</v>
      </c>
      <c r="B14" s="184"/>
      <c r="C14" s="190"/>
      <c r="D14" s="191"/>
      <c r="E14" s="53">
        <f>SUM(E7:E13)</f>
        <v>24.200269999999996</v>
      </c>
      <c r="F14" s="105"/>
      <c r="G14" s="105"/>
      <c r="H14" s="109"/>
      <c r="I14" s="106" t="s">
        <v>49</v>
      </c>
      <c r="J14" s="107"/>
      <c r="K14" s="161"/>
      <c r="L14" s="162"/>
      <c r="M14" s="108">
        <f>SUM(M7:M13)</f>
        <v>1.6141000000000001</v>
      </c>
      <c r="N14" s="190"/>
      <c r="O14" s="195"/>
      <c r="P14" s="191"/>
      <c r="Q14" s="8"/>
      <c r="R14" s="8"/>
      <c r="S14" s="8"/>
    </row>
    <row r="15" spans="1:24" ht="15.75" thickBot="1" x14ac:dyDescent="0.3">
      <c r="A15" s="185" t="s">
        <v>50</v>
      </c>
      <c r="B15" s="186"/>
      <c r="C15" s="190"/>
      <c r="D15" s="191"/>
      <c r="E15" s="50">
        <f>E14+M14</f>
        <v>25.814369999999997</v>
      </c>
      <c r="F15" s="190"/>
      <c r="G15" s="195"/>
      <c r="H15" s="191"/>
      <c r="I15" s="190"/>
      <c r="J15" s="191"/>
      <c r="K15" s="190"/>
      <c r="L15" s="195"/>
      <c r="M15" s="195"/>
      <c r="N15" s="195"/>
      <c r="O15" s="195"/>
      <c r="P15" s="191"/>
    </row>
    <row r="16" spans="1:24" s="5" customFormat="1" ht="18" customHeight="1" thickBot="1" x14ac:dyDescent="0.3">
      <c r="A16" s="174" t="s">
        <v>23</v>
      </c>
      <c r="B16" s="175"/>
      <c r="C16" s="175"/>
      <c r="D16" s="175"/>
      <c r="E16" s="175"/>
      <c r="F16" s="175"/>
      <c r="G16" s="175"/>
      <c r="H16" s="176"/>
      <c r="I16" s="171" t="s">
        <v>10</v>
      </c>
      <c r="J16" s="172"/>
      <c r="K16" s="172"/>
      <c r="L16" s="172"/>
      <c r="M16" s="172"/>
      <c r="N16" s="172"/>
      <c r="O16" s="172"/>
      <c r="P16" s="173"/>
    </row>
    <row r="17" spans="1:16" s="7" customFormat="1" x14ac:dyDescent="0.25">
      <c r="A17" s="25" t="s">
        <v>6</v>
      </c>
      <c r="B17" s="26" t="s">
        <v>48</v>
      </c>
      <c r="C17" s="168" t="s">
        <v>21</v>
      </c>
      <c r="D17" s="169"/>
      <c r="E17" s="169"/>
      <c r="F17" s="169"/>
      <c r="G17" s="169"/>
      <c r="H17" s="170"/>
      <c r="I17" s="27" t="s">
        <v>6</v>
      </c>
      <c r="J17" s="26" t="s">
        <v>48</v>
      </c>
      <c r="K17" s="168" t="s">
        <v>21</v>
      </c>
      <c r="L17" s="169"/>
      <c r="M17" s="169"/>
      <c r="N17" s="169"/>
      <c r="O17" s="169"/>
      <c r="P17" s="170"/>
    </row>
    <row r="18" spans="1:16" s="4" customFormat="1" ht="63" customHeight="1" x14ac:dyDescent="0.25">
      <c r="A18" s="54">
        <v>1</v>
      </c>
      <c r="B18" s="18" t="s">
        <v>0</v>
      </c>
      <c r="C18" s="131" t="s">
        <v>42</v>
      </c>
      <c r="D18" s="132"/>
      <c r="E18" s="132"/>
      <c r="F18" s="132"/>
      <c r="G18" s="132"/>
      <c r="H18" s="133"/>
      <c r="I18" s="56">
        <v>8</v>
      </c>
      <c r="J18" s="12" t="s">
        <v>4</v>
      </c>
      <c r="K18" s="131" t="s">
        <v>115</v>
      </c>
      <c r="L18" s="132"/>
      <c r="M18" s="132"/>
      <c r="N18" s="132"/>
      <c r="O18" s="132"/>
      <c r="P18" s="133"/>
    </row>
    <row r="19" spans="1:16" s="4" customFormat="1" ht="75" customHeight="1" x14ac:dyDescent="0.25">
      <c r="A19" s="54">
        <v>2</v>
      </c>
      <c r="B19" s="12" t="s">
        <v>4</v>
      </c>
      <c r="C19" s="131" t="s">
        <v>116</v>
      </c>
      <c r="D19" s="132"/>
      <c r="E19" s="132"/>
      <c r="F19" s="132"/>
      <c r="G19" s="132"/>
      <c r="H19" s="133"/>
      <c r="I19" s="56">
        <v>9</v>
      </c>
      <c r="J19" s="12" t="s">
        <v>1</v>
      </c>
      <c r="K19" s="131" t="s">
        <v>47</v>
      </c>
      <c r="L19" s="132"/>
      <c r="M19" s="132"/>
      <c r="N19" s="132"/>
      <c r="O19" s="132"/>
      <c r="P19" s="133"/>
    </row>
    <row r="20" spans="1:16" s="4" customFormat="1" ht="74.25" customHeight="1" x14ac:dyDescent="0.25">
      <c r="A20" s="54">
        <v>3</v>
      </c>
      <c r="B20" s="12" t="s">
        <v>7</v>
      </c>
      <c r="C20" s="131" t="s">
        <v>43</v>
      </c>
      <c r="D20" s="132"/>
      <c r="E20" s="132"/>
      <c r="F20" s="132"/>
      <c r="G20" s="132"/>
      <c r="H20" s="133"/>
      <c r="I20" s="56">
        <v>10</v>
      </c>
      <c r="J20" s="12" t="s">
        <v>8</v>
      </c>
      <c r="K20" s="131" t="s">
        <v>117</v>
      </c>
      <c r="L20" s="132"/>
      <c r="M20" s="132"/>
      <c r="N20" s="132"/>
      <c r="O20" s="132"/>
      <c r="P20" s="133"/>
    </row>
    <row r="21" spans="1:16" s="4" customFormat="1" ht="63" customHeight="1" x14ac:dyDescent="0.25">
      <c r="A21" s="54">
        <v>4</v>
      </c>
      <c r="B21" s="12" t="s">
        <v>1</v>
      </c>
      <c r="C21" s="131" t="s">
        <v>44</v>
      </c>
      <c r="D21" s="132"/>
      <c r="E21" s="132"/>
      <c r="F21" s="132"/>
      <c r="G21" s="132"/>
      <c r="H21" s="133"/>
      <c r="I21" s="56">
        <v>11</v>
      </c>
      <c r="J21" s="12" t="s">
        <v>113</v>
      </c>
      <c r="K21" s="131" t="s">
        <v>114</v>
      </c>
      <c r="L21" s="132"/>
      <c r="M21" s="132"/>
      <c r="N21" s="132"/>
      <c r="O21" s="132"/>
      <c r="P21" s="133"/>
    </row>
    <row r="22" spans="1:16" s="4" customFormat="1" ht="50.25" customHeight="1" x14ac:dyDescent="0.25">
      <c r="A22" s="54">
        <v>5</v>
      </c>
      <c r="B22" s="13" t="s">
        <v>2</v>
      </c>
      <c r="C22" s="131" t="s">
        <v>118</v>
      </c>
      <c r="D22" s="132"/>
      <c r="E22" s="132"/>
      <c r="F22" s="132"/>
      <c r="G22" s="132"/>
      <c r="H22" s="133"/>
      <c r="I22" s="56">
        <v>12</v>
      </c>
      <c r="J22" s="13" t="s">
        <v>2</v>
      </c>
      <c r="K22" s="131" t="s">
        <v>119</v>
      </c>
      <c r="L22" s="132"/>
      <c r="M22" s="132"/>
      <c r="N22" s="132"/>
      <c r="O22" s="132"/>
      <c r="P22" s="133"/>
    </row>
    <row r="23" spans="1:16" s="4" customFormat="1" ht="53.25" customHeight="1" x14ac:dyDescent="0.25">
      <c r="A23" s="54">
        <v>6</v>
      </c>
      <c r="B23" s="13" t="s">
        <v>3</v>
      </c>
      <c r="C23" s="131" t="s">
        <v>120</v>
      </c>
      <c r="D23" s="132"/>
      <c r="E23" s="132"/>
      <c r="F23" s="132"/>
      <c r="G23" s="132"/>
      <c r="H23" s="133"/>
      <c r="I23" s="56">
        <v>13</v>
      </c>
      <c r="J23" s="13" t="s">
        <v>3</v>
      </c>
      <c r="K23" s="131" t="s">
        <v>121</v>
      </c>
      <c r="L23" s="132"/>
      <c r="M23" s="132"/>
      <c r="N23" s="132"/>
      <c r="O23" s="132"/>
      <c r="P23" s="133"/>
    </row>
    <row r="24" spans="1:16" s="4" customFormat="1" ht="39.75" customHeight="1" thickBot="1" x14ac:dyDescent="0.3">
      <c r="A24" s="58">
        <v>7</v>
      </c>
      <c r="B24" s="30" t="s">
        <v>9</v>
      </c>
      <c r="C24" s="134" t="s">
        <v>45</v>
      </c>
      <c r="D24" s="135"/>
      <c r="E24" s="135"/>
      <c r="F24" s="135"/>
      <c r="G24" s="135"/>
      <c r="H24" s="136"/>
      <c r="I24" s="59">
        <v>14</v>
      </c>
      <c r="J24" s="30" t="s">
        <v>9</v>
      </c>
      <c r="K24" s="134" t="s">
        <v>46</v>
      </c>
      <c r="L24" s="135"/>
      <c r="M24" s="135"/>
      <c r="N24" s="135"/>
      <c r="O24" s="135"/>
      <c r="P24" s="136"/>
    </row>
    <row r="25" spans="1:16" s="24" customFormat="1" ht="43.5" customHeight="1" x14ac:dyDescent="0.25">
      <c r="A25" s="137" t="s">
        <v>101</v>
      </c>
      <c r="B25" s="138"/>
      <c r="C25" s="138"/>
      <c r="D25" s="138"/>
      <c r="E25" s="138"/>
      <c r="F25" s="138"/>
      <c r="G25" s="138"/>
      <c r="H25" s="139"/>
      <c r="K25" s="19"/>
      <c r="L25" s="19"/>
      <c r="M25" s="19"/>
      <c r="N25" s="19"/>
      <c r="O25" s="19"/>
      <c r="P25" s="19"/>
    </row>
    <row r="26" spans="1:16" s="24" customFormat="1" ht="48" customHeight="1" x14ac:dyDescent="0.25">
      <c r="A26" s="180" t="s">
        <v>102</v>
      </c>
      <c r="B26" s="181"/>
      <c r="C26" s="181"/>
      <c r="D26" s="181"/>
      <c r="E26" s="181"/>
      <c r="F26" s="181"/>
      <c r="G26" s="181"/>
      <c r="H26" s="182"/>
      <c r="K26" s="19"/>
      <c r="L26" s="19"/>
      <c r="M26" s="19"/>
      <c r="N26" s="19"/>
      <c r="O26" s="19"/>
      <c r="P26" s="19"/>
    </row>
    <row r="27" spans="1:16" s="24" customFormat="1" ht="36" customHeight="1" thickBot="1" x14ac:dyDescent="0.3">
      <c r="A27" s="140" t="s">
        <v>15</v>
      </c>
      <c r="B27" s="141"/>
      <c r="C27" s="31" t="s">
        <v>18</v>
      </c>
      <c r="D27" s="187" t="s">
        <v>17</v>
      </c>
      <c r="E27" s="188"/>
      <c r="F27" s="188"/>
      <c r="G27" s="188"/>
      <c r="H27" s="189"/>
      <c r="K27" s="19"/>
      <c r="L27" s="19"/>
      <c r="M27" s="19"/>
      <c r="N27" s="19"/>
      <c r="O27" s="19"/>
      <c r="P27" s="19"/>
    </row>
    <row r="28" spans="1:16" s="24" customFormat="1" ht="69" customHeight="1" thickBot="1" x14ac:dyDescent="0.3">
      <c r="A28" s="142" t="s">
        <v>106</v>
      </c>
      <c r="B28" s="143"/>
      <c r="C28" s="127">
        <v>0.16</v>
      </c>
      <c r="D28" s="192" t="s">
        <v>188</v>
      </c>
      <c r="E28" s="193"/>
      <c r="F28" s="193"/>
      <c r="G28" s="193"/>
      <c r="H28" s="194"/>
      <c r="K28" s="19"/>
      <c r="L28" s="19"/>
      <c r="M28" s="19"/>
      <c r="N28" s="19"/>
      <c r="O28" s="19"/>
      <c r="P28" s="19"/>
    </row>
    <row r="29" spans="1:16" ht="43.5" customHeight="1" x14ac:dyDescent="0.25">
      <c r="A29" s="137" t="s">
        <v>14</v>
      </c>
      <c r="B29" s="138"/>
      <c r="C29" s="138"/>
      <c r="D29" s="138"/>
      <c r="E29" s="138"/>
      <c r="F29" s="138"/>
      <c r="G29" s="138"/>
      <c r="H29" s="139"/>
      <c r="K29" s="19"/>
      <c r="L29" s="19"/>
      <c r="M29" s="19"/>
      <c r="N29" s="19"/>
      <c r="O29" s="19"/>
      <c r="P29" s="19"/>
    </row>
    <row r="30" spans="1:16" s="24" customFormat="1" ht="48" customHeight="1" x14ac:dyDescent="0.25">
      <c r="A30" s="180" t="s">
        <v>52</v>
      </c>
      <c r="B30" s="181"/>
      <c r="C30" s="181"/>
      <c r="D30" s="181"/>
      <c r="E30" s="181"/>
      <c r="F30" s="181"/>
      <c r="G30" s="181"/>
      <c r="H30" s="182"/>
      <c r="K30" s="19"/>
      <c r="L30" s="19"/>
      <c r="M30" s="19"/>
      <c r="N30" s="19"/>
      <c r="O30" s="19"/>
      <c r="P30" s="19"/>
    </row>
    <row r="31" spans="1:16" ht="36" customHeight="1" thickBot="1" x14ac:dyDescent="0.3">
      <c r="A31" s="140" t="s">
        <v>15</v>
      </c>
      <c r="B31" s="141"/>
      <c r="C31" s="31" t="s">
        <v>18</v>
      </c>
      <c r="D31" s="187" t="s">
        <v>17</v>
      </c>
      <c r="E31" s="188"/>
      <c r="F31" s="188"/>
      <c r="G31" s="188"/>
      <c r="H31" s="189"/>
      <c r="K31" s="19"/>
      <c r="L31" s="19"/>
      <c r="M31" s="19"/>
      <c r="N31" s="19"/>
      <c r="O31" s="19"/>
      <c r="P31" s="19"/>
    </row>
    <row r="32" spans="1:16" ht="198.75" customHeight="1" thickBot="1" x14ac:dyDescent="0.3">
      <c r="A32" s="142" t="s">
        <v>16</v>
      </c>
      <c r="B32" s="143"/>
      <c r="C32" s="127" t="s">
        <v>190</v>
      </c>
      <c r="D32" s="177" t="s">
        <v>189</v>
      </c>
      <c r="E32" s="178"/>
      <c r="F32" s="178"/>
      <c r="G32" s="178"/>
      <c r="H32" s="179"/>
      <c r="K32" s="19"/>
      <c r="L32" s="19"/>
      <c r="M32" s="19"/>
      <c r="N32" s="19"/>
      <c r="O32" s="19"/>
      <c r="P32" s="19"/>
    </row>
    <row r="33" spans="1:16" x14ac:dyDescent="0.25">
      <c r="B33" s="4"/>
      <c r="C33" s="130"/>
      <c r="D33" s="130"/>
      <c r="E33" s="15"/>
      <c r="F33" s="15"/>
      <c r="G33" s="15"/>
      <c r="H33" s="15"/>
      <c r="K33" s="19"/>
      <c r="L33" s="19"/>
      <c r="M33" s="19"/>
      <c r="N33" s="19"/>
      <c r="O33" s="19"/>
      <c r="P33" s="19"/>
    </row>
    <row r="34" spans="1:16" x14ac:dyDescent="0.25">
      <c r="A34" s="3"/>
      <c r="B34" s="4"/>
      <c r="C34" s="6"/>
      <c r="D34" s="6"/>
      <c r="E34" s="15"/>
      <c r="F34" s="15"/>
      <c r="G34" s="15"/>
      <c r="H34" s="15"/>
      <c r="K34" s="7"/>
      <c r="L34" s="7"/>
    </row>
    <row r="35" spans="1:16" x14ac:dyDescent="0.25">
      <c r="A35" s="3"/>
      <c r="B35" s="1"/>
      <c r="C35" s="129"/>
      <c r="D35" s="129"/>
      <c r="E35" s="16"/>
      <c r="F35" s="16"/>
      <c r="G35" s="16"/>
      <c r="H35" s="16"/>
      <c r="K35" s="7"/>
      <c r="L35" s="7"/>
    </row>
    <row r="36" spans="1:16" x14ac:dyDescent="0.25">
      <c r="A36" s="3"/>
      <c r="B36" s="4"/>
      <c r="C36" s="130"/>
      <c r="D36" s="130"/>
      <c r="E36" s="15"/>
      <c r="F36" s="15"/>
      <c r="G36" s="15"/>
      <c r="H36" s="15"/>
      <c r="K36" s="7"/>
      <c r="L36" s="7"/>
    </row>
    <row r="37" spans="1:16" x14ac:dyDescent="0.25">
      <c r="A37" s="3"/>
      <c r="B37" s="4"/>
      <c r="C37" s="3"/>
      <c r="D37" s="3"/>
      <c r="K37" s="7"/>
      <c r="L37" s="7"/>
    </row>
    <row r="38" spans="1:16" x14ac:dyDescent="0.25">
      <c r="A38" s="3"/>
      <c r="B38" s="4"/>
      <c r="C38" s="3"/>
      <c r="D38" s="3"/>
      <c r="K38" s="7"/>
      <c r="L38" s="7"/>
    </row>
    <row r="39" spans="1:16" x14ac:dyDescent="0.25">
      <c r="K39" s="7"/>
      <c r="L39" s="7"/>
    </row>
    <row r="40" spans="1:16" x14ac:dyDescent="0.25">
      <c r="K40" s="7"/>
      <c r="L40" s="7"/>
    </row>
  </sheetData>
  <mergeCells count="65">
    <mergeCell ref="I15:J15"/>
    <mergeCell ref="K15:P15"/>
    <mergeCell ref="N14:P14"/>
    <mergeCell ref="N6:P6"/>
    <mergeCell ref="F6:H6"/>
    <mergeCell ref="F15:H15"/>
    <mergeCell ref="F7:H7"/>
    <mergeCell ref="F8:H8"/>
    <mergeCell ref="F9:H9"/>
    <mergeCell ref="F10:H10"/>
    <mergeCell ref="F11:H11"/>
    <mergeCell ref="F12:H12"/>
    <mergeCell ref="F13:H13"/>
    <mergeCell ref="N7:P7"/>
    <mergeCell ref="N8:P8"/>
    <mergeCell ref="N9:P9"/>
    <mergeCell ref="D32:H32"/>
    <mergeCell ref="A30:H30"/>
    <mergeCell ref="A14:B14"/>
    <mergeCell ref="A15:B15"/>
    <mergeCell ref="D31:H31"/>
    <mergeCell ref="C24:H24"/>
    <mergeCell ref="A25:H25"/>
    <mergeCell ref="C14:D14"/>
    <mergeCell ref="C15:D15"/>
    <mergeCell ref="A26:H26"/>
    <mergeCell ref="A27:B27"/>
    <mergeCell ref="D27:H27"/>
    <mergeCell ref="A28:B28"/>
    <mergeCell ref="D28:H28"/>
    <mergeCell ref="K17:P17"/>
    <mergeCell ref="I16:P16"/>
    <mergeCell ref="K18:P18"/>
    <mergeCell ref="A16:H16"/>
    <mergeCell ref="C23:H23"/>
    <mergeCell ref="C17:H17"/>
    <mergeCell ref="C18:H18"/>
    <mergeCell ref="K14:L14"/>
    <mergeCell ref="N10:P10"/>
    <mergeCell ref="N11:P11"/>
    <mergeCell ref="N12:P12"/>
    <mergeCell ref="N13:P13"/>
    <mergeCell ref="C4:D4"/>
    <mergeCell ref="A5:H5"/>
    <mergeCell ref="I5:P5"/>
    <mergeCell ref="A1:P1"/>
    <mergeCell ref="A2:P2"/>
    <mergeCell ref="A3:P3"/>
    <mergeCell ref="E4:P4"/>
    <mergeCell ref="C35:D35"/>
    <mergeCell ref="C36:D36"/>
    <mergeCell ref="K19:P19"/>
    <mergeCell ref="K20:P20"/>
    <mergeCell ref="K21:P21"/>
    <mergeCell ref="K22:P22"/>
    <mergeCell ref="K23:P23"/>
    <mergeCell ref="K24:P24"/>
    <mergeCell ref="C19:H19"/>
    <mergeCell ref="C20:H20"/>
    <mergeCell ref="C21:H21"/>
    <mergeCell ref="C22:H22"/>
    <mergeCell ref="C33:D33"/>
    <mergeCell ref="A29:H29"/>
    <mergeCell ref="A31:B31"/>
    <mergeCell ref="A32: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5"/>
  <sheetViews>
    <sheetView zoomScale="80" zoomScaleNormal="80" workbookViewId="0">
      <selection activeCell="D24" sqref="D24"/>
    </sheetView>
  </sheetViews>
  <sheetFormatPr defaultRowHeight="15" x14ac:dyDescent="0.25"/>
  <cols>
    <col min="1" max="1" width="9.140625" style="24"/>
    <col min="2" max="2" width="31.85546875" customWidth="1"/>
    <col min="3" max="3" width="19.7109375" bestFit="1" customWidth="1"/>
    <col min="4" max="4" width="47.42578125" style="24" bestFit="1" customWidth="1"/>
    <col min="5" max="5" width="13.5703125" bestFit="1" customWidth="1"/>
    <col min="6" max="6" width="13.5703125" customWidth="1"/>
    <col min="7" max="7" width="18.28515625" bestFit="1" customWidth="1"/>
    <col min="8" max="8" width="22.140625" style="7" customWidth="1"/>
    <col min="9" max="9" width="19.85546875" customWidth="1"/>
    <col min="10" max="10" width="13.140625" customWidth="1"/>
    <col min="11" max="11" width="15.140625" customWidth="1"/>
    <col min="12" max="12" width="13.140625" customWidth="1"/>
    <col min="13" max="13" width="2.7109375" customWidth="1"/>
    <col min="14" max="14" width="19" customWidth="1"/>
  </cols>
  <sheetData>
    <row r="1" spans="1:14" s="7" customFormat="1" ht="18.75" customHeight="1" thickBot="1" x14ac:dyDescent="0.35">
      <c r="A1" s="219" t="s">
        <v>11</v>
      </c>
      <c r="B1" s="219"/>
      <c r="C1" s="219"/>
      <c r="D1" s="219"/>
      <c r="E1" s="219"/>
      <c r="F1" s="219"/>
      <c r="G1" s="219"/>
      <c r="H1" s="219"/>
      <c r="I1" s="219"/>
      <c r="J1" s="219"/>
      <c r="K1" s="219"/>
      <c r="L1" s="219"/>
      <c r="M1" s="219"/>
      <c r="N1" s="220"/>
    </row>
    <row r="2" spans="1:14" s="7" customFormat="1" ht="18.75" customHeight="1" thickBot="1" x14ac:dyDescent="0.35">
      <c r="A2" s="151" t="s">
        <v>60</v>
      </c>
      <c r="B2" s="152"/>
      <c r="C2" s="152"/>
      <c r="D2" s="152"/>
      <c r="E2" s="152"/>
      <c r="F2" s="152"/>
      <c r="G2" s="152"/>
      <c r="H2" s="152"/>
      <c r="I2" s="152"/>
      <c r="J2" s="152"/>
      <c r="K2" s="152"/>
      <c r="L2" s="152"/>
      <c r="M2" s="152"/>
      <c r="N2" s="153"/>
    </row>
    <row r="3" spans="1:14" s="7" customFormat="1" ht="101.25" customHeight="1" thickBot="1" x14ac:dyDescent="0.3">
      <c r="A3" s="154" t="s">
        <v>97</v>
      </c>
      <c r="B3" s="155"/>
      <c r="C3" s="155"/>
      <c r="D3" s="155"/>
      <c r="E3" s="155"/>
      <c r="F3" s="155"/>
      <c r="G3" s="155"/>
      <c r="H3" s="155"/>
      <c r="I3" s="155"/>
      <c r="J3" s="155"/>
      <c r="K3" s="155"/>
      <c r="L3" s="155"/>
      <c r="M3" s="155"/>
      <c r="N3" s="156"/>
    </row>
    <row r="4" spans="1:14" s="7" customFormat="1" ht="15.75" customHeight="1" thickBot="1" x14ac:dyDescent="0.35">
      <c r="A4" s="221" t="s">
        <v>12</v>
      </c>
      <c r="B4" s="221"/>
      <c r="C4" s="221"/>
      <c r="D4" s="48"/>
      <c r="E4" s="237" t="s">
        <v>122</v>
      </c>
      <c r="F4" s="238"/>
      <c r="G4" s="238"/>
      <c r="H4" s="239"/>
      <c r="I4" s="217"/>
      <c r="J4" s="217"/>
      <c r="K4" s="217"/>
      <c r="L4" s="217"/>
      <c r="M4" s="217"/>
      <c r="N4" s="218"/>
    </row>
    <row r="5" spans="1:14" s="7" customFormat="1" ht="15.75" thickBot="1" x14ac:dyDescent="0.3">
      <c r="A5" s="222"/>
      <c r="B5" s="223"/>
      <c r="C5" s="223"/>
      <c r="D5" s="223"/>
      <c r="E5" s="223"/>
      <c r="F5" s="223"/>
      <c r="G5" s="223"/>
      <c r="H5" s="223"/>
      <c r="I5" s="223"/>
      <c r="J5" s="223"/>
      <c r="K5" s="223"/>
      <c r="L5" s="223"/>
      <c r="M5" s="223"/>
      <c r="N5" s="224"/>
    </row>
    <row r="6" spans="1:14" ht="60.75" thickBot="1" x14ac:dyDescent="0.3">
      <c r="A6" s="37" t="s">
        <v>55</v>
      </c>
      <c r="B6" s="38" t="s">
        <v>54</v>
      </c>
      <c r="C6" s="39" t="s">
        <v>24</v>
      </c>
      <c r="D6" s="39" t="s">
        <v>58</v>
      </c>
      <c r="E6" s="40" t="s">
        <v>25</v>
      </c>
      <c r="F6" s="39" t="s">
        <v>56</v>
      </c>
      <c r="G6" s="39" t="s">
        <v>57</v>
      </c>
      <c r="H6" s="40" t="s">
        <v>53</v>
      </c>
      <c r="I6" s="243" t="s">
        <v>59</v>
      </c>
      <c r="J6" s="244"/>
      <c r="K6" s="244"/>
      <c r="L6" s="244"/>
      <c r="M6" s="244"/>
      <c r="N6" s="245"/>
    </row>
    <row r="7" spans="1:14" ht="20.25" customHeight="1" x14ac:dyDescent="0.25">
      <c r="A7" s="225">
        <v>1</v>
      </c>
      <c r="B7" s="234" t="s">
        <v>35</v>
      </c>
      <c r="C7" s="33" t="s">
        <v>128</v>
      </c>
      <c r="D7" s="33" t="s">
        <v>129</v>
      </c>
      <c r="E7" s="42">
        <v>29.99</v>
      </c>
      <c r="F7" s="36">
        <v>29.99</v>
      </c>
      <c r="G7" s="45">
        <v>0.25</v>
      </c>
      <c r="H7" s="228">
        <f>AVERAGE(E7:E9)</f>
        <v>36.656666666666666</v>
      </c>
      <c r="I7" s="205" t="s">
        <v>153</v>
      </c>
      <c r="J7" s="206"/>
      <c r="K7" s="206"/>
      <c r="L7" s="206"/>
      <c r="M7" s="206"/>
      <c r="N7" s="207"/>
    </row>
    <row r="8" spans="1:14" ht="20.25" customHeight="1" x14ac:dyDescent="0.25">
      <c r="A8" s="226"/>
      <c r="B8" s="235"/>
      <c r="C8" s="20" t="s">
        <v>130</v>
      </c>
      <c r="D8" s="20" t="s">
        <v>131</v>
      </c>
      <c r="E8" s="43">
        <v>39.99</v>
      </c>
      <c r="F8" s="34">
        <v>39.99</v>
      </c>
      <c r="G8" s="46">
        <v>0.25</v>
      </c>
      <c r="H8" s="229"/>
      <c r="I8" s="208" t="s">
        <v>153</v>
      </c>
      <c r="J8" s="209"/>
      <c r="K8" s="209"/>
      <c r="L8" s="209"/>
      <c r="M8" s="209"/>
      <c r="N8" s="210"/>
    </row>
    <row r="9" spans="1:14" ht="20.25" customHeight="1" thickBot="1" x14ac:dyDescent="0.3">
      <c r="A9" s="227"/>
      <c r="B9" s="236"/>
      <c r="C9" s="21" t="s">
        <v>132</v>
      </c>
      <c r="D9" s="21" t="s">
        <v>133</v>
      </c>
      <c r="E9" s="44">
        <v>39.99</v>
      </c>
      <c r="F9" s="35">
        <v>39.99</v>
      </c>
      <c r="G9" s="47">
        <v>0.25</v>
      </c>
      <c r="H9" s="230"/>
      <c r="I9" s="211" t="s">
        <v>153</v>
      </c>
      <c r="J9" s="212"/>
      <c r="K9" s="212"/>
      <c r="L9" s="212"/>
      <c r="M9" s="212"/>
      <c r="N9" s="213"/>
    </row>
    <row r="10" spans="1:14" ht="20.25" customHeight="1" x14ac:dyDescent="0.25">
      <c r="A10" s="225">
        <v>2</v>
      </c>
      <c r="B10" s="234" t="s">
        <v>36</v>
      </c>
      <c r="C10" s="33" t="s">
        <v>134</v>
      </c>
      <c r="D10" s="33" t="s">
        <v>135</v>
      </c>
      <c r="E10" s="42">
        <v>34.99</v>
      </c>
      <c r="F10" s="36">
        <v>34.99</v>
      </c>
      <c r="G10" s="45">
        <v>0.25</v>
      </c>
      <c r="H10" s="228">
        <f t="shared" ref="H10" si="0">AVERAGE(E10:E12)</f>
        <v>29.99</v>
      </c>
      <c r="I10" s="205" t="s">
        <v>153</v>
      </c>
      <c r="J10" s="206"/>
      <c r="K10" s="206"/>
      <c r="L10" s="206"/>
      <c r="M10" s="206"/>
      <c r="N10" s="207"/>
    </row>
    <row r="11" spans="1:14" ht="20.25" customHeight="1" x14ac:dyDescent="0.25">
      <c r="A11" s="226"/>
      <c r="B11" s="235"/>
      <c r="C11" s="20" t="s">
        <v>136</v>
      </c>
      <c r="D11" s="20" t="s">
        <v>137</v>
      </c>
      <c r="E11" s="43">
        <v>29.99</v>
      </c>
      <c r="F11" s="34">
        <v>29.99</v>
      </c>
      <c r="G11" s="46">
        <v>0.25</v>
      </c>
      <c r="H11" s="229"/>
      <c r="I11" s="208" t="s">
        <v>153</v>
      </c>
      <c r="J11" s="209"/>
      <c r="K11" s="209"/>
      <c r="L11" s="209"/>
      <c r="M11" s="209"/>
      <c r="N11" s="210"/>
    </row>
    <row r="12" spans="1:14" ht="20.25" customHeight="1" thickBot="1" x14ac:dyDescent="0.3">
      <c r="A12" s="227"/>
      <c r="B12" s="236"/>
      <c r="C12" s="21" t="s">
        <v>136</v>
      </c>
      <c r="D12" s="21" t="s">
        <v>138</v>
      </c>
      <c r="E12" s="44">
        <v>24.99</v>
      </c>
      <c r="F12" s="35">
        <v>14.99</v>
      </c>
      <c r="G12" s="47">
        <v>0.25</v>
      </c>
      <c r="H12" s="230"/>
      <c r="I12" s="202" t="s">
        <v>153</v>
      </c>
      <c r="J12" s="203"/>
      <c r="K12" s="203"/>
      <c r="L12" s="203"/>
      <c r="M12" s="203"/>
      <c r="N12" s="204"/>
    </row>
    <row r="13" spans="1:14" ht="20.25" customHeight="1" x14ac:dyDescent="0.25">
      <c r="A13" s="225">
        <v>3</v>
      </c>
      <c r="B13" s="234" t="s">
        <v>37</v>
      </c>
      <c r="C13" s="33" t="s">
        <v>139</v>
      </c>
      <c r="D13" s="33" t="s">
        <v>140</v>
      </c>
      <c r="E13" s="42">
        <v>19.989999999999998</v>
      </c>
      <c r="F13" s="36">
        <v>19.989999999999998</v>
      </c>
      <c r="G13" s="45">
        <v>0.25</v>
      </c>
      <c r="H13" s="231">
        <f t="shared" ref="H13" si="1">AVERAGE(E13:E15)</f>
        <v>18.323333333333334</v>
      </c>
      <c r="I13" s="205" t="s">
        <v>153</v>
      </c>
      <c r="J13" s="206"/>
      <c r="K13" s="206"/>
      <c r="L13" s="206"/>
      <c r="M13" s="206"/>
      <c r="N13" s="207"/>
    </row>
    <row r="14" spans="1:14" ht="20.25" customHeight="1" x14ac:dyDescent="0.25">
      <c r="A14" s="226"/>
      <c r="B14" s="235"/>
      <c r="C14" s="20" t="s">
        <v>141</v>
      </c>
      <c r="D14" s="20" t="s">
        <v>142</v>
      </c>
      <c r="E14" s="43">
        <v>19.989999999999998</v>
      </c>
      <c r="F14" s="34">
        <v>19.989999999999998</v>
      </c>
      <c r="G14" s="46">
        <v>0.25</v>
      </c>
      <c r="H14" s="232"/>
      <c r="I14" s="208" t="s">
        <v>153</v>
      </c>
      <c r="J14" s="209"/>
      <c r="K14" s="209"/>
      <c r="L14" s="209"/>
      <c r="M14" s="209"/>
      <c r="N14" s="210"/>
    </row>
    <row r="15" spans="1:14" ht="20.25" customHeight="1" thickBot="1" x14ac:dyDescent="0.3">
      <c r="A15" s="227"/>
      <c r="B15" s="236"/>
      <c r="C15" s="21" t="s">
        <v>139</v>
      </c>
      <c r="D15" s="21" t="s">
        <v>143</v>
      </c>
      <c r="E15" s="44">
        <v>14.99</v>
      </c>
      <c r="F15" s="35">
        <v>14.99</v>
      </c>
      <c r="G15" s="47">
        <v>0.25</v>
      </c>
      <c r="H15" s="233"/>
      <c r="I15" s="202" t="s">
        <v>153</v>
      </c>
      <c r="J15" s="203"/>
      <c r="K15" s="203"/>
      <c r="L15" s="203"/>
      <c r="M15" s="203"/>
      <c r="N15" s="204"/>
    </row>
    <row r="16" spans="1:14" ht="20.25" customHeight="1" x14ac:dyDescent="0.25">
      <c r="A16" s="225">
        <v>4</v>
      </c>
      <c r="B16" s="240" t="s">
        <v>40</v>
      </c>
      <c r="C16" s="33" t="s">
        <v>130</v>
      </c>
      <c r="D16" s="33" t="s">
        <v>144</v>
      </c>
      <c r="E16" s="42">
        <v>29.99</v>
      </c>
      <c r="F16" s="36">
        <v>29.99</v>
      </c>
      <c r="G16" s="45">
        <v>0.25</v>
      </c>
      <c r="H16" s="228">
        <f t="shared" ref="H16" si="2">AVERAGE(E16:E18)</f>
        <v>69.990000000000009</v>
      </c>
      <c r="I16" s="205" t="s">
        <v>153</v>
      </c>
      <c r="J16" s="206"/>
      <c r="K16" s="206"/>
      <c r="L16" s="206"/>
      <c r="M16" s="206"/>
      <c r="N16" s="207"/>
    </row>
    <row r="17" spans="1:14" ht="20.25" customHeight="1" x14ac:dyDescent="0.25">
      <c r="A17" s="226"/>
      <c r="B17" s="241"/>
      <c r="C17" s="20" t="s">
        <v>130</v>
      </c>
      <c r="D17" s="20" t="s">
        <v>145</v>
      </c>
      <c r="E17" s="43">
        <v>159.99</v>
      </c>
      <c r="F17" s="34">
        <v>159.99</v>
      </c>
      <c r="G17" s="46">
        <v>0.25</v>
      </c>
      <c r="H17" s="229"/>
      <c r="I17" s="208" t="s">
        <v>153</v>
      </c>
      <c r="J17" s="209"/>
      <c r="K17" s="209"/>
      <c r="L17" s="209"/>
      <c r="M17" s="209"/>
      <c r="N17" s="210"/>
    </row>
    <row r="18" spans="1:14" ht="20.25" customHeight="1" thickBot="1" x14ac:dyDescent="0.3">
      <c r="A18" s="227"/>
      <c r="B18" s="242"/>
      <c r="C18" s="21" t="s">
        <v>146</v>
      </c>
      <c r="D18" s="21" t="s">
        <v>147</v>
      </c>
      <c r="E18" s="44">
        <v>19.989999999999998</v>
      </c>
      <c r="F18" s="35">
        <v>19.989999999999998</v>
      </c>
      <c r="G18" s="47">
        <v>0.25</v>
      </c>
      <c r="H18" s="230"/>
      <c r="I18" s="202" t="s">
        <v>153</v>
      </c>
      <c r="J18" s="203"/>
      <c r="K18" s="203"/>
      <c r="L18" s="203"/>
      <c r="M18" s="203"/>
      <c r="N18" s="204"/>
    </row>
    <row r="19" spans="1:14" ht="20.25" customHeight="1" x14ac:dyDescent="0.25">
      <c r="A19" s="225">
        <v>5</v>
      </c>
      <c r="B19" s="234" t="s">
        <v>41</v>
      </c>
      <c r="C19" s="33" t="s">
        <v>148</v>
      </c>
      <c r="D19" s="33" t="s">
        <v>149</v>
      </c>
      <c r="E19" s="42">
        <v>39.99</v>
      </c>
      <c r="F19" s="36">
        <v>39.99</v>
      </c>
      <c r="G19" s="45">
        <v>0.25</v>
      </c>
      <c r="H19" s="228">
        <f t="shared" ref="H19" si="3">AVERAGE(E19:E21)</f>
        <v>123.32333333333334</v>
      </c>
      <c r="I19" s="205" t="s">
        <v>153</v>
      </c>
      <c r="J19" s="206"/>
      <c r="K19" s="206"/>
      <c r="L19" s="206"/>
      <c r="M19" s="206"/>
      <c r="N19" s="207"/>
    </row>
    <row r="20" spans="1:14" ht="20.25" customHeight="1" x14ac:dyDescent="0.25">
      <c r="A20" s="226"/>
      <c r="B20" s="235"/>
      <c r="C20" s="20" t="s">
        <v>148</v>
      </c>
      <c r="D20" s="20" t="s">
        <v>150</v>
      </c>
      <c r="E20" s="43">
        <v>149.99</v>
      </c>
      <c r="F20" s="34">
        <v>149.99</v>
      </c>
      <c r="G20" s="46">
        <v>0.25</v>
      </c>
      <c r="H20" s="229"/>
      <c r="I20" s="208" t="s">
        <v>153</v>
      </c>
      <c r="J20" s="209"/>
      <c r="K20" s="209"/>
      <c r="L20" s="209"/>
      <c r="M20" s="209"/>
      <c r="N20" s="210"/>
    </row>
    <row r="21" spans="1:14" ht="20.25" customHeight="1" thickBot="1" x14ac:dyDescent="0.3">
      <c r="A21" s="227"/>
      <c r="B21" s="236"/>
      <c r="C21" s="21" t="s">
        <v>151</v>
      </c>
      <c r="D21" s="21" t="s">
        <v>152</v>
      </c>
      <c r="E21" s="44">
        <v>179.99</v>
      </c>
      <c r="F21" s="35">
        <v>179.99</v>
      </c>
      <c r="G21" s="47">
        <v>0.25</v>
      </c>
      <c r="H21" s="230"/>
      <c r="I21" s="202" t="s">
        <v>153</v>
      </c>
      <c r="J21" s="203"/>
      <c r="K21" s="203"/>
      <c r="L21" s="203"/>
      <c r="M21" s="203"/>
      <c r="N21" s="204"/>
    </row>
    <row r="22" spans="1:14" ht="20.25" customHeight="1" x14ac:dyDescent="0.25">
      <c r="A22" s="225">
        <v>6</v>
      </c>
      <c r="B22" s="254" t="s">
        <v>26</v>
      </c>
      <c r="C22" s="33" t="s">
        <v>154</v>
      </c>
      <c r="D22" s="33" t="s">
        <v>155</v>
      </c>
      <c r="E22" s="42">
        <v>75</v>
      </c>
      <c r="F22" s="42">
        <v>75</v>
      </c>
      <c r="G22" s="45">
        <v>0</v>
      </c>
      <c r="H22" s="228">
        <f t="shared" ref="H22" si="4">AVERAGE(E22:E24)</f>
        <v>25</v>
      </c>
      <c r="I22" s="205" t="s">
        <v>168</v>
      </c>
      <c r="J22" s="206"/>
      <c r="K22" s="206"/>
      <c r="L22" s="206"/>
      <c r="M22" s="206"/>
      <c r="N22" s="207"/>
    </row>
    <row r="23" spans="1:14" ht="20.25" customHeight="1" x14ac:dyDescent="0.25">
      <c r="A23" s="226"/>
      <c r="B23" s="255"/>
      <c r="C23" s="20" t="s">
        <v>156</v>
      </c>
      <c r="D23" s="20" t="s">
        <v>156</v>
      </c>
      <c r="E23" s="43">
        <v>0</v>
      </c>
      <c r="F23" s="43">
        <v>0</v>
      </c>
      <c r="G23" s="46">
        <v>0</v>
      </c>
      <c r="H23" s="229"/>
      <c r="I23" s="208"/>
      <c r="J23" s="209"/>
      <c r="K23" s="209"/>
      <c r="L23" s="209"/>
      <c r="M23" s="209"/>
      <c r="N23" s="210"/>
    </row>
    <row r="24" spans="1:14" ht="20.25" customHeight="1" thickBot="1" x14ac:dyDescent="0.3">
      <c r="A24" s="227"/>
      <c r="B24" s="256"/>
      <c r="C24" s="21" t="s">
        <v>156</v>
      </c>
      <c r="D24" s="21" t="s">
        <v>156</v>
      </c>
      <c r="E24" s="44">
        <v>0</v>
      </c>
      <c r="F24" s="44">
        <v>0</v>
      </c>
      <c r="G24" s="47">
        <v>0</v>
      </c>
      <c r="H24" s="230"/>
      <c r="I24" s="202"/>
      <c r="J24" s="203"/>
      <c r="K24" s="203"/>
      <c r="L24" s="203"/>
      <c r="M24" s="203"/>
      <c r="N24" s="204"/>
    </row>
    <row r="25" spans="1:14" ht="20.25" customHeight="1" x14ac:dyDescent="0.25">
      <c r="A25" s="225">
        <v>7</v>
      </c>
      <c r="B25" s="254" t="s">
        <v>27</v>
      </c>
      <c r="C25" s="33" t="s">
        <v>156</v>
      </c>
      <c r="D25" s="33" t="s">
        <v>156</v>
      </c>
      <c r="E25" s="42">
        <v>0</v>
      </c>
      <c r="F25" s="42">
        <v>0</v>
      </c>
      <c r="G25" s="45">
        <v>0</v>
      </c>
      <c r="H25" s="228">
        <f t="shared" ref="H25" si="5">AVERAGE(E25:E27)</f>
        <v>0</v>
      </c>
      <c r="I25" s="205"/>
      <c r="J25" s="206"/>
      <c r="K25" s="206"/>
      <c r="L25" s="206"/>
      <c r="M25" s="206"/>
      <c r="N25" s="207"/>
    </row>
    <row r="26" spans="1:14" ht="20.25" customHeight="1" x14ac:dyDescent="0.25">
      <c r="A26" s="226"/>
      <c r="B26" s="255"/>
      <c r="C26" s="20" t="s">
        <v>156</v>
      </c>
      <c r="D26" s="20" t="s">
        <v>156</v>
      </c>
      <c r="E26" s="43">
        <v>0</v>
      </c>
      <c r="F26" s="43">
        <v>0</v>
      </c>
      <c r="G26" s="46">
        <v>0</v>
      </c>
      <c r="H26" s="229"/>
      <c r="I26" s="208"/>
      <c r="J26" s="209"/>
      <c r="K26" s="209"/>
      <c r="L26" s="209"/>
      <c r="M26" s="209"/>
      <c r="N26" s="210"/>
    </row>
    <row r="27" spans="1:14" ht="20.25" customHeight="1" thickBot="1" x14ac:dyDescent="0.3">
      <c r="A27" s="227"/>
      <c r="B27" s="256"/>
      <c r="C27" s="21" t="s">
        <v>156</v>
      </c>
      <c r="D27" s="21" t="s">
        <v>156</v>
      </c>
      <c r="E27" s="44">
        <v>0</v>
      </c>
      <c r="F27" s="44">
        <v>0</v>
      </c>
      <c r="G27" s="47">
        <v>0</v>
      </c>
      <c r="H27" s="230"/>
      <c r="I27" s="202"/>
      <c r="J27" s="203"/>
      <c r="K27" s="203"/>
      <c r="L27" s="203"/>
      <c r="M27" s="203"/>
      <c r="N27" s="204"/>
    </row>
    <row r="28" spans="1:14" ht="20.25" customHeight="1" x14ac:dyDescent="0.25">
      <c r="A28" s="225">
        <v>8</v>
      </c>
      <c r="B28" s="254" t="s">
        <v>28</v>
      </c>
      <c r="C28" s="33" t="s">
        <v>130</v>
      </c>
      <c r="D28" s="33" t="s">
        <v>157</v>
      </c>
      <c r="E28" s="42">
        <v>999.99</v>
      </c>
      <c r="F28" s="42">
        <v>999.99</v>
      </c>
      <c r="G28" s="45">
        <v>0</v>
      </c>
      <c r="H28" s="228">
        <f t="shared" ref="H28" si="6">AVERAGE(E28:E30)</f>
        <v>873.32666666666671</v>
      </c>
      <c r="I28" s="205" t="s">
        <v>168</v>
      </c>
      <c r="J28" s="206"/>
      <c r="K28" s="206"/>
      <c r="L28" s="206"/>
      <c r="M28" s="206"/>
      <c r="N28" s="207"/>
    </row>
    <row r="29" spans="1:14" ht="20.25" customHeight="1" x14ac:dyDescent="0.25">
      <c r="A29" s="226"/>
      <c r="B29" s="255"/>
      <c r="C29" s="20" t="s">
        <v>130</v>
      </c>
      <c r="D29" s="20" t="s">
        <v>158</v>
      </c>
      <c r="E29" s="43">
        <v>899.99</v>
      </c>
      <c r="F29" s="43">
        <v>899.99</v>
      </c>
      <c r="G29" s="46">
        <v>0</v>
      </c>
      <c r="H29" s="229"/>
      <c r="I29" s="208" t="s">
        <v>168</v>
      </c>
      <c r="J29" s="209"/>
      <c r="K29" s="209"/>
      <c r="L29" s="209"/>
      <c r="M29" s="209"/>
      <c r="N29" s="210"/>
    </row>
    <row r="30" spans="1:14" ht="20.25" customHeight="1" thickBot="1" x14ac:dyDescent="0.3">
      <c r="A30" s="227"/>
      <c r="B30" s="256"/>
      <c r="C30" s="21" t="s">
        <v>159</v>
      </c>
      <c r="D30" s="21" t="s">
        <v>160</v>
      </c>
      <c r="E30" s="44">
        <v>720</v>
      </c>
      <c r="F30" s="44">
        <v>720</v>
      </c>
      <c r="G30" s="47">
        <v>0</v>
      </c>
      <c r="H30" s="230"/>
      <c r="I30" s="211" t="s">
        <v>168</v>
      </c>
      <c r="J30" s="212"/>
      <c r="K30" s="212"/>
      <c r="L30" s="212"/>
      <c r="M30" s="212"/>
      <c r="N30" s="213"/>
    </row>
    <row r="31" spans="1:14" ht="20.25" customHeight="1" x14ac:dyDescent="0.25">
      <c r="A31" s="225">
        <v>9</v>
      </c>
      <c r="B31" s="254" t="s">
        <v>29</v>
      </c>
      <c r="C31" s="33" t="s">
        <v>161</v>
      </c>
      <c r="D31" s="33" t="s">
        <v>162</v>
      </c>
      <c r="E31" s="42">
        <v>459.99</v>
      </c>
      <c r="F31" s="42">
        <v>459.99</v>
      </c>
      <c r="G31" s="45">
        <v>0</v>
      </c>
      <c r="H31" s="228">
        <f t="shared" ref="H31" si="7">AVERAGE(E31:E33)</f>
        <v>493.32666666666665</v>
      </c>
      <c r="I31" s="205" t="s">
        <v>168</v>
      </c>
      <c r="J31" s="206"/>
      <c r="K31" s="206"/>
      <c r="L31" s="206"/>
      <c r="M31" s="206"/>
      <c r="N31" s="207"/>
    </row>
    <row r="32" spans="1:14" ht="20.25" customHeight="1" x14ac:dyDescent="0.25">
      <c r="A32" s="226"/>
      <c r="B32" s="255"/>
      <c r="C32" s="20" t="s">
        <v>130</v>
      </c>
      <c r="D32" s="20" t="s">
        <v>163</v>
      </c>
      <c r="E32" s="43">
        <v>779.99</v>
      </c>
      <c r="F32" s="43">
        <v>779.99</v>
      </c>
      <c r="G32" s="46">
        <v>0</v>
      </c>
      <c r="H32" s="229"/>
      <c r="I32" s="208" t="s">
        <v>168</v>
      </c>
      <c r="J32" s="209"/>
      <c r="K32" s="209"/>
      <c r="L32" s="209"/>
      <c r="M32" s="209"/>
      <c r="N32" s="210"/>
    </row>
    <row r="33" spans="1:14" ht="20.25" customHeight="1" thickBot="1" x14ac:dyDescent="0.3">
      <c r="A33" s="227"/>
      <c r="B33" s="256"/>
      <c r="C33" s="21" t="s">
        <v>164</v>
      </c>
      <c r="D33" s="21" t="s">
        <v>165</v>
      </c>
      <c r="E33" s="44">
        <v>240</v>
      </c>
      <c r="F33" s="44">
        <v>240</v>
      </c>
      <c r="G33" s="47">
        <v>0</v>
      </c>
      <c r="H33" s="230"/>
      <c r="I33" s="211" t="s">
        <v>168</v>
      </c>
      <c r="J33" s="212"/>
      <c r="K33" s="212"/>
      <c r="L33" s="212"/>
      <c r="M33" s="212"/>
      <c r="N33" s="213"/>
    </row>
    <row r="34" spans="1:14" ht="20.25" customHeight="1" x14ac:dyDescent="0.25">
      <c r="A34" s="225">
        <v>10</v>
      </c>
      <c r="B34" s="254" t="s">
        <v>30</v>
      </c>
      <c r="C34" s="33" t="s">
        <v>156</v>
      </c>
      <c r="D34" s="33" t="s">
        <v>156</v>
      </c>
      <c r="E34" s="42">
        <v>0</v>
      </c>
      <c r="F34" s="42">
        <v>0</v>
      </c>
      <c r="G34" s="45">
        <v>0</v>
      </c>
      <c r="H34" s="228">
        <f t="shared" ref="H34" si="8">AVERAGE(E34:E36)</f>
        <v>0</v>
      </c>
      <c r="I34" s="205"/>
      <c r="J34" s="206"/>
      <c r="K34" s="206"/>
      <c r="L34" s="206"/>
      <c r="M34" s="206"/>
      <c r="N34" s="207"/>
    </row>
    <row r="35" spans="1:14" ht="20.25" customHeight="1" x14ac:dyDescent="0.25">
      <c r="A35" s="226"/>
      <c r="B35" s="255"/>
      <c r="C35" s="20" t="s">
        <v>156</v>
      </c>
      <c r="D35" s="20" t="s">
        <v>156</v>
      </c>
      <c r="E35" s="43">
        <v>0</v>
      </c>
      <c r="F35" s="43">
        <v>0</v>
      </c>
      <c r="G35" s="46">
        <v>0</v>
      </c>
      <c r="H35" s="229"/>
      <c r="I35" s="208"/>
      <c r="J35" s="209"/>
      <c r="K35" s="209"/>
      <c r="L35" s="209"/>
      <c r="M35" s="209"/>
      <c r="N35" s="210"/>
    </row>
    <row r="36" spans="1:14" ht="20.25" customHeight="1" thickBot="1" x14ac:dyDescent="0.3">
      <c r="A36" s="227"/>
      <c r="B36" s="256"/>
      <c r="C36" s="21" t="s">
        <v>156</v>
      </c>
      <c r="D36" s="21" t="s">
        <v>156</v>
      </c>
      <c r="E36" s="44">
        <v>0</v>
      </c>
      <c r="F36" s="44">
        <v>0</v>
      </c>
      <c r="G36" s="47">
        <v>0</v>
      </c>
      <c r="H36" s="230"/>
      <c r="I36" s="202"/>
      <c r="J36" s="203"/>
      <c r="K36" s="203"/>
      <c r="L36" s="203"/>
      <c r="M36" s="203"/>
      <c r="N36" s="204"/>
    </row>
    <row r="37" spans="1:14" ht="20.25" customHeight="1" x14ac:dyDescent="0.25">
      <c r="A37" s="225">
        <v>11</v>
      </c>
      <c r="B37" s="254" t="s">
        <v>31</v>
      </c>
      <c r="C37" s="33" t="s">
        <v>154</v>
      </c>
      <c r="D37" s="33" t="s">
        <v>166</v>
      </c>
      <c r="E37" s="42">
        <v>72</v>
      </c>
      <c r="F37" s="42">
        <v>72</v>
      </c>
      <c r="G37" s="45">
        <v>0</v>
      </c>
      <c r="H37" s="228">
        <f t="shared" ref="H37" si="9">AVERAGE(E37:E39)</f>
        <v>24</v>
      </c>
      <c r="I37" s="205" t="s">
        <v>168</v>
      </c>
      <c r="J37" s="206"/>
      <c r="K37" s="206"/>
      <c r="L37" s="206"/>
      <c r="M37" s="206"/>
      <c r="N37" s="207"/>
    </row>
    <row r="38" spans="1:14" ht="20.25" customHeight="1" x14ac:dyDescent="0.25">
      <c r="A38" s="226"/>
      <c r="B38" s="255"/>
      <c r="C38" s="20" t="s">
        <v>156</v>
      </c>
      <c r="D38" s="20" t="s">
        <v>156</v>
      </c>
      <c r="E38" s="43">
        <v>0</v>
      </c>
      <c r="F38" s="43">
        <v>0</v>
      </c>
      <c r="G38" s="46">
        <v>0</v>
      </c>
      <c r="H38" s="229"/>
      <c r="I38" s="208"/>
      <c r="J38" s="209"/>
      <c r="K38" s="209"/>
      <c r="L38" s="209"/>
      <c r="M38" s="209"/>
      <c r="N38" s="210"/>
    </row>
    <row r="39" spans="1:14" ht="20.25" customHeight="1" thickBot="1" x14ac:dyDescent="0.3">
      <c r="A39" s="227"/>
      <c r="B39" s="256"/>
      <c r="C39" s="21" t="s">
        <v>156</v>
      </c>
      <c r="D39" s="21" t="s">
        <v>156</v>
      </c>
      <c r="E39" s="44">
        <v>0</v>
      </c>
      <c r="F39" s="44">
        <v>0</v>
      </c>
      <c r="G39" s="47">
        <v>0</v>
      </c>
      <c r="H39" s="230"/>
      <c r="I39" s="202"/>
      <c r="J39" s="203"/>
      <c r="K39" s="203"/>
      <c r="L39" s="203"/>
      <c r="M39" s="203"/>
      <c r="N39" s="204"/>
    </row>
    <row r="40" spans="1:14" ht="20.25" customHeight="1" x14ac:dyDescent="0.25">
      <c r="A40" s="225">
        <v>12</v>
      </c>
      <c r="B40" s="254" t="s">
        <v>32</v>
      </c>
      <c r="C40" s="33" t="s">
        <v>156</v>
      </c>
      <c r="D40" s="33" t="s">
        <v>156</v>
      </c>
      <c r="E40" s="42">
        <v>0</v>
      </c>
      <c r="F40" s="42">
        <v>0</v>
      </c>
      <c r="G40" s="45">
        <v>0</v>
      </c>
      <c r="H40" s="228">
        <f t="shared" ref="H40" si="10">AVERAGE(E40:E42)</f>
        <v>0</v>
      </c>
      <c r="I40" s="205"/>
      <c r="J40" s="206"/>
      <c r="K40" s="206"/>
      <c r="L40" s="206"/>
      <c r="M40" s="206"/>
      <c r="N40" s="207"/>
    </row>
    <row r="41" spans="1:14" ht="20.25" customHeight="1" x14ac:dyDescent="0.25">
      <c r="A41" s="226"/>
      <c r="B41" s="255"/>
      <c r="C41" s="20" t="s">
        <v>156</v>
      </c>
      <c r="D41" s="20" t="s">
        <v>156</v>
      </c>
      <c r="E41" s="43">
        <v>0</v>
      </c>
      <c r="F41" s="43">
        <v>0</v>
      </c>
      <c r="G41" s="46">
        <v>0</v>
      </c>
      <c r="H41" s="229"/>
      <c r="I41" s="208"/>
      <c r="J41" s="209"/>
      <c r="K41" s="209"/>
      <c r="L41" s="209"/>
      <c r="M41" s="209"/>
      <c r="N41" s="210"/>
    </row>
    <row r="42" spans="1:14" ht="20.25" customHeight="1" thickBot="1" x14ac:dyDescent="0.3">
      <c r="A42" s="227"/>
      <c r="B42" s="256"/>
      <c r="C42" s="21" t="s">
        <v>156</v>
      </c>
      <c r="D42" s="21" t="s">
        <v>156</v>
      </c>
      <c r="E42" s="44">
        <v>0</v>
      </c>
      <c r="F42" s="44">
        <v>0</v>
      </c>
      <c r="G42" s="47">
        <v>0</v>
      </c>
      <c r="H42" s="230"/>
      <c r="I42" s="202"/>
      <c r="J42" s="203"/>
      <c r="K42" s="203"/>
      <c r="L42" s="203"/>
      <c r="M42" s="203"/>
      <c r="N42" s="204"/>
    </row>
    <row r="43" spans="1:14" ht="20.25" customHeight="1" x14ac:dyDescent="0.25">
      <c r="A43" s="225">
        <v>13</v>
      </c>
      <c r="B43" s="254" t="s">
        <v>33</v>
      </c>
      <c r="C43" s="33" t="s">
        <v>156</v>
      </c>
      <c r="D43" s="33" t="s">
        <v>156</v>
      </c>
      <c r="E43" s="42">
        <v>0</v>
      </c>
      <c r="F43" s="42">
        <v>0</v>
      </c>
      <c r="G43" s="45">
        <v>0</v>
      </c>
      <c r="H43" s="228">
        <f t="shared" ref="H43" si="11">AVERAGE(E43:E45)</f>
        <v>0</v>
      </c>
      <c r="I43" s="205"/>
      <c r="J43" s="206"/>
      <c r="K43" s="206"/>
      <c r="L43" s="206"/>
      <c r="M43" s="206"/>
      <c r="N43" s="207"/>
    </row>
    <row r="44" spans="1:14" ht="20.25" customHeight="1" x14ac:dyDescent="0.25">
      <c r="A44" s="226"/>
      <c r="B44" s="255"/>
      <c r="C44" s="20" t="s">
        <v>156</v>
      </c>
      <c r="D44" s="20" t="s">
        <v>156</v>
      </c>
      <c r="E44" s="43">
        <v>0</v>
      </c>
      <c r="F44" s="43">
        <v>0</v>
      </c>
      <c r="G44" s="46">
        <v>0</v>
      </c>
      <c r="H44" s="229"/>
      <c r="I44" s="208"/>
      <c r="J44" s="209"/>
      <c r="K44" s="209"/>
      <c r="L44" s="209"/>
      <c r="M44" s="209"/>
      <c r="N44" s="210"/>
    </row>
    <row r="45" spans="1:14" ht="20.25" customHeight="1" thickBot="1" x14ac:dyDescent="0.3">
      <c r="A45" s="227"/>
      <c r="B45" s="256"/>
      <c r="C45" s="21" t="s">
        <v>156</v>
      </c>
      <c r="D45" s="21" t="s">
        <v>156</v>
      </c>
      <c r="E45" s="44">
        <v>0</v>
      </c>
      <c r="F45" s="44">
        <v>0</v>
      </c>
      <c r="G45" s="47">
        <v>0</v>
      </c>
      <c r="H45" s="230"/>
      <c r="I45" s="202"/>
      <c r="J45" s="203"/>
      <c r="K45" s="203"/>
      <c r="L45" s="203"/>
      <c r="M45" s="203"/>
      <c r="N45" s="204"/>
    </row>
    <row r="46" spans="1:14" ht="20.25" customHeight="1" x14ac:dyDescent="0.25">
      <c r="A46" s="225">
        <v>14</v>
      </c>
      <c r="B46" s="254" t="s">
        <v>34</v>
      </c>
      <c r="C46" s="33" t="s">
        <v>156</v>
      </c>
      <c r="D46" s="33" t="s">
        <v>156</v>
      </c>
      <c r="E46" s="42">
        <v>0</v>
      </c>
      <c r="F46" s="42">
        <v>0</v>
      </c>
      <c r="G46" s="45">
        <v>0</v>
      </c>
      <c r="H46" s="228">
        <f t="shared" ref="H46" si="12">AVERAGE(E46:E48)</f>
        <v>0</v>
      </c>
      <c r="I46" s="205"/>
      <c r="J46" s="206"/>
      <c r="K46" s="206"/>
      <c r="L46" s="206"/>
      <c r="M46" s="206"/>
      <c r="N46" s="207"/>
    </row>
    <row r="47" spans="1:14" ht="20.25" customHeight="1" x14ac:dyDescent="0.25">
      <c r="A47" s="226"/>
      <c r="B47" s="255"/>
      <c r="C47" s="20" t="s">
        <v>156</v>
      </c>
      <c r="D47" s="20" t="s">
        <v>156</v>
      </c>
      <c r="E47" s="43">
        <v>0</v>
      </c>
      <c r="F47" s="43">
        <v>0</v>
      </c>
      <c r="G47" s="46">
        <v>0</v>
      </c>
      <c r="H47" s="229"/>
      <c r="I47" s="208"/>
      <c r="J47" s="209"/>
      <c r="K47" s="209"/>
      <c r="L47" s="209"/>
      <c r="M47" s="209"/>
      <c r="N47" s="210"/>
    </row>
    <row r="48" spans="1:14" ht="20.25" customHeight="1" thickBot="1" x14ac:dyDescent="0.3">
      <c r="A48" s="227"/>
      <c r="B48" s="256"/>
      <c r="C48" s="21" t="s">
        <v>156</v>
      </c>
      <c r="D48" s="21" t="s">
        <v>156</v>
      </c>
      <c r="E48" s="44">
        <v>0</v>
      </c>
      <c r="F48" s="44">
        <v>0</v>
      </c>
      <c r="G48" s="47">
        <v>0</v>
      </c>
      <c r="H48" s="230"/>
      <c r="I48" s="202"/>
      <c r="J48" s="203"/>
      <c r="K48" s="203"/>
      <c r="L48" s="203"/>
      <c r="M48" s="203"/>
      <c r="N48" s="204"/>
    </row>
    <row r="49" spans="1:15" ht="20.25" customHeight="1" x14ac:dyDescent="0.25">
      <c r="A49" s="225">
        <v>15</v>
      </c>
      <c r="B49" s="263" t="s">
        <v>38</v>
      </c>
      <c r="C49" s="33" t="s">
        <v>156</v>
      </c>
      <c r="D49" s="33" t="s">
        <v>156</v>
      </c>
      <c r="E49" s="42">
        <v>0</v>
      </c>
      <c r="F49" s="42">
        <v>0</v>
      </c>
      <c r="G49" s="45">
        <v>0</v>
      </c>
      <c r="H49" s="228">
        <f t="shared" ref="H49" si="13">AVERAGE(E49:E51)</f>
        <v>0</v>
      </c>
      <c r="I49" s="205"/>
      <c r="J49" s="206"/>
      <c r="K49" s="206"/>
      <c r="L49" s="206"/>
      <c r="M49" s="206"/>
      <c r="N49" s="207"/>
    </row>
    <row r="50" spans="1:15" ht="20.25" customHeight="1" x14ac:dyDescent="0.25">
      <c r="A50" s="226"/>
      <c r="B50" s="264"/>
      <c r="C50" s="20" t="s">
        <v>156</v>
      </c>
      <c r="D50" s="20" t="s">
        <v>156</v>
      </c>
      <c r="E50" s="43">
        <v>0</v>
      </c>
      <c r="F50" s="43">
        <v>0</v>
      </c>
      <c r="G50" s="46">
        <v>0</v>
      </c>
      <c r="H50" s="229"/>
      <c r="I50" s="208"/>
      <c r="J50" s="209"/>
      <c r="K50" s="209"/>
      <c r="L50" s="209"/>
      <c r="M50" s="209"/>
      <c r="N50" s="210"/>
    </row>
    <row r="51" spans="1:15" ht="20.25" customHeight="1" thickBot="1" x14ac:dyDescent="0.3">
      <c r="A51" s="227"/>
      <c r="B51" s="265"/>
      <c r="C51" s="21" t="s">
        <v>156</v>
      </c>
      <c r="D51" s="21" t="s">
        <v>156</v>
      </c>
      <c r="E51" s="44">
        <v>0</v>
      </c>
      <c r="F51" s="44">
        <v>0</v>
      </c>
      <c r="G51" s="47">
        <v>0</v>
      </c>
      <c r="H51" s="230"/>
      <c r="I51" s="202"/>
      <c r="J51" s="203"/>
      <c r="K51" s="203"/>
      <c r="L51" s="203"/>
      <c r="M51" s="203"/>
      <c r="N51" s="204"/>
    </row>
    <row r="52" spans="1:15" ht="20.25" customHeight="1" x14ac:dyDescent="0.25">
      <c r="A52" s="225">
        <v>16</v>
      </c>
      <c r="B52" s="254" t="s">
        <v>39</v>
      </c>
      <c r="C52" s="33" t="s">
        <v>167</v>
      </c>
      <c r="D52" s="33" t="s">
        <v>167</v>
      </c>
      <c r="E52" s="42">
        <v>0</v>
      </c>
      <c r="F52" s="42">
        <v>0</v>
      </c>
      <c r="G52" s="45">
        <v>0</v>
      </c>
      <c r="H52" s="228">
        <f t="shared" ref="H52" si="14">AVERAGE(E52:E54)</f>
        <v>0</v>
      </c>
      <c r="I52" s="205" t="s">
        <v>169</v>
      </c>
      <c r="J52" s="206"/>
      <c r="K52" s="206"/>
      <c r="L52" s="206"/>
      <c r="M52" s="206"/>
      <c r="N52" s="207"/>
    </row>
    <row r="53" spans="1:15" ht="20.25" customHeight="1" x14ac:dyDescent="0.25">
      <c r="A53" s="226"/>
      <c r="B53" s="255"/>
      <c r="C53" s="20" t="s">
        <v>167</v>
      </c>
      <c r="D53" s="20" t="s">
        <v>167</v>
      </c>
      <c r="E53" s="43">
        <v>0</v>
      </c>
      <c r="F53" s="43">
        <v>0</v>
      </c>
      <c r="G53" s="46">
        <v>0</v>
      </c>
      <c r="H53" s="229"/>
      <c r="I53" s="208" t="s">
        <v>169</v>
      </c>
      <c r="J53" s="209"/>
      <c r="K53" s="209"/>
      <c r="L53" s="209"/>
      <c r="M53" s="209"/>
      <c r="N53" s="210"/>
    </row>
    <row r="54" spans="1:15" ht="20.25" customHeight="1" thickBot="1" x14ac:dyDescent="0.3">
      <c r="A54" s="227"/>
      <c r="B54" s="256"/>
      <c r="C54" s="21" t="s">
        <v>167</v>
      </c>
      <c r="D54" s="21" t="s">
        <v>167</v>
      </c>
      <c r="E54" s="44">
        <v>0</v>
      </c>
      <c r="F54" s="44">
        <v>0</v>
      </c>
      <c r="G54" s="47">
        <v>0</v>
      </c>
      <c r="H54" s="230"/>
      <c r="I54" s="211" t="s">
        <v>169</v>
      </c>
      <c r="J54" s="212"/>
      <c r="K54" s="212"/>
      <c r="L54" s="212"/>
      <c r="M54" s="212"/>
      <c r="N54" s="213"/>
    </row>
    <row r="55" spans="1:15" s="24" customFormat="1" ht="20.25" customHeight="1" thickBot="1" x14ac:dyDescent="0.3">
      <c r="A55" s="257" t="s">
        <v>49</v>
      </c>
      <c r="B55" s="258"/>
      <c r="C55" s="258"/>
      <c r="D55" s="258"/>
      <c r="E55" s="258"/>
      <c r="F55" s="258"/>
      <c r="G55" s="259"/>
      <c r="H55" s="41">
        <f>SUM(H7:H21)</f>
        <v>278.28333333333336</v>
      </c>
      <c r="I55" s="214"/>
      <c r="J55" s="215"/>
      <c r="K55" s="215"/>
      <c r="L55" s="215"/>
      <c r="M55" s="215"/>
      <c r="N55" s="216"/>
    </row>
    <row r="56" spans="1:15" s="24" customFormat="1" ht="30.75" customHeight="1" x14ac:dyDescent="0.25">
      <c r="A56" s="260" t="s">
        <v>14</v>
      </c>
      <c r="B56" s="261"/>
      <c r="C56" s="261"/>
      <c r="D56" s="261"/>
      <c r="E56" s="261"/>
      <c r="F56" s="261"/>
      <c r="G56" s="261"/>
      <c r="H56" s="262"/>
    </row>
    <row r="57" spans="1:15" s="24" customFormat="1" ht="49.5" customHeight="1" x14ac:dyDescent="0.25">
      <c r="A57" s="180" t="s">
        <v>52</v>
      </c>
      <c r="B57" s="181"/>
      <c r="C57" s="181"/>
      <c r="D57" s="181"/>
      <c r="E57" s="181"/>
      <c r="F57" s="181"/>
      <c r="G57" s="181"/>
      <c r="H57" s="182"/>
    </row>
    <row r="58" spans="1:15" ht="29.25" customHeight="1" thickBot="1" x14ac:dyDescent="0.3">
      <c r="A58" s="140" t="s">
        <v>15</v>
      </c>
      <c r="B58" s="141"/>
      <c r="C58" s="49" t="s">
        <v>18</v>
      </c>
      <c r="D58" s="246" t="s">
        <v>17</v>
      </c>
      <c r="E58" s="247"/>
      <c r="F58" s="247"/>
      <c r="G58" s="247"/>
      <c r="H58" s="248"/>
      <c r="I58" s="24"/>
      <c r="J58" s="24"/>
      <c r="K58" s="24"/>
      <c r="L58" s="24"/>
      <c r="M58" s="24"/>
      <c r="N58" s="24"/>
      <c r="O58" s="24"/>
    </row>
    <row r="59" spans="1:15" ht="29.25" customHeight="1" thickBot="1" x14ac:dyDescent="0.3">
      <c r="A59" s="249" t="s">
        <v>16</v>
      </c>
      <c r="B59" s="250"/>
      <c r="C59" s="32">
        <v>0</v>
      </c>
      <c r="D59" s="251" t="s">
        <v>170</v>
      </c>
      <c r="E59" s="252"/>
      <c r="F59" s="252"/>
      <c r="G59" s="252"/>
      <c r="H59" s="253"/>
      <c r="I59" s="24"/>
      <c r="J59" s="24"/>
      <c r="K59" s="24"/>
      <c r="L59" s="24"/>
      <c r="M59" s="24"/>
      <c r="N59" s="24"/>
      <c r="O59" s="24"/>
    </row>
    <row r="60" spans="1:15" x14ac:dyDescent="0.25">
      <c r="B60" s="1"/>
      <c r="I60" s="24"/>
      <c r="J60" s="24"/>
      <c r="K60" s="24"/>
      <c r="L60" s="24"/>
      <c r="M60" s="24"/>
      <c r="N60" s="24"/>
      <c r="O60" s="24"/>
    </row>
    <row r="61" spans="1:15" x14ac:dyDescent="0.25">
      <c r="B61" s="1"/>
    </row>
    <row r="62" spans="1:15" x14ac:dyDescent="0.25">
      <c r="B62" s="1"/>
    </row>
    <row r="63" spans="1:15" x14ac:dyDescent="0.25">
      <c r="B63" s="1"/>
    </row>
    <row r="64" spans="1:15" x14ac:dyDescent="0.25">
      <c r="B64" s="1"/>
    </row>
    <row r="65" spans="2:2" x14ac:dyDescent="0.25">
      <c r="B65" s="1"/>
    </row>
  </sheetData>
  <mergeCells count="112">
    <mergeCell ref="I37:N37"/>
    <mergeCell ref="I38:N38"/>
    <mergeCell ref="I13:N13"/>
    <mergeCell ref="I14:N14"/>
    <mergeCell ref="B34:B36"/>
    <mergeCell ref="B37:B39"/>
    <mergeCell ref="B40:B42"/>
    <mergeCell ref="B49:B51"/>
    <mergeCell ref="B52:B54"/>
    <mergeCell ref="I20:N20"/>
    <mergeCell ref="I21:N21"/>
    <mergeCell ref="I22:N22"/>
    <mergeCell ref="I23:N23"/>
    <mergeCell ref="I24:N24"/>
    <mergeCell ref="I25:N25"/>
    <mergeCell ref="I26:N26"/>
    <mergeCell ref="I27:N27"/>
    <mergeCell ref="I28:N28"/>
    <mergeCell ref="I29:N29"/>
    <mergeCell ref="I30:N30"/>
    <mergeCell ref="I31:N31"/>
    <mergeCell ref="I32:N32"/>
    <mergeCell ref="I33:N33"/>
    <mergeCell ref="I34:N34"/>
    <mergeCell ref="I35:N35"/>
    <mergeCell ref="I36:N36"/>
    <mergeCell ref="A19:A21"/>
    <mergeCell ref="A22:A24"/>
    <mergeCell ref="A25:A27"/>
    <mergeCell ref="A28:A30"/>
    <mergeCell ref="A31:A33"/>
    <mergeCell ref="H22:H24"/>
    <mergeCell ref="H25:H27"/>
    <mergeCell ref="H28:H30"/>
    <mergeCell ref="H31:H33"/>
    <mergeCell ref="H19:H21"/>
    <mergeCell ref="B19:B21"/>
    <mergeCell ref="B31:B33"/>
    <mergeCell ref="B28:B30"/>
    <mergeCell ref="B25:B27"/>
    <mergeCell ref="B22:B24"/>
    <mergeCell ref="A58:B58"/>
    <mergeCell ref="D58:H58"/>
    <mergeCell ref="A59:B59"/>
    <mergeCell ref="D59:H59"/>
    <mergeCell ref="A34:A36"/>
    <mergeCell ref="A37:A39"/>
    <mergeCell ref="A40:A42"/>
    <mergeCell ref="A43:A45"/>
    <mergeCell ref="A46:A48"/>
    <mergeCell ref="H49:H51"/>
    <mergeCell ref="H52:H54"/>
    <mergeCell ref="H34:H36"/>
    <mergeCell ref="H37:H39"/>
    <mergeCell ref="H40:H42"/>
    <mergeCell ref="H43:H45"/>
    <mergeCell ref="H46:H48"/>
    <mergeCell ref="B46:B48"/>
    <mergeCell ref="B43:B45"/>
    <mergeCell ref="A49:A51"/>
    <mergeCell ref="A52:A54"/>
    <mergeCell ref="A55:G55"/>
    <mergeCell ref="A56:H56"/>
    <mergeCell ref="A57:H57"/>
    <mergeCell ref="A1:N1"/>
    <mergeCell ref="A2:N2"/>
    <mergeCell ref="A3:N3"/>
    <mergeCell ref="A4:C4"/>
    <mergeCell ref="A5:N5"/>
    <mergeCell ref="A7:A9"/>
    <mergeCell ref="A10:A12"/>
    <mergeCell ref="A13:A15"/>
    <mergeCell ref="A16:A18"/>
    <mergeCell ref="H7:H9"/>
    <mergeCell ref="H10:H12"/>
    <mergeCell ref="H13:H15"/>
    <mergeCell ref="H16:H18"/>
    <mergeCell ref="B13:B15"/>
    <mergeCell ref="E4:H4"/>
    <mergeCell ref="B16:B18"/>
    <mergeCell ref="B10:B12"/>
    <mergeCell ref="B7:B9"/>
    <mergeCell ref="I6:N6"/>
    <mergeCell ref="I7:N7"/>
    <mergeCell ref="I8:N8"/>
    <mergeCell ref="I9:N9"/>
    <mergeCell ref="I15:N15"/>
    <mergeCell ref="I16:N16"/>
    <mergeCell ref="I48:N48"/>
    <mergeCell ref="I49:N49"/>
    <mergeCell ref="I50:N50"/>
    <mergeCell ref="I51:N51"/>
    <mergeCell ref="I52:N52"/>
    <mergeCell ref="I53:N53"/>
    <mergeCell ref="I54:N54"/>
    <mergeCell ref="I55:N55"/>
    <mergeCell ref="I4:N4"/>
    <mergeCell ref="I39:N39"/>
    <mergeCell ref="I40:N40"/>
    <mergeCell ref="I41:N41"/>
    <mergeCell ref="I42:N42"/>
    <mergeCell ref="I43:N43"/>
    <mergeCell ref="I44:N44"/>
    <mergeCell ref="I45:N45"/>
    <mergeCell ref="I46:N46"/>
    <mergeCell ref="I47:N47"/>
    <mergeCell ref="I17:N17"/>
    <mergeCell ref="I18:N18"/>
    <mergeCell ref="I19:N19"/>
    <mergeCell ref="I10:N10"/>
    <mergeCell ref="I11:N11"/>
    <mergeCell ref="I12:N1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zoomScale="90" zoomScaleNormal="90" workbookViewId="0">
      <selection activeCell="O7" sqref="O7"/>
    </sheetView>
  </sheetViews>
  <sheetFormatPr defaultColWidth="9.140625" defaultRowHeight="15" x14ac:dyDescent="0.25"/>
  <cols>
    <col min="1" max="1" width="38.28515625" style="24" customWidth="1"/>
    <col min="2" max="2" width="12.7109375" style="24" customWidth="1"/>
    <col min="3" max="3" width="10.85546875" style="24" bestFit="1" customWidth="1"/>
    <col min="4" max="4" width="12.7109375" style="24" bestFit="1" customWidth="1"/>
    <col min="5" max="5" width="61.42578125" style="24" customWidth="1"/>
    <col min="6" max="6" width="2.42578125" style="24" customWidth="1"/>
    <col min="7" max="16384" width="9.140625" style="24"/>
  </cols>
  <sheetData>
    <row r="1" spans="1:16" ht="19.5" thickBot="1" x14ac:dyDescent="0.35">
      <c r="A1" s="280" t="s">
        <v>11</v>
      </c>
      <c r="B1" s="281"/>
      <c r="C1" s="281"/>
      <c r="D1" s="281"/>
      <c r="E1" s="282"/>
      <c r="H1" s="60"/>
      <c r="I1" s="60"/>
      <c r="J1" s="60"/>
    </row>
    <row r="2" spans="1:16" ht="19.5" thickBot="1" x14ac:dyDescent="0.35">
      <c r="A2" s="151" t="s">
        <v>80</v>
      </c>
      <c r="B2" s="152"/>
      <c r="C2" s="152"/>
      <c r="D2" s="152"/>
      <c r="E2" s="153"/>
    </row>
    <row r="3" spans="1:16" ht="51.75" customHeight="1" thickBot="1" x14ac:dyDescent="0.3">
      <c r="A3" s="283" t="s">
        <v>81</v>
      </c>
      <c r="B3" s="284"/>
      <c r="C3" s="284"/>
      <c r="D3" s="284"/>
      <c r="E3" s="285"/>
      <c r="H3" s="286"/>
      <c r="I3" s="286"/>
      <c r="J3" s="286"/>
      <c r="K3" s="286"/>
      <c r="L3" s="286"/>
      <c r="M3" s="286"/>
      <c r="N3" s="286"/>
      <c r="O3" s="286"/>
      <c r="P3" s="286"/>
    </row>
    <row r="4" spans="1:16" ht="19.5" thickBot="1" x14ac:dyDescent="0.35">
      <c r="A4" s="83" t="s">
        <v>62</v>
      </c>
      <c r="B4" s="80"/>
      <c r="C4" s="287" t="s">
        <v>122</v>
      </c>
      <c r="D4" s="288"/>
      <c r="E4" s="289"/>
    </row>
    <row r="5" spans="1:16" ht="15.75" thickBot="1" x14ac:dyDescent="0.3">
      <c r="A5" s="174" t="s">
        <v>63</v>
      </c>
      <c r="B5" s="175"/>
      <c r="C5" s="175"/>
      <c r="D5" s="175"/>
      <c r="E5" s="176"/>
    </row>
    <row r="6" spans="1:16" s="5" customFormat="1" ht="60" x14ac:dyDescent="0.25">
      <c r="A6" s="84" t="s">
        <v>48</v>
      </c>
      <c r="B6" s="81" t="s">
        <v>83</v>
      </c>
      <c r="C6" s="81" t="s">
        <v>65</v>
      </c>
      <c r="D6" s="82" t="s">
        <v>66</v>
      </c>
      <c r="E6" s="85" t="s">
        <v>19</v>
      </c>
      <c r="H6" s="71"/>
      <c r="I6" s="1"/>
      <c r="J6" s="1"/>
      <c r="K6" s="1"/>
      <c r="L6" s="1"/>
      <c r="M6" s="1"/>
      <c r="N6" s="1"/>
      <c r="O6" s="1"/>
      <c r="P6" s="1"/>
    </row>
    <row r="7" spans="1:16" s="5" customFormat="1" ht="30" customHeight="1" x14ac:dyDescent="0.25">
      <c r="A7" s="269" t="s">
        <v>84</v>
      </c>
      <c r="B7" s="62">
        <v>10</v>
      </c>
      <c r="C7" s="10">
        <v>12.6</v>
      </c>
      <c r="D7" s="63">
        <f>12*B7*C7</f>
        <v>1512</v>
      </c>
      <c r="E7" s="86" t="s">
        <v>171</v>
      </c>
      <c r="H7" s="71"/>
    </row>
    <row r="8" spans="1:16" s="5" customFormat="1" ht="30" customHeight="1" x14ac:dyDescent="0.25">
      <c r="A8" s="270"/>
      <c r="B8" s="62">
        <v>100</v>
      </c>
      <c r="C8" s="10">
        <v>12.6</v>
      </c>
      <c r="D8" s="63">
        <f t="shared" ref="D8:D11" si="0">12*B8*C8</f>
        <v>15120</v>
      </c>
      <c r="E8" s="86" t="s">
        <v>171</v>
      </c>
      <c r="H8" s="72"/>
    </row>
    <row r="9" spans="1:16" s="5" customFormat="1" ht="30" customHeight="1" x14ac:dyDescent="0.25">
      <c r="A9" s="270"/>
      <c r="B9" s="62">
        <v>500</v>
      </c>
      <c r="C9" s="10">
        <v>12.6</v>
      </c>
      <c r="D9" s="63">
        <f t="shared" si="0"/>
        <v>75600</v>
      </c>
      <c r="E9" s="86" t="s">
        <v>171</v>
      </c>
      <c r="H9" s="72"/>
    </row>
    <row r="10" spans="1:16" s="5" customFormat="1" ht="30" customHeight="1" x14ac:dyDescent="0.25">
      <c r="A10" s="270"/>
      <c r="B10" s="62">
        <v>1000</v>
      </c>
      <c r="C10" s="10">
        <v>12.6</v>
      </c>
      <c r="D10" s="63">
        <f t="shared" si="0"/>
        <v>151200</v>
      </c>
      <c r="E10" s="86" t="s">
        <v>171</v>
      </c>
      <c r="H10" s="72"/>
    </row>
    <row r="11" spans="1:16" s="5" customFormat="1" ht="30" customHeight="1" x14ac:dyDescent="0.25">
      <c r="A11" s="271"/>
      <c r="B11" s="62">
        <v>5000</v>
      </c>
      <c r="C11" s="10">
        <v>12.6</v>
      </c>
      <c r="D11" s="63">
        <f t="shared" si="0"/>
        <v>756000</v>
      </c>
      <c r="E11" s="86" t="s">
        <v>171</v>
      </c>
      <c r="H11" s="72"/>
    </row>
    <row r="12" spans="1:16" ht="15.75" x14ac:dyDescent="0.25">
      <c r="A12" s="290" t="s">
        <v>68</v>
      </c>
      <c r="B12" s="291"/>
      <c r="C12" s="66"/>
      <c r="D12" s="73">
        <f>SUM(D7:D11)</f>
        <v>999432</v>
      </c>
      <c r="E12" s="87"/>
      <c r="H12" s="72"/>
    </row>
    <row r="13" spans="1:16" ht="15.75" x14ac:dyDescent="0.25">
      <c r="A13" s="88"/>
      <c r="B13" s="8"/>
      <c r="C13" s="8"/>
      <c r="D13" s="8"/>
      <c r="E13" s="89"/>
      <c r="H13" s="72"/>
    </row>
    <row r="14" spans="1:16" s="5" customFormat="1" ht="18" customHeight="1" x14ac:dyDescent="0.25">
      <c r="A14" s="266" t="s">
        <v>69</v>
      </c>
      <c r="B14" s="267"/>
      <c r="C14" s="267"/>
      <c r="D14" s="267"/>
      <c r="E14" s="268"/>
      <c r="H14" s="72"/>
    </row>
    <row r="15" spans="1:16" ht="15" customHeight="1" x14ac:dyDescent="0.25">
      <c r="A15" s="90" t="s">
        <v>48</v>
      </c>
      <c r="B15" s="77"/>
      <c r="C15" s="275" t="s">
        <v>21</v>
      </c>
      <c r="D15" s="276"/>
      <c r="E15" s="277"/>
      <c r="H15" s="74"/>
    </row>
    <row r="16" spans="1:16" s="4" customFormat="1" ht="105" customHeight="1" x14ac:dyDescent="0.25">
      <c r="A16" s="91" t="s">
        <v>84</v>
      </c>
      <c r="B16" s="67"/>
      <c r="C16" s="131" t="s">
        <v>98</v>
      </c>
      <c r="D16" s="132"/>
      <c r="E16" s="133"/>
    </row>
    <row r="17" spans="1:17" ht="15" customHeight="1" x14ac:dyDescent="0.25">
      <c r="A17" s="88"/>
      <c r="B17" s="8"/>
      <c r="C17" s="278"/>
      <c r="D17" s="278"/>
      <c r="E17" s="279"/>
      <c r="H17" s="60"/>
    </row>
    <row r="18" spans="1:17" x14ac:dyDescent="0.25">
      <c r="A18" s="266" t="s">
        <v>72</v>
      </c>
      <c r="B18" s="267"/>
      <c r="C18" s="267"/>
      <c r="D18" s="267"/>
      <c r="E18" s="268"/>
    </row>
    <row r="19" spans="1:17" s="5" customFormat="1" ht="45" customHeight="1" x14ac:dyDescent="0.25">
      <c r="A19" s="90" t="s">
        <v>48</v>
      </c>
      <c r="B19" s="14" t="s">
        <v>83</v>
      </c>
      <c r="C19" s="14" t="s">
        <v>85</v>
      </c>
      <c r="D19" s="14" t="s">
        <v>73</v>
      </c>
      <c r="E19" s="92" t="s">
        <v>74</v>
      </c>
      <c r="H19" s="24"/>
      <c r="I19" s="24"/>
      <c r="J19" s="24"/>
      <c r="K19" s="24"/>
      <c r="L19" s="24"/>
      <c r="M19" s="24"/>
      <c r="N19" s="24"/>
      <c r="O19" s="24"/>
      <c r="P19" s="24"/>
      <c r="Q19" s="24"/>
    </row>
    <row r="20" spans="1:17" s="5" customFormat="1" ht="30" customHeight="1" x14ac:dyDescent="0.25">
      <c r="A20" s="269" t="s">
        <v>75</v>
      </c>
      <c r="B20" s="62">
        <v>10</v>
      </c>
      <c r="C20" s="10">
        <v>0</v>
      </c>
      <c r="D20" s="63">
        <f>B20*C20</f>
        <v>0</v>
      </c>
      <c r="E20" s="93" t="s">
        <v>172</v>
      </c>
      <c r="H20" s="24"/>
      <c r="I20" s="24"/>
      <c r="J20" s="24"/>
      <c r="K20" s="24"/>
      <c r="L20" s="24"/>
      <c r="M20" s="24"/>
      <c r="N20" s="24"/>
      <c r="O20" s="24"/>
      <c r="P20" s="24"/>
      <c r="Q20" s="24"/>
    </row>
    <row r="21" spans="1:17" s="5" customFormat="1" ht="30" customHeight="1" x14ac:dyDescent="0.25">
      <c r="A21" s="270"/>
      <c r="B21" s="62">
        <v>100</v>
      </c>
      <c r="C21" s="10">
        <v>0</v>
      </c>
      <c r="D21" s="63">
        <f t="shared" ref="D21:D23" si="1">B21*C21</f>
        <v>0</v>
      </c>
      <c r="E21" s="93" t="s">
        <v>172</v>
      </c>
      <c r="H21" s="24"/>
      <c r="I21" s="24"/>
      <c r="J21" s="24"/>
      <c r="K21" s="24"/>
      <c r="L21" s="24"/>
      <c r="M21" s="24"/>
      <c r="N21" s="24"/>
      <c r="O21" s="24"/>
      <c r="P21" s="24"/>
      <c r="Q21" s="24"/>
    </row>
    <row r="22" spans="1:17" s="5" customFormat="1" ht="30" customHeight="1" x14ac:dyDescent="0.25">
      <c r="A22" s="270"/>
      <c r="B22" s="62">
        <v>500</v>
      </c>
      <c r="C22" s="10">
        <v>0</v>
      </c>
      <c r="D22" s="63">
        <f t="shared" si="1"/>
        <v>0</v>
      </c>
      <c r="E22" s="93" t="s">
        <v>172</v>
      </c>
      <c r="H22" s="24"/>
      <c r="I22" s="24"/>
      <c r="J22" s="24"/>
      <c r="K22" s="24"/>
      <c r="L22" s="24"/>
      <c r="M22" s="24"/>
      <c r="N22" s="24"/>
      <c r="O22" s="24"/>
      <c r="P22" s="24"/>
      <c r="Q22" s="24"/>
    </row>
    <row r="23" spans="1:17" s="5" customFormat="1" ht="30" customHeight="1" x14ac:dyDescent="0.25">
      <c r="A23" s="270"/>
      <c r="B23" s="62">
        <v>1000</v>
      </c>
      <c r="C23" s="10">
        <v>0</v>
      </c>
      <c r="D23" s="63">
        <f t="shared" si="1"/>
        <v>0</v>
      </c>
      <c r="E23" s="93" t="s">
        <v>172</v>
      </c>
      <c r="H23" s="24"/>
      <c r="I23" s="24"/>
      <c r="J23" s="24"/>
      <c r="K23" s="24"/>
      <c r="L23" s="24"/>
      <c r="M23" s="24"/>
      <c r="N23" s="24"/>
      <c r="O23" s="24"/>
      <c r="P23" s="24"/>
      <c r="Q23" s="24"/>
    </row>
    <row r="24" spans="1:17" s="5" customFormat="1" ht="30" customHeight="1" x14ac:dyDescent="0.25">
      <c r="A24" s="271"/>
      <c r="B24" s="94">
        <v>5000</v>
      </c>
      <c r="C24" s="10">
        <v>0</v>
      </c>
      <c r="D24" s="63">
        <f>B23*C24</f>
        <v>0</v>
      </c>
      <c r="E24" s="93" t="s">
        <v>172</v>
      </c>
      <c r="H24" s="24"/>
      <c r="I24" s="24"/>
      <c r="J24" s="24"/>
      <c r="K24" s="24"/>
      <c r="L24" s="24"/>
      <c r="M24" s="24"/>
      <c r="N24" s="24"/>
      <c r="O24" s="24"/>
      <c r="P24" s="24"/>
      <c r="Q24" s="24"/>
    </row>
    <row r="25" spans="1:17" x14ac:dyDescent="0.25">
      <c r="A25" s="272" t="s">
        <v>86</v>
      </c>
      <c r="B25" s="273"/>
      <c r="C25" s="274"/>
      <c r="D25" s="73">
        <f>SUM(D20:D24)</f>
        <v>0</v>
      </c>
      <c r="E25" s="95"/>
    </row>
    <row r="26" spans="1:17" ht="15" customHeight="1" x14ac:dyDescent="0.25">
      <c r="A26" s="88"/>
      <c r="B26" s="8"/>
      <c r="C26" s="78"/>
      <c r="D26" s="78"/>
      <c r="E26" s="96"/>
    </row>
    <row r="27" spans="1:17" x14ac:dyDescent="0.25">
      <c r="A27" s="266" t="s">
        <v>76</v>
      </c>
      <c r="B27" s="267"/>
      <c r="C27" s="267"/>
      <c r="D27" s="267"/>
      <c r="E27" s="268"/>
    </row>
    <row r="28" spans="1:17" x14ac:dyDescent="0.25">
      <c r="A28" s="90" t="s">
        <v>48</v>
      </c>
      <c r="B28" s="77"/>
      <c r="C28" s="275" t="s">
        <v>21</v>
      </c>
      <c r="D28" s="276"/>
      <c r="E28" s="277"/>
    </row>
    <row r="29" spans="1:17" ht="31.5" customHeight="1" thickBot="1" x14ac:dyDescent="0.3">
      <c r="A29" s="97" t="s">
        <v>77</v>
      </c>
      <c r="B29" s="98"/>
      <c r="C29" s="134" t="s">
        <v>87</v>
      </c>
      <c r="D29" s="135"/>
      <c r="E29" s="136"/>
    </row>
    <row r="30" spans="1:17" x14ac:dyDescent="0.25">
      <c r="A30" s="4"/>
      <c r="B30" s="4"/>
      <c r="C30" s="130"/>
      <c r="D30" s="130"/>
      <c r="E30" s="130"/>
    </row>
    <row r="31" spans="1:17" ht="15.75" thickBot="1" x14ac:dyDescent="0.3">
      <c r="A31" s="4"/>
      <c r="B31" s="4"/>
    </row>
    <row r="32" spans="1:17" ht="15.75" thickBot="1" x14ac:dyDescent="0.3">
      <c r="A32" s="99" t="s">
        <v>88</v>
      </c>
      <c r="B32" s="100"/>
      <c r="C32" s="101"/>
      <c r="D32" s="79">
        <f>D25+D12</f>
        <v>999432</v>
      </c>
      <c r="E32" s="60"/>
    </row>
  </sheetData>
  <mergeCells count="19">
    <mergeCell ref="C17:E17"/>
    <mergeCell ref="A1:E1"/>
    <mergeCell ref="A2:E2"/>
    <mergeCell ref="A3:E3"/>
    <mergeCell ref="H3:P3"/>
    <mergeCell ref="C4:E4"/>
    <mergeCell ref="A5:E5"/>
    <mergeCell ref="A7:A11"/>
    <mergeCell ref="A12:B12"/>
    <mergeCell ref="A14:E14"/>
    <mergeCell ref="C15:E15"/>
    <mergeCell ref="C16:E16"/>
    <mergeCell ref="C30:E30"/>
    <mergeCell ref="A18:E18"/>
    <mergeCell ref="A20:A24"/>
    <mergeCell ref="A25:C25"/>
    <mergeCell ref="A27:E27"/>
    <mergeCell ref="C28:E28"/>
    <mergeCell ref="C29:E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
  <sheetViews>
    <sheetView zoomScaleNormal="100" workbookViewId="0">
      <selection activeCell="K15" sqref="K15"/>
    </sheetView>
  </sheetViews>
  <sheetFormatPr defaultColWidth="9.140625" defaultRowHeight="15" x14ac:dyDescent="0.25"/>
  <cols>
    <col min="1" max="1" width="38.28515625" style="24" customWidth="1"/>
    <col min="2" max="2" width="12.7109375" style="24" customWidth="1"/>
    <col min="3" max="3" width="10.85546875" style="24" bestFit="1" customWidth="1"/>
    <col min="4" max="4" width="10.85546875" style="24" customWidth="1"/>
    <col min="5" max="5" width="61.42578125" style="24" customWidth="1"/>
    <col min="6" max="6" width="2.42578125" style="24" customWidth="1"/>
    <col min="7" max="16384" width="9.140625" style="24"/>
  </cols>
  <sheetData>
    <row r="1" spans="1:16" ht="18.75" x14ac:dyDescent="0.3">
      <c r="A1" s="280" t="s">
        <v>11</v>
      </c>
      <c r="B1" s="281"/>
      <c r="C1" s="281"/>
      <c r="D1" s="281"/>
      <c r="E1" s="282"/>
      <c r="H1" s="60"/>
      <c r="I1" s="60"/>
      <c r="J1" s="60"/>
    </row>
    <row r="2" spans="1:16" ht="18.75" x14ac:dyDescent="0.3">
      <c r="A2" s="298" t="s">
        <v>89</v>
      </c>
      <c r="B2" s="219"/>
      <c r="C2" s="219"/>
      <c r="D2" s="219"/>
      <c r="E2" s="220"/>
    </row>
    <row r="3" spans="1:16" ht="51.75" customHeight="1" x14ac:dyDescent="0.25">
      <c r="A3" s="299" t="s">
        <v>90</v>
      </c>
      <c r="B3" s="300"/>
      <c r="C3" s="300"/>
      <c r="D3" s="300"/>
      <c r="E3" s="301"/>
      <c r="H3" s="286"/>
      <c r="I3" s="286"/>
      <c r="J3" s="286"/>
      <c r="K3" s="286"/>
      <c r="L3" s="286"/>
      <c r="M3" s="286"/>
      <c r="N3" s="286"/>
      <c r="O3" s="286"/>
      <c r="P3" s="286"/>
    </row>
    <row r="4" spans="1:16" ht="18.75" x14ac:dyDescent="0.3">
      <c r="A4" s="102" t="s">
        <v>62</v>
      </c>
      <c r="B4" s="61"/>
      <c r="C4" s="302" t="s">
        <v>122</v>
      </c>
      <c r="D4" s="208"/>
      <c r="E4" s="303"/>
    </row>
    <row r="5" spans="1:16" x14ac:dyDescent="0.25">
      <c r="A5" s="266" t="s">
        <v>63</v>
      </c>
      <c r="B5" s="267"/>
      <c r="C5" s="267"/>
      <c r="D5" s="267"/>
      <c r="E5" s="268"/>
    </row>
    <row r="6" spans="1:16" s="5" customFormat="1" ht="75" x14ac:dyDescent="0.25">
      <c r="A6" s="90" t="s">
        <v>48</v>
      </c>
      <c r="B6" s="14" t="s">
        <v>64</v>
      </c>
      <c r="C6" s="14" t="s">
        <v>65</v>
      </c>
      <c r="D6" s="76" t="s">
        <v>66</v>
      </c>
      <c r="E6" s="92" t="s">
        <v>19</v>
      </c>
      <c r="H6" s="286"/>
      <c r="I6" s="286"/>
      <c r="J6" s="286"/>
      <c r="K6" s="286"/>
      <c r="L6" s="286"/>
      <c r="M6" s="286"/>
      <c r="N6" s="286"/>
      <c r="O6" s="286"/>
      <c r="P6" s="286"/>
    </row>
    <row r="7" spans="1:16" s="5" customFormat="1" ht="30" customHeight="1" x14ac:dyDescent="0.25">
      <c r="A7" s="269" t="s">
        <v>67</v>
      </c>
      <c r="B7" s="62">
        <v>10</v>
      </c>
      <c r="C7" s="10">
        <v>3.25</v>
      </c>
      <c r="D7" s="63">
        <f>12*B7*C7</f>
        <v>390</v>
      </c>
      <c r="E7" s="86" t="s">
        <v>173</v>
      </c>
    </row>
    <row r="8" spans="1:16" s="5" customFormat="1" ht="30" customHeight="1" x14ac:dyDescent="0.25">
      <c r="A8" s="270"/>
      <c r="B8" s="62">
        <v>100</v>
      </c>
      <c r="C8" s="10">
        <v>3.25</v>
      </c>
      <c r="D8" s="63">
        <f t="shared" ref="D8:D10" si="0">12*B8*C8</f>
        <v>3900</v>
      </c>
      <c r="E8" s="86" t="s">
        <v>173</v>
      </c>
    </row>
    <row r="9" spans="1:16" s="5" customFormat="1" ht="30" customHeight="1" x14ac:dyDescent="0.25">
      <c r="A9" s="270"/>
      <c r="B9" s="62">
        <v>500</v>
      </c>
      <c r="C9" s="10">
        <v>3.25</v>
      </c>
      <c r="D9" s="63">
        <f t="shared" si="0"/>
        <v>19500</v>
      </c>
      <c r="E9" s="86" t="s">
        <v>173</v>
      </c>
    </row>
    <row r="10" spans="1:16" s="5" customFormat="1" ht="30" customHeight="1" x14ac:dyDescent="0.25">
      <c r="A10" s="271"/>
      <c r="B10" s="62">
        <v>1000</v>
      </c>
      <c r="C10" s="10">
        <v>3.25</v>
      </c>
      <c r="D10" s="63">
        <f t="shared" si="0"/>
        <v>39000</v>
      </c>
      <c r="E10" s="86" t="s">
        <v>173</v>
      </c>
    </row>
    <row r="11" spans="1:16" x14ac:dyDescent="0.25">
      <c r="A11" s="290" t="s">
        <v>68</v>
      </c>
      <c r="B11" s="291"/>
      <c r="C11" s="66"/>
      <c r="D11" s="73">
        <f>SUM(D7:D10)</f>
        <v>62790</v>
      </c>
      <c r="E11" s="87"/>
    </row>
    <row r="12" spans="1:16" x14ac:dyDescent="0.25">
      <c r="A12" s="88"/>
      <c r="B12" s="8"/>
      <c r="C12" s="8"/>
      <c r="D12" s="8"/>
      <c r="E12" s="89"/>
    </row>
    <row r="13" spans="1:16" s="5" customFormat="1" ht="18" customHeight="1" x14ac:dyDescent="0.25">
      <c r="A13" s="266" t="s">
        <v>69</v>
      </c>
      <c r="B13" s="267"/>
      <c r="C13" s="267"/>
      <c r="D13" s="267"/>
      <c r="E13" s="268"/>
    </row>
    <row r="14" spans="1:16" ht="15" customHeight="1" x14ac:dyDescent="0.25">
      <c r="A14" s="90" t="s">
        <v>48</v>
      </c>
      <c r="B14" s="77"/>
      <c r="C14" s="275" t="s">
        <v>21</v>
      </c>
      <c r="D14" s="276"/>
      <c r="E14" s="277"/>
    </row>
    <row r="15" spans="1:16" s="4" customFormat="1" ht="105" customHeight="1" x14ac:dyDescent="0.25">
      <c r="A15" s="91" t="s">
        <v>70</v>
      </c>
      <c r="B15" s="67"/>
      <c r="C15" s="131" t="s">
        <v>71</v>
      </c>
      <c r="D15" s="132"/>
      <c r="E15" s="133"/>
    </row>
    <row r="16" spans="1:16" ht="15" customHeight="1" x14ac:dyDescent="0.25">
      <c r="A16" s="88"/>
      <c r="B16" s="8"/>
      <c r="C16" s="278"/>
      <c r="D16" s="278"/>
      <c r="E16" s="279"/>
      <c r="H16" s="60"/>
    </row>
    <row r="17" spans="1:17" x14ac:dyDescent="0.25">
      <c r="A17" s="266" t="s">
        <v>72</v>
      </c>
      <c r="B17" s="267"/>
      <c r="C17" s="267"/>
      <c r="D17" s="267"/>
      <c r="E17" s="268"/>
    </row>
    <row r="18" spans="1:17" s="5" customFormat="1" ht="45" customHeight="1" x14ac:dyDescent="0.25">
      <c r="A18" s="90" t="s">
        <v>48</v>
      </c>
      <c r="B18" s="14" t="s">
        <v>64</v>
      </c>
      <c r="C18" s="14"/>
      <c r="D18" s="14" t="s">
        <v>73</v>
      </c>
      <c r="E18" s="92" t="s">
        <v>74</v>
      </c>
      <c r="H18" s="24"/>
      <c r="I18" s="24"/>
      <c r="J18" s="24"/>
      <c r="K18" s="24"/>
      <c r="L18" s="24"/>
      <c r="M18" s="24"/>
      <c r="N18" s="24"/>
      <c r="O18" s="24"/>
      <c r="P18" s="24"/>
      <c r="Q18" s="24"/>
    </row>
    <row r="19" spans="1:17" s="5" customFormat="1" ht="30" customHeight="1" x14ac:dyDescent="0.25">
      <c r="A19" s="269" t="s">
        <v>75</v>
      </c>
      <c r="B19" s="62">
        <v>10</v>
      </c>
      <c r="C19" s="67"/>
      <c r="D19" s="10">
        <v>2500</v>
      </c>
      <c r="E19" s="93" t="s">
        <v>174</v>
      </c>
      <c r="H19" s="24"/>
      <c r="I19" s="24"/>
      <c r="J19" s="24"/>
      <c r="K19" s="24"/>
      <c r="L19" s="24"/>
      <c r="M19" s="24"/>
      <c r="N19" s="24"/>
      <c r="O19" s="24"/>
      <c r="P19" s="24"/>
      <c r="Q19" s="24"/>
    </row>
    <row r="20" spans="1:17" s="5" customFormat="1" ht="30" customHeight="1" x14ac:dyDescent="0.25">
      <c r="A20" s="270"/>
      <c r="B20" s="62">
        <v>100</v>
      </c>
      <c r="C20" s="67"/>
      <c r="D20" s="10">
        <v>2500</v>
      </c>
      <c r="E20" s="93" t="s">
        <v>174</v>
      </c>
      <c r="H20" s="24"/>
      <c r="I20" s="24"/>
      <c r="J20" s="24"/>
      <c r="K20" s="24"/>
      <c r="L20" s="24"/>
      <c r="M20" s="24"/>
      <c r="N20" s="24"/>
      <c r="O20" s="24"/>
      <c r="P20" s="24"/>
      <c r="Q20" s="24"/>
    </row>
    <row r="21" spans="1:17" s="5" customFormat="1" ht="30" customHeight="1" x14ac:dyDescent="0.25">
      <c r="A21" s="270"/>
      <c r="B21" s="62">
        <v>500</v>
      </c>
      <c r="C21" s="67"/>
      <c r="D21" s="10">
        <v>2500</v>
      </c>
      <c r="E21" s="93" t="s">
        <v>174</v>
      </c>
      <c r="H21" s="24"/>
      <c r="I21" s="24"/>
      <c r="J21" s="24"/>
      <c r="K21" s="24"/>
      <c r="L21" s="24"/>
      <c r="M21" s="24"/>
      <c r="N21" s="24"/>
      <c r="O21" s="24"/>
      <c r="P21" s="24"/>
      <c r="Q21" s="24"/>
    </row>
    <row r="22" spans="1:17" s="5" customFormat="1" ht="30" customHeight="1" x14ac:dyDescent="0.25">
      <c r="A22" s="271"/>
      <c r="B22" s="62">
        <v>1000</v>
      </c>
      <c r="C22" s="67"/>
      <c r="D22" s="10">
        <v>2500</v>
      </c>
      <c r="E22" s="93" t="s">
        <v>174</v>
      </c>
      <c r="H22" s="24"/>
      <c r="I22" s="24"/>
      <c r="J22" s="24"/>
      <c r="K22" s="24"/>
      <c r="L22" s="24"/>
      <c r="M22" s="24"/>
      <c r="N22" s="24"/>
      <c r="O22" s="24"/>
      <c r="P22" s="24"/>
      <c r="Q22" s="24"/>
    </row>
    <row r="23" spans="1:17" x14ac:dyDescent="0.25">
      <c r="A23" s="272" t="s">
        <v>86</v>
      </c>
      <c r="B23" s="273"/>
      <c r="C23" s="274"/>
      <c r="D23" s="73">
        <f>SUM(D19:D22)</f>
        <v>10000</v>
      </c>
      <c r="E23" s="95"/>
    </row>
    <row r="24" spans="1:17" ht="15" customHeight="1" x14ac:dyDescent="0.25">
      <c r="A24" s="88"/>
      <c r="B24" s="8"/>
      <c r="C24" s="78"/>
      <c r="D24" s="78"/>
      <c r="E24" s="96"/>
    </row>
    <row r="25" spans="1:17" x14ac:dyDescent="0.25">
      <c r="A25" s="266" t="s">
        <v>76</v>
      </c>
      <c r="B25" s="267"/>
      <c r="C25" s="267"/>
      <c r="D25" s="267"/>
      <c r="E25" s="268"/>
    </row>
    <row r="26" spans="1:17" x14ac:dyDescent="0.25">
      <c r="A26" s="90" t="s">
        <v>48</v>
      </c>
      <c r="B26" s="77"/>
      <c r="C26" s="275" t="s">
        <v>21</v>
      </c>
      <c r="D26" s="276"/>
      <c r="E26" s="277"/>
    </row>
    <row r="27" spans="1:17" ht="44.25" customHeight="1" thickBot="1" x14ac:dyDescent="0.3">
      <c r="A27" s="97" t="s">
        <v>77</v>
      </c>
      <c r="B27" s="98"/>
      <c r="C27" s="134" t="s">
        <v>78</v>
      </c>
      <c r="D27" s="135"/>
      <c r="E27" s="136"/>
    </row>
    <row r="28" spans="1:17" x14ac:dyDescent="0.25">
      <c r="A28" s="4"/>
      <c r="B28" s="4"/>
      <c r="C28" s="130"/>
      <c r="D28" s="130"/>
      <c r="E28" s="130"/>
    </row>
    <row r="29" spans="1:17" ht="15.75" thickBot="1" x14ac:dyDescent="0.3">
      <c r="A29" s="4"/>
      <c r="B29" s="4"/>
    </row>
    <row r="30" spans="1:17" ht="15.75" thickBot="1" x14ac:dyDescent="0.3">
      <c r="A30" s="99" t="s">
        <v>88</v>
      </c>
      <c r="B30" s="100"/>
      <c r="C30" s="101"/>
      <c r="D30" s="79">
        <f>D23+D11</f>
        <v>72790</v>
      </c>
      <c r="E30" s="60"/>
    </row>
    <row r="32" spans="1:17" ht="15.75" thickBot="1" x14ac:dyDescent="0.3"/>
    <row r="33" spans="1:3" x14ac:dyDescent="0.25">
      <c r="A33" s="292" t="s">
        <v>99</v>
      </c>
      <c r="B33" s="294">
        <v>0</v>
      </c>
      <c r="C33" s="295"/>
    </row>
    <row r="34" spans="1:3" ht="15.75" thickBot="1" x14ac:dyDescent="0.3">
      <c r="A34" s="293"/>
      <c r="B34" s="296"/>
      <c r="C34" s="297"/>
    </row>
  </sheetData>
  <mergeCells count="22">
    <mergeCell ref="C15:E15"/>
    <mergeCell ref="A1:E1"/>
    <mergeCell ref="A2:E2"/>
    <mergeCell ref="A3:E3"/>
    <mergeCell ref="H3:P3"/>
    <mergeCell ref="C4:E4"/>
    <mergeCell ref="A5:E5"/>
    <mergeCell ref="H6:P6"/>
    <mergeCell ref="A7:A10"/>
    <mergeCell ref="A11:B11"/>
    <mergeCell ref="A13:E13"/>
    <mergeCell ref="C14:E14"/>
    <mergeCell ref="A33:A34"/>
    <mergeCell ref="B33:C34"/>
    <mergeCell ref="C27:E27"/>
    <mergeCell ref="C28:E28"/>
    <mergeCell ref="C16:E16"/>
    <mergeCell ref="A17:E17"/>
    <mergeCell ref="A19:A22"/>
    <mergeCell ref="A23:C23"/>
    <mergeCell ref="A25:E25"/>
    <mergeCell ref="C26:E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4"/>
  <sheetViews>
    <sheetView topLeftCell="A2" workbookViewId="0">
      <selection activeCell="E7" sqref="E7"/>
    </sheetView>
  </sheetViews>
  <sheetFormatPr defaultColWidth="11.42578125" defaultRowHeight="15" x14ac:dyDescent="0.25"/>
  <cols>
    <col min="1" max="1" width="25.140625" style="24" customWidth="1"/>
    <col min="2" max="3" width="11.42578125" style="24"/>
    <col min="4" max="4" width="11.85546875" style="24" bestFit="1" customWidth="1"/>
    <col min="5" max="5" width="89.7109375" style="24" customWidth="1"/>
    <col min="6" max="16384" width="11.42578125" style="24"/>
  </cols>
  <sheetData>
    <row r="1" spans="1:15" ht="18.75" x14ac:dyDescent="0.3">
      <c r="A1" s="298" t="s">
        <v>11</v>
      </c>
      <c r="B1" s="219"/>
      <c r="C1" s="219"/>
      <c r="D1" s="219"/>
      <c r="E1" s="219"/>
    </row>
    <row r="2" spans="1:15" ht="18.75" x14ac:dyDescent="0.3">
      <c r="A2" s="298" t="s">
        <v>91</v>
      </c>
      <c r="B2" s="219"/>
      <c r="C2" s="219"/>
      <c r="D2" s="219"/>
      <c r="E2" s="219"/>
    </row>
    <row r="3" spans="1:15" ht="48" customHeight="1" x14ac:dyDescent="0.25">
      <c r="A3" s="299" t="s">
        <v>92</v>
      </c>
      <c r="B3" s="300"/>
      <c r="C3" s="300"/>
      <c r="D3" s="300"/>
      <c r="E3" s="300"/>
      <c r="G3" s="286" t="s">
        <v>82</v>
      </c>
      <c r="H3" s="286"/>
      <c r="I3" s="286"/>
      <c r="J3" s="286"/>
      <c r="K3" s="286"/>
      <c r="L3" s="286"/>
      <c r="M3" s="286"/>
      <c r="N3" s="286"/>
      <c r="O3" s="286"/>
    </row>
    <row r="4" spans="1:15" ht="18.75" x14ac:dyDescent="0.3">
      <c r="A4" s="61" t="s">
        <v>62</v>
      </c>
      <c r="B4" s="61"/>
      <c r="C4" s="302" t="s">
        <v>122</v>
      </c>
      <c r="D4" s="208"/>
      <c r="E4" s="303"/>
    </row>
    <row r="5" spans="1:15" x14ac:dyDescent="0.25">
      <c r="A5" s="267" t="s">
        <v>63</v>
      </c>
      <c r="B5" s="267"/>
      <c r="C5" s="267"/>
      <c r="D5" s="267"/>
      <c r="E5" s="267"/>
    </row>
    <row r="6" spans="1:15" ht="60" x14ac:dyDescent="0.25">
      <c r="A6" s="9" t="s">
        <v>48</v>
      </c>
      <c r="B6" s="14" t="s">
        <v>64</v>
      </c>
      <c r="C6" s="14" t="s">
        <v>65</v>
      </c>
      <c r="D6" s="68" t="s">
        <v>66</v>
      </c>
      <c r="E6" s="69" t="s">
        <v>19</v>
      </c>
    </row>
    <row r="7" spans="1:15" ht="282" customHeight="1" x14ac:dyDescent="0.25">
      <c r="A7" s="304" t="s">
        <v>93</v>
      </c>
      <c r="B7" s="62">
        <v>10</v>
      </c>
      <c r="C7" s="10">
        <v>23.5</v>
      </c>
      <c r="D7" s="63">
        <f>12*B7*C7</f>
        <v>2820</v>
      </c>
      <c r="E7" s="64" t="s">
        <v>176</v>
      </c>
    </row>
    <row r="8" spans="1:15" x14ac:dyDescent="0.25">
      <c r="A8" s="305"/>
      <c r="B8" s="62">
        <v>100</v>
      </c>
      <c r="C8" s="10">
        <v>23.5</v>
      </c>
      <c r="D8" s="63">
        <f t="shared" ref="D8:D10" si="0">12*B8*C8</f>
        <v>28200</v>
      </c>
      <c r="E8" s="65" t="s">
        <v>177</v>
      </c>
    </row>
    <row r="9" spans="1:15" x14ac:dyDescent="0.25">
      <c r="A9" s="305"/>
      <c r="B9" s="62">
        <v>500</v>
      </c>
      <c r="C9" s="10">
        <v>23.5</v>
      </c>
      <c r="D9" s="63">
        <f t="shared" si="0"/>
        <v>141000</v>
      </c>
      <c r="E9" s="65" t="s">
        <v>177</v>
      </c>
    </row>
    <row r="10" spans="1:15" x14ac:dyDescent="0.25">
      <c r="A10" s="306"/>
      <c r="B10" s="62">
        <v>1000</v>
      </c>
      <c r="C10" s="10">
        <v>23.5</v>
      </c>
      <c r="D10" s="63">
        <f t="shared" si="0"/>
        <v>282000</v>
      </c>
      <c r="E10" s="65" t="s">
        <v>177</v>
      </c>
    </row>
    <row r="11" spans="1:15" x14ac:dyDescent="0.25">
      <c r="A11" s="308" t="s">
        <v>68</v>
      </c>
      <c r="B11" s="291"/>
      <c r="C11" s="66"/>
      <c r="D11" s="73">
        <f>SUM(D7:D10)</f>
        <v>454020</v>
      </c>
      <c r="E11" s="66"/>
    </row>
    <row r="13" spans="1:15" x14ac:dyDescent="0.25">
      <c r="A13" s="267" t="s">
        <v>69</v>
      </c>
      <c r="B13" s="267"/>
      <c r="C13" s="267"/>
      <c r="D13" s="267"/>
      <c r="E13" s="267"/>
    </row>
    <row r="14" spans="1:15" x14ac:dyDescent="0.25">
      <c r="A14" s="9" t="s">
        <v>48</v>
      </c>
      <c r="B14" s="69"/>
      <c r="C14" s="275" t="s">
        <v>21</v>
      </c>
      <c r="D14" s="276"/>
      <c r="E14" s="276"/>
    </row>
    <row r="15" spans="1:15" ht="64.5" customHeight="1" x14ac:dyDescent="0.25">
      <c r="A15" s="18" t="s">
        <v>94</v>
      </c>
      <c r="B15" s="67"/>
      <c r="C15" s="131" t="s">
        <v>95</v>
      </c>
      <c r="D15" s="132"/>
      <c r="E15" s="132"/>
    </row>
    <row r="16" spans="1:15" x14ac:dyDescent="0.25">
      <c r="C16" s="278"/>
      <c r="D16" s="278"/>
      <c r="E16" s="278"/>
    </row>
    <row r="17" spans="1:5" x14ac:dyDescent="0.25">
      <c r="A17" s="267" t="s">
        <v>72</v>
      </c>
      <c r="B17" s="267"/>
      <c r="C17" s="267"/>
      <c r="D17" s="267"/>
      <c r="E17" s="267"/>
    </row>
    <row r="18" spans="1:5" ht="45" x14ac:dyDescent="0.25">
      <c r="A18" s="9" t="s">
        <v>48</v>
      </c>
      <c r="B18" s="14" t="s">
        <v>64</v>
      </c>
      <c r="C18" s="14"/>
      <c r="D18" s="14" t="s">
        <v>73</v>
      </c>
      <c r="E18" s="9" t="s">
        <v>74</v>
      </c>
    </row>
    <row r="19" spans="1:5" x14ac:dyDescent="0.25">
      <c r="A19" s="304" t="s">
        <v>75</v>
      </c>
      <c r="B19" s="62">
        <v>10</v>
      </c>
      <c r="C19" s="67"/>
      <c r="D19" s="10">
        <v>0</v>
      </c>
      <c r="E19" s="11" t="s">
        <v>175</v>
      </c>
    </row>
    <row r="20" spans="1:5" x14ac:dyDescent="0.25">
      <c r="A20" s="305"/>
      <c r="B20" s="62">
        <v>100</v>
      </c>
      <c r="C20" s="67"/>
      <c r="D20" s="10">
        <v>0</v>
      </c>
      <c r="E20" s="11" t="s">
        <v>175</v>
      </c>
    </row>
    <row r="21" spans="1:5" x14ac:dyDescent="0.25">
      <c r="A21" s="305"/>
      <c r="B21" s="62">
        <v>500</v>
      </c>
      <c r="C21" s="67"/>
      <c r="D21" s="10">
        <v>0</v>
      </c>
      <c r="E21" s="11" t="s">
        <v>175</v>
      </c>
    </row>
    <row r="22" spans="1:5" x14ac:dyDescent="0.25">
      <c r="A22" s="306"/>
      <c r="B22" s="62">
        <v>1000</v>
      </c>
      <c r="C22" s="67"/>
      <c r="D22" s="10">
        <v>0</v>
      </c>
      <c r="E22" s="11" t="s">
        <v>175</v>
      </c>
    </row>
    <row r="23" spans="1:5" x14ac:dyDescent="0.25">
      <c r="A23" s="307" t="s">
        <v>86</v>
      </c>
      <c r="B23" s="273"/>
      <c r="C23" s="274"/>
      <c r="D23" s="73">
        <f>SUM(D19:D22)</f>
        <v>0</v>
      </c>
      <c r="E23" s="75"/>
    </row>
    <row r="24" spans="1:5" x14ac:dyDescent="0.25">
      <c r="C24" s="70"/>
      <c r="D24" s="70"/>
      <c r="E24" s="70"/>
    </row>
    <row r="25" spans="1:5" x14ac:dyDescent="0.25">
      <c r="A25" s="267" t="s">
        <v>76</v>
      </c>
      <c r="B25" s="267"/>
      <c r="C25" s="267"/>
      <c r="D25" s="267"/>
      <c r="E25" s="267"/>
    </row>
    <row r="26" spans="1:5" x14ac:dyDescent="0.25">
      <c r="A26" s="9" t="s">
        <v>48</v>
      </c>
      <c r="B26" s="69"/>
      <c r="C26" s="275" t="s">
        <v>21</v>
      </c>
      <c r="D26" s="276"/>
      <c r="E26" s="276"/>
    </row>
    <row r="27" spans="1:5" ht="45" x14ac:dyDescent="0.25">
      <c r="A27" s="18" t="s">
        <v>77</v>
      </c>
      <c r="B27" s="67"/>
      <c r="C27" s="131" t="s">
        <v>96</v>
      </c>
      <c r="D27" s="132"/>
      <c r="E27" s="132"/>
    </row>
    <row r="28" spans="1:5" x14ac:dyDescent="0.25">
      <c r="A28" s="4"/>
      <c r="B28" s="4"/>
      <c r="C28" s="130"/>
      <c r="D28" s="130"/>
      <c r="E28" s="130"/>
    </row>
    <row r="29" spans="1:5" ht="15.75" thickBot="1" x14ac:dyDescent="0.3">
      <c r="A29" s="4"/>
      <c r="B29" s="4"/>
    </row>
    <row r="30" spans="1:5" ht="15.75" thickBot="1" x14ac:dyDescent="0.3">
      <c r="A30" s="99" t="s">
        <v>88</v>
      </c>
      <c r="B30" s="100"/>
      <c r="C30" s="101"/>
      <c r="D30" s="79">
        <f>D23+D11</f>
        <v>454020</v>
      </c>
      <c r="E30" s="60"/>
    </row>
    <row r="32" spans="1:5" ht="15.75" thickBot="1" x14ac:dyDescent="0.3"/>
    <row r="33" spans="1:3" x14ac:dyDescent="0.25">
      <c r="A33" s="292" t="s">
        <v>99</v>
      </c>
      <c r="B33" s="294">
        <v>0</v>
      </c>
      <c r="C33" s="295"/>
    </row>
    <row r="34" spans="1:3" ht="15.75" thickBot="1" x14ac:dyDescent="0.3">
      <c r="A34" s="293"/>
      <c r="B34" s="296"/>
      <c r="C34" s="297"/>
    </row>
  </sheetData>
  <mergeCells count="21">
    <mergeCell ref="C16:E16"/>
    <mergeCell ref="A1:E1"/>
    <mergeCell ref="A2:E2"/>
    <mergeCell ref="A3:E3"/>
    <mergeCell ref="G3:O3"/>
    <mergeCell ref="C4:E4"/>
    <mergeCell ref="A5:E5"/>
    <mergeCell ref="A7:A10"/>
    <mergeCell ref="A11:B11"/>
    <mergeCell ref="A13:E13"/>
    <mergeCell ref="C14:E14"/>
    <mergeCell ref="C15:E15"/>
    <mergeCell ref="A33:A34"/>
    <mergeCell ref="B33:C34"/>
    <mergeCell ref="C28:E28"/>
    <mergeCell ref="A17:E17"/>
    <mergeCell ref="A19:A22"/>
    <mergeCell ref="A23:C23"/>
    <mergeCell ref="A25:E25"/>
    <mergeCell ref="C26:E26"/>
    <mergeCell ref="C27:E27"/>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1"/>
  <sheetViews>
    <sheetView tabSelected="1" zoomScale="90" zoomScaleNormal="90" workbookViewId="0">
      <selection activeCell="D18" sqref="D18"/>
    </sheetView>
  </sheetViews>
  <sheetFormatPr defaultColWidth="9.140625" defaultRowHeight="15" x14ac:dyDescent="0.25"/>
  <cols>
    <col min="1" max="1" width="20" style="24" customWidth="1"/>
    <col min="2" max="2" width="31.85546875" style="24" customWidth="1"/>
    <col min="3" max="3" width="31.28515625" style="24" customWidth="1"/>
    <col min="4" max="4" width="30.28515625" style="24" customWidth="1"/>
    <col min="5" max="5" width="13.5703125" style="24" bestFit="1" customWidth="1"/>
    <col min="6" max="6" width="13.5703125" style="24" customWidth="1"/>
    <col min="7" max="7" width="18.28515625" style="24" bestFit="1" customWidth="1"/>
    <col min="8" max="8" width="22.140625" style="24" customWidth="1"/>
    <col min="9" max="9" width="19.85546875" style="24" customWidth="1"/>
    <col min="10" max="10" width="13.140625" style="24" customWidth="1"/>
    <col min="11" max="11" width="15.140625" style="24" customWidth="1"/>
    <col min="12" max="12" width="13.140625" style="24" customWidth="1"/>
    <col min="13" max="13" width="2.7109375" style="24" customWidth="1"/>
    <col min="14" max="14" width="19" style="24" customWidth="1"/>
    <col min="15" max="16384" width="9.140625" style="24"/>
  </cols>
  <sheetData>
    <row r="1" spans="1:13" ht="18.75" customHeight="1" thickBot="1" x14ac:dyDescent="0.35">
      <c r="A1" s="219" t="s">
        <v>11</v>
      </c>
      <c r="B1" s="219"/>
      <c r="C1" s="219"/>
      <c r="D1" s="219"/>
      <c r="E1" s="219"/>
      <c r="F1" s="219"/>
      <c r="G1" s="219"/>
      <c r="H1" s="219"/>
      <c r="I1" s="219"/>
      <c r="J1" s="219"/>
      <c r="K1" s="219"/>
      <c r="L1" s="219"/>
      <c r="M1" s="220"/>
    </row>
    <row r="2" spans="1:13" ht="18.75" customHeight="1" thickBot="1" x14ac:dyDescent="0.35">
      <c r="A2" s="151" t="s">
        <v>79</v>
      </c>
      <c r="B2" s="152"/>
      <c r="C2" s="152"/>
      <c r="D2" s="152"/>
      <c r="E2" s="152"/>
      <c r="F2" s="152"/>
      <c r="G2" s="152"/>
      <c r="H2" s="152"/>
      <c r="I2" s="152"/>
      <c r="J2" s="152"/>
      <c r="K2" s="152"/>
      <c r="L2" s="152"/>
      <c r="M2" s="153"/>
    </row>
    <row r="3" spans="1:13" ht="64.5" customHeight="1" thickBot="1" x14ac:dyDescent="0.3">
      <c r="A3" s="154" t="s">
        <v>111</v>
      </c>
      <c r="B3" s="155"/>
      <c r="C3" s="155"/>
      <c r="D3" s="155"/>
      <c r="E3" s="155"/>
      <c r="F3" s="155"/>
      <c r="G3" s="155"/>
      <c r="H3" s="155"/>
      <c r="I3" s="155"/>
      <c r="J3" s="155"/>
      <c r="K3" s="155"/>
      <c r="L3" s="155"/>
      <c r="M3" s="156"/>
    </row>
    <row r="4" spans="1:13" ht="15.75" customHeight="1" thickBot="1" x14ac:dyDescent="0.3">
      <c r="A4" s="309"/>
      <c r="B4" s="310"/>
      <c r="C4" s="310"/>
      <c r="D4" s="310"/>
      <c r="E4" s="310"/>
      <c r="F4" s="310"/>
      <c r="G4" s="310"/>
      <c r="H4" s="310"/>
      <c r="I4" s="310"/>
      <c r="J4" s="310"/>
      <c r="K4" s="310"/>
      <c r="L4" s="310"/>
      <c r="M4" s="311"/>
    </row>
    <row r="5" spans="1:13" ht="19.5" thickBot="1" x14ac:dyDescent="0.35">
      <c r="A5" s="221" t="s">
        <v>12</v>
      </c>
      <c r="B5" s="221"/>
      <c r="C5" s="221"/>
      <c r="D5" s="114"/>
      <c r="E5" s="312" t="s">
        <v>122</v>
      </c>
      <c r="F5" s="313"/>
      <c r="G5" s="313"/>
      <c r="H5" s="313"/>
      <c r="I5" s="313"/>
      <c r="J5" s="313"/>
      <c r="K5" s="313"/>
      <c r="L5" s="313"/>
      <c r="M5" s="314"/>
    </row>
    <row r="6" spans="1:13" ht="15.75" thickBot="1" x14ac:dyDescent="0.3">
      <c r="A6" s="222"/>
      <c r="B6" s="223"/>
      <c r="C6" s="223"/>
      <c r="D6" s="223"/>
      <c r="E6" s="223"/>
      <c r="F6" s="223"/>
      <c r="G6" s="223"/>
      <c r="H6" s="223"/>
      <c r="I6" s="223"/>
      <c r="J6" s="223"/>
      <c r="K6" s="223"/>
      <c r="L6" s="223"/>
      <c r="M6" s="224"/>
    </row>
    <row r="7" spans="1:13" ht="48.75" customHeight="1" x14ac:dyDescent="0.25">
      <c r="A7" s="37"/>
      <c r="B7" s="38" t="s">
        <v>107</v>
      </c>
      <c r="C7" s="315" t="s">
        <v>108</v>
      </c>
      <c r="D7" s="315" t="s">
        <v>109</v>
      </c>
      <c r="E7" s="315" t="s">
        <v>110</v>
      </c>
      <c r="F7" s="318" t="s">
        <v>59</v>
      </c>
      <c r="G7" s="319"/>
      <c r="H7" s="319"/>
      <c r="I7" s="319"/>
      <c r="J7" s="319"/>
      <c r="K7" s="320"/>
    </row>
    <row r="8" spans="1:13" ht="48.75" customHeight="1" thickBot="1" x14ac:dyDescent="0.3">
      <c r="A8" s="115"/>
      <c r="B8" s="38"/>
      <c r="C8" s="316"/>
      <c r="D8" s="316"/>
      <c r="E8" s="317"/>
      <c r="F8" s="321"/>
      <c r="G8" s="322"/>
      <c r="H8" s="322"/>
      <c r="I8" s="322"/>
      <c r="J8" s="322"/>
      <c r="K8" s="323"/>
    </row>
    <row r="9" spans="1:13" ht="20.25" customHeight="1" thickBot="1" x14ac:dyDescent="0.3">
      <c r="A9" s="103"/>
      <c r="B9" s="116" t="s">
        <v>178</v>
      </c>
      <c r="C9" s="116" t="s">
        <v>192</v>
      </c>
      <c r="D9" s="116" t="s">
        <v>192</v>
      </c>
      <c r="E9" s="335">
        <v>16</v>
      </c>
      <c r="F9" s="206" t="s">
        <v>186</v>
      </c>
      <c r="G9" s="206"/>
      <c r="H9" s="206"/>
      <c r="I9" s="206"/>
      <c r="J9" s="206"/>
      <c r="K9" s="207"/>
    </row>
    <row r="10" spans="1:13" ht="20.25" customHeight="1" thickBot="1" x14ac:dyDescent="0.3">
      <c r="A10" s="103"/>
      <c r="B10" s="116" t="s">
        <v>179</v>
      </c>
      <c r="C10" s="117" t="s">
        <v>181</v>
      </c>
      <c r="D10" s="117" t="s">
        <v>181</v>
      </c>
      <c r="E10" s="336"/>
      <c r="F10" s="337" t="s">
        <v>187</v>
      </c>
      <c r="G10" s="338"/>
      <c r="H10" s="338"/>
      <c r="I10" s="338"/>
      <c r="J10" s="338"/>
      <c r="K10" s="339"/>
    </row>
    <row r="11" spans="1:13" ht="20.25" customHeight="1" thickBot="1" x14ac:dyDescent="0.3">
      <c r="A11" s="103"/>
      <c r="B11" s="116" t="s">
        <v>183</v>
      </c>
      <c r="C11" s="117" t="s">
        <v>180</v>
      </c>
      <c r="D11" s="126" t="s">
        <v>180</v>
      </c>
      <c r="E11" s="336"/>
      <c r="F11" s="337"/>
      <c r="G11" s="338"/>
      <c r="H11" s="338"/>
      <c r="I11" s="338"/>
      <c r="J11" s="338"/>
      <c r="K11" s="339"/>
    </row>
    <row r="12" spans="1:13" ht="20.25" customHeight="1" thickBot="1" x14ac:dyDescent="0.3">
      <c r="A12" s="103"/>
      <c r="B12" s="116" t="s">
        <v>184</v>
      </c>
      <c r="C12" s="117" t="s">
        <v>182</v>
      </c>
      <c r="D12" s="117" t="s">
        <v>182</v>
      </c>
      <c r="E12" s="336"/>
      <c r="F12" s="337" t="s">
        <v>185</v>
      </c>
      <c r="G12" s="338"/>
      <c r="H12" s="338"/>
      <c r="I12" s="338"/>
      <c r="J12" s="338"/>
      <c r="K12" s="339"/>
    </row>
    <row r="13" spans="1:13" ht="20.25" customHeight="1" thickBot="1" x14ac:dyDescent="0.3">
      <c r="A13" s="118"/>
      <c r="B13" s="119"/>
      <c r="C13" s="120"/>
      <c r="D13" s="120"/>
      <c r="E13" s="121"/>
      <c r="F13" s="214"/>
      <c r="G13" s="215"/>
      <c r="H13" s="215"/>
      <c r="I13" s="215"/>
      <c r="J13" s="215"/>
      <c r="K13" s="216"/>
    </row>
    <row r="14" spans="1:13" ht="20.25" customHeight="1" x14ac:dyDescent="0.25">
      <c r="B14" s="324" t="s">
        <v>112</v>
      </c>
      <c r="C14" s="325"/>
      <c r="D14" s="325"/>
      <c r="E14" s="325"/>
      <c r="F14" s="325"/>
      <c r="G14" s="325"/>
      <c r="H14" s="326"/>
    </row>
    <row r="15" spans="1:13" ht="20.25" customHeight="1" x14ac:dyDescent="0.25">
      <c r="B15" s="327"/>
      <c r="C15" s="328"/>
      <c r="D15" s="328"/>
      <c r="E15" s="328"/>
      <c r="F15" s="328"/>
      <c r="G15" s="328"/>
      <c r="H15" s="329"/>
    </row>
    <row r="16" spans="1:13" ht="20.25" customHeight="1" thickBot="1" x14ac:dyDescent="0.3">
      <c r="B16" s="330"/>
      <c r="C16" s="331"/>
      <c r="D16" s="331"/>
      <c r="E16" s="331"/>
      <c r="F16" s="331"/>
      <c r="G16" s="331"/>
      <c r="H16" s="332"/>
    </row>
    <row r="17" spans="1:10" ht="20.25" customHeight="1" x14ac:dyDescent="0.25">
      <c r="A17" s="292" t="s">
        <v>99</v>
      </c>
      <c r="B17" s="333">
        <v>0</v>
      </c>
      <c r="D17" s="1"/>
      <c r="E17" s="1"/>
      <c r="F17" s="1"/>
      <c r="G17" s="1"/>
      <c r="H17" s="1"/>
      <c r="I17" s="1"/>
      <c r="J17" s="1"/>
    </row>
    <row r="18" spans="1:10" ht="46.5" customHeight="1" thickBot="1" x14ac:dyDescent="0.3">
      <c r="A18" s="293"/>
      <c r="B18" s="334"/>
      <c r="D18" s="1"/>
      <c r="E18" s="1"/>
      <c r="F18" s="1"/>
      <c r="G18" s="1"/>
      <c r="H18" s="1"/>
      <c r="I18" s="1"/>
      <c r="J18" s="1"/>
    </row>
    <row r="19" spans="1:10" ht="20.25" customHeight="1" x14ac:dyDescent="0.25">
      <c r="B19" s="24" t="s">
        <v>100</v>
      </c>
      <c r="D19" s="1"/>
      <c r="E19" s="1"/>
      <c r="F19" s="1"/>
      <c r="G19" s="1"/>
      <c r="H19" s="1"/>
      <c r="I19" s="1"/>
      <c r="J19" s="1"/>
    </row>
    <row r="20" spans="1:10" ht="20.25" customHeight="1" x14ac:dyDescent="0.25">
      <c r="D20" s="122"/>
      <c r="E20" s="123"/>
      <c r="F20" s="123"/>
      <c r="G20" s="123"/>
      <c r="H20" s="123"/>
      <c r="I20" s="123"/>
      <c r="J20" s="124"/>
    </row>
    <row r="21" spans="1:10" ht="20.25" customHeight="1" x14ac:dyDescent="0.25">
      <c r="D21" s="125"/>
      <c r="E21" s="125"/>
      <c r="F21" s="125"/>
      <c r="G21" s="125"/>
      <c r="H21" s="125"/>
      <c r="I21" s="125"/>
      <c r="J21" s="125"/>
    </row>
    <row r="22" spans="1:10" ht="20.25" customHeight="1" x14ac:dyDescent="0.25">
      <c r="D22" s="1"/>
      <c r="E22" s="1"/>
      <c r="F22" s="1"/>
      <c r="G22" s="1"/>
      <c r="H22" s="1"/>
      <c r="I22" s="1"/>
      <c r="J22" s="1"/>
    </row>
    <row r="23" spans="1:10" ht="20.25" customHeight="1" x14ac:dyDescent="0.25">
      <c r="D23" s="1"/>
      <c r="E23" s="1"/>
      <c r="F23" s="1"/>
      <c r="G23" s="1"/>
      <c r="H23" s="1"/>
      <c r="I23" s="1"/>
      <c r="J23" s="1"/>
    </row>
    <row r="24" spans="1:10" ht="20.25" customHeight="1" x14ac:dyDescent="0.25"/>
    <row r="25" spans="1:10" ht="20.25" customHeight="1" x14ac:dyDescent="0.25"/>
    <row r="26" spans="1:10" ht="20.25" customHeight="1" x14ac:dyDescent="0.25"/>
    <row r="27" spans="1:10" ht="20.25" customHeight="1" x14ac:dyDescent="0.25"/>
    <row r="28" spans="1:10" ht="20.25" customHeight="1" x14ac:dyDescent="0.25"/>
    <row r="29" spans="1:10" ht="20.25" customHeight="1" x14ac:dyDescent="0.25"/>
    <row r="30" spans="1:10" ht="20.25" customHeight="1" x14ac:dyDescent="0.25"/>
    <row r="31" spans="1:10" ht="20.25" customHeight="1" x14ac:dyDescent="0.25"/>
    <row r="32" spans="1:10"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30.75" customHeight="1" x14ac:dyDescent="0.25"/>
    <row r="59" ht="49.5" customHeight="1" x14ac:dyDescent="0.25"/>
    <row r="60" ht="29.25" customHeight="1" x14ac:dyDescent="0.25"/>
    <row r="61" ht="29.25" customHeight="1" x14ac:dyDescent="0.25"/>
  </sheetData>
  <mergeCells count="20">
    <mergeCell ref="F13:K13"/>
    <mergeCell ref="B14:H16"/>
    <mergeCell ref="A17:A18"/>
    <mergeCell ref="B17:B18"/>
    <mergeCell ref="F9:K9"/>
    <mergeCell ref="E9:E12"/>
    <mergeCell ref="F10:K10"/>
    <mergeCell ref="F11:K11"/>
    <mergeCell ref="F12:K12"/>
    <mergeCell ref="A6:M6"/>
    <mergeCell ref="C7:C8"/>
    <mergeCell ref="D7:D8"/>
    <mergeCell ref="E7:E8"/>
    <mergeCell ref="F7:K8"/>
    <mergeCell ref="A1:M1"/>
    <mergeCell ref="A2:M2"/>
    <mergeCell ref="A3:M3"/>
    <mergeCell ref="A4:M4"/>
    <mergeCell ref="A5:C5"/>
    <mergeCell ref="E5:M5"/>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Category 1</vt:lpstr>
      <vt:lpstr>Category 2</vt:lpstr>
      <vt:lpstr>Cat 3A- Fleet Mgmt.</vt:lpstr>
      <vt:lpstr>Cat 3B- MDM</vt:lpstr>
      <vt:lpstr>Cat 3C- Mob. Integration</vt:lpstr>
      <vt:lpstr>Cat 3D throgh 3N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2018-08-10T20:34:19Z</dcterms:created>
  <dcterms:modified xsi:type="dcterms:W3CDTF">2024-07-02T18:59:35Z</dcterms:modified>
</cp:coreProperties>
</file>