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ovr3s2\acfs.772\ACF_FHW\Contracting\Contract_Files\ACFS_Contract_Files\Early_Intervention_Support\FWBP-EIS-25-007 MOMS_Providers_RFP2\Second_Amendment\"/>
    </mc:Choice>
  </mc:AlternateContent>
  <xr:revisionPtr revIDLastSave="0" documentId="13_ncr:1_{CD1CB385-2AFD-402A-9F6C-25504E73766D}" xr6:coauthVersionLast="47" xr6:coauthVersionMax="47" xr10:uidLastSave="{00000000-0000-0000-0000-000000000000}"/>
  <bookViews>
    <workbookView xWindow="-28920" yWindow="-120" windowWidth="29040" windowHeight="15840" tabRatio="601" firstSheet="4" activeTab="4" xr2:uid="{00000000-000D-0000-FFFF-FFFF00000000}"/>
  </bookViews>
  <sheets>
    <sheet name="Sheet1" sheetId="10" state="hidden" r:id="rId1"/>
    <sheet name="DropDown" sheetId="9" state="hidden" r:id="rId2"/>
    <sheet name="Sheet2" sheetId="13" state="hidden" r:id="rId3"/>
    <sheet name="Attachment P" sheetId="1" state="hidden" r:id="rId4"/>
    <sheet name="Services and Expenses" sheetId="15" r:id="rId5"/>
    <sheet name="Organizational Budget" sheetId="16" r:id="rId6"/>
  </sheets>
  <externalReferences>
    <externalReference r:id="rId7"/>
  </externalReferences>
  <definedNames>
    <definedName name="_xlnm._FilterDatabase" localSheetId="3" hidden="1">'Attachment P'!$B$4:$F$103</definedName>
    <definedName name="_xlnm._FilterDatabase" localSheetId="2" hidden="1">Sheet2!$A$1:$E$101</definedName>
    <definedName name="namecheck">OFFSET([1]Sheet2!$C$1,0,0,COUNTA([1]Sheet2!$C$1:$C$107)-COUNTBLANK([1]Sheet2!$C$1:$C$107),1)</definedName>
    <definedName name="_xlnm.Print_Area" localSheetId="3">'Attachment P'!$A$1:$G$104</definedName>
    <definedName name="_xlnm.Print_Area" localSheetId="5">'Organizational Budget'!$A$1:$D$21</definedName>
    <definedName name="_xlnm.Print_Titles" localSheetId="3">'Attachment P'!$2:$4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6" l="1"/>
  <c r="C11" i="16"/>
  <c r="D9" i="16"/>
  <c r="C9" i="16"/>
  <c r="O9" i="15"/>
  <c r="D12" i="16" l="1"/>
  <c r="C12" i="16"/>
  <c r="H24" i="15"/>
  <c r="H23" i="15"/>
  <c r="H22" i="15"/>
  <c r="G25" i="15"/>
  <c r="F25" i="15"/>
  <c r="E25" i="15"/>
  <c r="D25" i="15"/>
  <c r="O17" i="15"/>
  <c r="O16" i="15"/>
  <c r="O15" i="15"/>
  <c r="O14" i="15"/>
  <c r="O13" i="15"/>
  <c r="O12" i="15"/>
  <c r="O11" i="15"/>
  <c r="O10" i="15"/>
  <c r="O8" i="15"/>
  <c r="O7" i="15"/>
  <c r="H17" i="15"/>
  <c r="H16" i="15"/>
  <c r="H15" i="15"/>
  <c r="H14" i="15"/>
  <c r="H13" i="15"/>
  <c r="H9" i="15"/>
  <c r="H10" i="15"/>
  <c r="H11" i="15"/>
  <c r="H12" i="15"/>
  <c r="H8" i="15"/>
  <c r="H7" i="15"/>
  <c r="D18" i="15"/>
  <c r="E18" i="15"/>
  <c r="F18" i="15"/>
  <c r="G18" i="15"/>
  <c r="E12" i="16" l="1"/>
  <c r="H25" i="15"/>
  <c r="H18" i="15"/>
  <c r="J24" i="15"/>
  <c r="J23" i="15"/>
  <c r="I22" i="15"/>
  <c r="I24" i="15"/>
  <c r="I23" i="15"/>
  <c r="J22" i="15"/>
  <c r="L4" i="13"/>
  <c r="L5" i="13"/>
  <c r="L6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3" i="13"/>
  <c r="G3" i="13"/>
  <c r="L21" i="10" a="1"/>
  <c r="L21" i="10" s="1"/>
  <c r="B3" i="10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2" i="10"/>
  <c r="I1" i="10" a="1"/>
  <c r="I1" i="10" s="1"/>
  <c r="I10" i="10" s="1"/>
  <c r="D101" i="10"/>
  <c r="D102" i="10"/>
  <c r="B2" i="9"/>
  <c r="B3" i="9"/>
  <c r="B4" i="9"/>
  <c r="B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" i="9"/>
  <c r="C3" i="16" l="1"/>
  <c r="H27" i="15"/>
  <c r="C1" i="9" a="1"/>
  <c r="C1" i="9" s="1"/>
  <c r="C2" i="9" a="1"/>
  <c r="C2" i="9" s="1"/>
  <c r="C3" i="9" a="1"/>
  <c r="C3" i="9" s="1"/>
  <c r="C4" i="9" a="1"/>
  <c r="C4" i="9" s="1"/>
  <c r="C5" i="9" a="1"/>
  <c r="C5" i="9" s="1"/>
  <c r="C6" i="9" a="1"/>
  <c r="C6" i="9" s="1"/>
  <c r="C7" i="9" a="1"/>
  <c r="C7" i="9" s="1"/>
  <c r="C8" i="9" a="1"/>
  <c r="C8" i="9" s="1"/>
  <c r="C9" i="9" a="1"/>
  <c r="C9" i="9" s="1"/>
  <c r="C10" i="9" a="1"/>
  <c r="C10" i="9" s="1"/>
  <c r="C11" i="9" a="1"/>
  <c r="C11" i="9" s="1"/>
  <c r="C12" i="9" a="1"/>
  <c r="C12" i="9" s="1"/>
  <c r="C13" i="9" a="1"/>
  <c r="C13" i="9" s="1"/>
  <c r="C14" i="9" a="1"/>
  <c r="C14" i="9" s="1"/>
  <c r="C15" i="9" a="1"/>
  <c r="C15" i="9" s="1"/>
  <c r="C16" i="9" a="1"/>
  <c r="C16" i="9" s="1"/>
  <c r="C17" i="9" a="1"/>
  <c r="C17" i="9" s="1"/>
  <c r="C18" i="9" a="1"/>
  <c r="C18" i="9" s="1"/>
  <c r="C19" i="9" a="1"/>
  <c r="C19" i="9" s="1"/>
  <c r="C20" i="9" a="1"/>
  <c r="C20" i="9" s="1"/>
  <c r="C21" i="9" a="1"/>
  <c r="C21" i="9" s="1"/>
  <c r="C22" i="9" a="1"/>
  <c r="C22" i="9" s="1"/>
  <c r="C23" i="9" a="1"/>
  <c r="C23" i="9" s="1"/>
  <c r="C24" i="9" a="1"/>
  <c r="C24" i="9" s="1"/>
  <c r="C25" i="9" a="1"/>
  <c r="C25" i="9" s="1"/>
  <c r="C26" i="9" a="1"/>
  <c r="C26" i="9" s="1"/>
  <c r="C27" i="9" a="1"/>
  <c r="C27" i="9" s="1"/>
  <c r="C28" i="9" a="1"/>
  <c r="C28" i="9" s="1"/>
  <c r="C29" i="9" a="1"/>
  <c r="C29" i="9" s="1"/>
  <c r="C30" i="9" a="1"/>
  <c r="C30" i="9" s="1"/>
  <c r="C31" i="9" a="1"/>
  <c r="C31" i="9" s="1"/>
  <c r="C32" i="9" a="1"/>
  <c r="C32" i="9" s="1"/>
  <c r="C33" i="9" a="1"/>
  <c r="C33" i="9" s="1"/>
  <c r="C34" i="9" a="1"/>
  <c r="C34" i="9" s="1"/>
  <c r="C35" i="9" a="1"/>
  <c r="C35" i="9" s="1"/>
  <c r="C36" i="9" a="1"/>
  <c r="C36" i="9" s="1"/>
  <c r="C37" i="9" a="1"/>
  <c r="C37" i="9" s="1"/>
  <c r="C38" i="9" a="1"/>
  <c r="C38" i="9" s="1"/>
  <c r="C39" i="9" a="1"/>
  <c r="C39" i="9" s="1"/>
  <c r="C40" i="9" a="1"/>
  <c r="C40" i="9" s="1"/>
  <c r="C41" i="9" a="1"/>
  <c r="C41" i="9" s="1"/>
  <c r="C42" i="9" a="1"/>
  <c r="C42" i="9" s="1"/>
  <c r="C43" i="9" a="1"/>
  <c r="C43" i="9" s="1"/>
  <c r="C44" i="9" a="1"/>
  <c r="C44" i="9" s="1"/>
  <c r="C45" i="9" a="1"/>
  <c r="C45" i="9" s="1"/>
  <c r="C46" i="9" a="1"/>
  <c r="C46" i="9" s="1"/>
  <c r="C47" i="9" a="1"/>
  <c r="C47" i="9" s="1"/>
  <c r="C48" i="9" a="1"/>
  <c r="C48" i="9" s="1"/>
  <c r="C49" i="9" a="1"/>
  <c r="C49" i="9" s="1"/>
  <c r="C50" i="9" a="1"/>
  <c r="C50" i="9" s="1"/>
  <c r="C51" i="9" a="1"/>
  <c r="C51" i="9" s="1"/>
  <c r="C52" i="9" a="1"/>
  <c r="C52" i="9" s="1"/>
  <c r="C53" i="9" a="1"/>
  <c r="C53" i="9" s="1"/>
  <c r="C54" i="9" a="1"/>
  <c r="C54" i="9" s="1"/>
  <c r="C55" i="9" a="1"/>
  <c r="C55" i="9" s="1"/>
  <c r="C56" i="9" a="1"/>
  <c r="C56" i="9" s="1"/>
  <c r="C57" i="9" a="1"/>
  <c r="C57" i="9" s="1"/>
  <c r="C58" i="9" a="1"/>
  <c r="C58" i="9" s="1"/>
  <c r="C59" i="9" a="1"/>
  <c r="C59" i="9" s="1"/>
  <c r="C60" i="9" a="1"/>
  <c r="C60" i="9" s="1"/>
  <c r="C61" i="9" a="1"/>
  <c r="C61" i="9" s="1"/>
  <c r="C62" i="9" a="1"/>
  <c r="C62" i="9" s="1"/>
  <c r="C63" i="9" a="1"/>
  <c r="C63" i="9" s="1"/>
  <c r="C64" i="9" a="1"/>
  <c r="C64" i="9" s="1"/>
  <c r="C65" i="9" a="1"/>
  <c r="C65" i="9" s="1"/>
  <c r="C66" i="9" a="1"/>
  <c r="C66" i="9" s="1"/>
  <c r="C67" i="9" a="1"/>
  <c r="C67" i="9" s="1"/>
  <c r="C68" i="9" a="1"/>
  <c r="C68" i="9" s="1"/>
  <c r="C69" i="9" a="1"/>
  <c r="C69" i="9" s="1"/>
  <c r="C70" i="9" a="1"/>
  <c r="C70" i="9" s="1"/>
  <c r="C71" i="9" a="1"/>
  <c r="C71" i="9" s="1"/>
  <c r="C72" i="9" a="1"/>
  <c r="C72" i="9" s="1"/>
  <c r="C73" i="9" a="1"/>
  <c r="C73" i="9" s="1"/>
  <c r="C74" i="9" a="1"/>
  <c r="C74" i="9" s="1"/>
  <c r="C75" i="9" a="1"/>
  <c r="C75" i="9" s="1"/>
  <c r="C76" i="9" a="1"/>
  <c r="C76" i="9" s="1"/>
  <c r="C77" i="9" a="1"/>
  <c r="C77" i="9" s="1"/>
  <c r="C78" i="9" a="1"/>
  <c r="C78" i="9" s="1"/>
  <c r="C79" i="9" a="1"/>
  <c r="C79" i="9" s="1"/>
  <c r="C80" i="9" a="1"/>
  <c r="C80" i="9" s="1"/>
  <c r="C81" i="9" a="1"/>
  <c r="C81" i="9" s="1"/>
  <c r="C82" i="9" a="1"/>
  <c r="C82" i="9" s="1"/>
  <c r="C83" i="9" a="1"/>
  <c r="C83" i="9" s="1"/>
  <c r="C84" i="9" a="1"/>
  <c r="C84" i="9" s="1"/>
  <c r="C85" i="9" a="1"/>
  <c r="C85" i="9" s="1"/>
  <c r="C107" i="9" a="1"/>
  <c r="C107" i="9" s="1"/>
  <c r="C106" i="9" a="1"/>
  <c r="C106" i="9" s="1"/>
  <c r="C105" i="9" a="1"/>
  <c r="C105" i="9" s="1"/>
  <c r="C104" i="9" a="1"/>
  <c r="C104" i="9" s="1"/>
  <c r="C103" i="9" a="1"/>
  <c r="C103" i="9" s="1"/>
  <c r="C102" i="9" a="1"/>
  <c r="C102" i="9" s="1"/>
  <c r="C101" i="9" a="1"/>
  <c r="C101" i="9" s="1"/>
  <c r="C100" i="9" a="1"/>
  <c r="C100" i="9" s="1"/>
  <c r="C99" i="9" a="1"/>
  <c r="C99" i="9" s="1"/>
  <c r="C98" i="9" a="1"/>
  <c r="C98" i="9" s="1"/>
  <c r="C97" i="9" a="1"/>
  <c r="C97" i="9" s="1"/>
  <c r="C96" i="9" a="1"/>
  <c r="C96" i="9" s="1"/>
  <c r="C95" i="9" a="1"/>
  <c r="C95" i="9" s="1"/>
  <c r="C94" i="9" a="1"/>
  <c r="C94" i="9" s="1"/>
  <c r="C93" i="9" a="1"/>
  <c r="C93" i="9" s="1"/>
  <c r="C92" i="9" a="1"/>
  <c r="C92" i="9" s="1"/>
  <c r="C91" i="9" a="1"/>
  <c r="C91" i="9" s="1"/>
  <c r="C90" i="9" a="1"/>
  <c r="C90" i="9" s="1"/>
  <c r="C89" i="9" a="1"/>
  <c r="C89" i="9" s="1"/>
  <c r="C88" i="9" a="1"/>
  <c r="C88" i="9" s="1"/>
  <c r="C87" i="9" a="1"/>
  <c r="C87" i="9" s="1"/>
  <c r="C86" i="9" a="1"/>
  <c r="C86" i="9" s="1"/>
  <c r="K1" i="10"/>
  <c r="K6" i="10"/>
  <c r="K7" i="10"/>
  <c r="K8" i="10"/>
  <c r="K2" i="10"/>
  <c r="K3" i="10"/>
  <c r="K4" i="10"/>
  <c r="K5" i="10"/>
  <c r="D2" i="10" l="1" a="1"/>
  <c r="D2" i="10" s="1"/>
  <c r="D100" i="10" a="1"/>
  <c r="D100" i="10" s="1"/>
  <c r="D99" i="10" a="1"/>
  <c r="D99" i="10" s="1"/>
  <c r="D98" i="10" a="1"/>
  <c r="D98" i="10" s="1"/>
  <c r="D97" i="10" a="1"/>
  <c r="D97" i="10" s="1"/>
  <c r="D96" i="10" a="1"/>
  <c r="D96" i="10" s="1"/>
  <c r="D95" i="10" a="1"/>
  <c r="D95" i="10" s="1"/>
  <c r="D94" i="10" a="1"/>
  <c r="D94" i="10" s="1"/>
  <c r="D93" i="10" a="1"/>
  <c r="D93" i="10" s="1"/>
  <c r="D92" i="10" a="1"/>
  <c r="D92" i="10" s="1"/>
  <c r="D91" i="10" a="1"/>
  <c r="D91" i="10" s="1"/>
  <c r="D90" i="10" a="1"/>
  <c r="D90" i="10" s="1"/>
  <c r="D89" i="10" a="1"/>
  <c r="D89" i="10" s="1"/>
  <c r="D88" i="10" a="1"/>
  <c r="D88" i="10" s="1"/>
  <c r="D87" i="10" a="1"/>
  <c r="D87" i="10" s="1"/>
  <c r="D86" i="10" a="1"/>
  <c r="D86" i="10" s="1"/>
  <c r="D85" i="10" a="1"/>
  <c r="D85" i="10" s="1"/>
  <c r="D84" i="10" a="1"/>
  <c r="D84" i="10" s="1"/>
  <c r="D83" i="10" a="1"/>
  <c r="D83" i="10" s="1"/>
  <c r="D82" i="10" a="1"/>
  <c r="D82" i="10" s="1"/>
  <c r="D81" i="10" a="1"/>
  <c r="D81" i="10" s="1"/>
  <c r="D80" i="10" a="1"/>
  <c r="D80" i="10" s="1"/>
  <c r="D79" i="10" a="1"/>
  <c r="D79" i="10" s="1"/>
  <c r="D78" i="10" a="1"/>
  <c r="D78" i="10" s="1"/>
  <c r="D77" i="10" a="1"/>
  <c r="D77" i="10" s="1"/>
  <c r="D76" i="10" a="1"/>
  <c r="D76" i="10" s="1"/>
  <c r="D75" i="10" a="1"/>
  <c r="D75" i="10" s="1"/>
  <c r="D74" i="10" a="1"/>
  <c r="D74" i="10" s="1"/>
  <c r="D73" i="10" a="1"/>
  <c r="D73" i="10" s="1"/>
  <c r="D72" i="10" a="1"/>
  <c r="D72" i="10" s="1"/>
  <c r="D71" i="10" a="1"/>
  <c r="D71" i="10" s="1"/>
  <c r="D70" i="10" a="1"/>
  <c r="D70" i="10" s="1"/>
  <c r="D69" i="10" a="1"/>
  <c r="D69" i="10" s="1"/>
  <c r="D68" i="10" a="1"/>
  <c r="D68" i="10" s="1"/>
  <c r="D67" i="10" a="1"/>
  <c r="D67" i="10" s="1"/>
  <c r="D66" i="10" a="1"/>
  <c r="D66" i="10" s="1"/>
  <c r="D65" i="10" a="1"/>
  <c r="D65" i="10" s="1"/>
  <c r="D64" i="10" a="1"/>
  <c r="D64" i="10" s="1"/>
  <c r="D63" i="10" a="1"/>
  <c r="D63" i="10" s="1"/>
  <c r="D62" i="10" a="1"/>
  <c r="D62" i="10" s="1"/>
  <c r="D61" i="10" a="1"/>
  <c r="D61" i="10" s="1"/>
  <c r="D60" i="10" a="1"/>
  <c r="D60" i="10" s="1"/>
  <c r="D59" i="10" a="1"/>
  <c r="D59" i="10" s="1"/>
  <c r="D58" i="10" a="1"/>
  <c r="D58" i="10" s="1"/>
  <c r="D57" i="10" a="1"/>
  <c r="D57" i="10" s="1"/>
  <c r="D56" i="10" a="1"/>
  <c r="D56" i="10" s="1"/>
  <c r="D55" i="10" a="1"/>
  <c r="D55" i="10" s="1"/>
  <c r="D54" i="10" a="1"/>
  <c r="D54" i="10" s="1"/>
  <c r="D53" i="10" a="1"/>
  <c r="D53" i="10" s="1"/>
  <c r="D52" i="10" a="1"/>
  <c r="D52" i="10" s="1"/>
  <c r="D51" i="10" a="1"/>
  <c r="D51" i="10" s="1"/>
  <c r="D50" i="10" a="1"/>
  <c r="D50" i="10" s="1"/>
  <c r="D49" i="10" a="1"/>
  <c r="D49" i="10" s="1"/>
  <c r="D48" i="10" a="1"/>
  <c r="D48" i="10" s="1"/>
  <c r="D47" i="10" a="1"/>
  <c r="D47" i="10" s="1"/>
  <c r="D46" i="10" a="1"/>
  <c r="D46" i="10" s="1"/>
  <c r="D45" i="10" a="1"/>
  <c r="D45" i="10" s="1"/>
  <c r="D44" i="10" a="1"/>
  <c r="D44" i="10" s="1"/>
  <c r="D43" i="10" a="1"/>
  <c r="D43" i="10" s="1"/>
  <c r="D42" i="10" a="1"/>
  <c r="D42" i="10" s="1"/>
  <c r="D41" i="10" a="1"/>
  <c r="D41" i="10" s="1"/>
  <c r="D40" i="10" a="1"/>
  <c r="D40" i="10" s="1"/>
  <c r="D39" i="10" a="1"/>
  <c r="D39" i="10" s="1"/>
  <c r="D38" i="10" a="1"/>
  <c r="D38" i="10" s="1"/>
  <c r="D37" i="10" a="1"/>
  <c r="D37" i="10" s="1"/>
  <c r="D36" i="10" a="1"/>
  <c r="D36" i="10" s="1"/>
  <c r="D35" i="10" a="1"/>
  <c r="D35" i="10" s="1"/>
  <c r="D34" i="10" a="1"/>
  <c r="D34" i="10" s="1"/>
  <c r="D33" i="10" a="1"/>
  <c r="D33" i="10" s="1"/>
  <c r="D32" i="10" a="1"/>
  <c r="D32" i="10" s="1"/>
  <c r="D31" i="10" a="1"/>
  <c r="D31" i="10" s="1"/>
  <c r="D30" i="10" a="1"/>
  <c r="D30" i="10" s="1"/>
  <c r="D29" i="10" a="1"/>
  <c r="D29" i="10" s="1"/>
  <c r="D28" i="10" a="1"/>
  <c r="D28" i="10" s="1"/>
  <c r="D27" i="10" a="1"/>
  <c r="D27" i="10" s="1"/>
  <c r="D26" i="10" a="1"/>
  <c r="D26" i="10" s="1"/>
  <c r="D25" i="10" a="1"/>
  <c r="D25" i="10" s="1"/>
  <c r="D24" i="10" a="1"/>
  <c r="D24" i="10" s="1"/>
  <c r="D23" i="10" a="1"/>
  <c r="D23" i="10" s="1"/>
  <c r="D22" i="10" a="1"/>
  <c r="D22" i="10" s="1"/>
  <c r="D21" i="10" a="1"/>
  <c r="D21" i="10" s="1"/>
  <c r="D20" i="10" a="1"/>
  <c r="D20" i="10" s="1"/>
  <c r="D19" i="10" a="1"/>
  <c r="D19" i="10" s="1"/>
  <c r="D18" i="10" a="1"/>
  <c r="D18" i="10" s="1"/>
  <c r="D17" i="10" a="1"/>
  <c r="D17" i="10" s="1"/>
  <c r="D16" i="10" a="1"/>
  <c r="D16" i="10" s="1"/>
  <c r="D15" i="10" a="1"/>
  <c r="D15" i="10" s="1"/>
  <c r="D14" i="10" a="1"/>
  <c r="D14" i="10" s="1"/>
  <c r="D13" i="10" a="1"/>
  <c r="D13" i="10" s="1"/>
  <c r="D12" i="10" a="1"/>
  <c r="D12" i="10" s="1"/>
  <c r="D11" i="10" a="1"/>
  <c r="D11" i="10" s="1"/>
  <c r="D10" i="10" a="1"/>
  <c r="D10" i="10" s="1"/>
  <c r="D9" i="10" a="1"/>
  <c r="D9" i="10" s="1"/>
  <c r="D8" i="10" a="1"/>
  <c r="D8" i="10" s="1"/>
  <c r="D7" i="10" a="1"/>
  <c r="D7" i="10" s="1"/>
  <c r="D6" i="10" a="1"/>
  <c r="D6" i="10" s="1"/>
  <c r="D5" i="10" a="1"/>
  <c r="D5" i="10" s="1"/>
  <c r="D4" i="10" a="1"/>
  <c r="D4" i="10" s="1"/>
  <c r="D3" i="10" a="1"/>
  <c r="D3" i="10" s="1"/>
  <c r="F1" i="10" l="1" a="1"/>
  <c r="F1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<sst xmlns="http://schemas.openxmlformats.org/spreadsheetml/2006/main" count="812" uniqueCount="280">
  <si>
    <t>Adair</t>
  </si>
  <si>
    <t>Adams</t>
  </si>
  <si>
    <t>Allamakee</t>
  </si>
  <si>
    <t>Appanoose</t>
  </si>
  <si>
    <t>Audubon</t>
  </si>
  <si>
    <t>Benton</t>
  </si>
  <si>
    <t>Black Hawk</t>
  </si>
  <si>
    <t>Boone</t>
  </si>
  <si>
    <t>Bremer</t>
  </si>
  <si>
    <t>Buchanan</t>
  </si>
  <si>
    <t>Buena Vista</t>
  </si>
  <si>
    <t>Butler</t>
  </si>
  <si>
    <t>Calhoun</t>
  </si>
  <si>
    <t>Carroll</t>
  </si>
  <si>
    <t>Cass</t>
  </si>
  <si>
    <t>Cedar</t>
  </si>
  <si>
    <t>Cerro Gordo</t>
  </si>
  <si>
    <t>Cherokee</t>
  </si>
  <si>
    <t>Chickasaw</t>
  </si>
  <si>
    <t>Clarke</t>
  </si>
  <si>
    <t>Clay</t>
  </si>
  <si>
    <t>Clayton</t>
  </si>
  <si>
    <t>Clinton</t>
  </si>
  <si>
    <t>Crawford</t>
  </si>
  <si>
    <t>Dallas</t>
  </si>
  <si>
    <t>Davis</t>
  </si>
  <si>
    <t>Decatur</t>
  </si>
  <si>
    <t>Delaware</t>
  </si>
  <si>
    <t>Des Moines</t>
  </si>
  <si>
    <t>Dickinson</t>
  </si>
  <si>
    <t>Dubuque</t>
  </si>
  <si>
    <t>Emmet</t>
  </si>
  <si>
    <t>Fayette</t>
  </si>
  <si>
    <t>Floyd</t>
  </si>
  <si>
    <t>Franklin</t>
  </si>
  <si>
    <t>Fremont</t>
  </si>
  <si>
    <t>Greene</t>
  </si>
  <si>
    <t>Grundy</t>
  </si>
  <si>
    <t>Guthrie</t>
  </si>
  <si>
    <t>Hamilton</t>
  </si>
  <si>
    <t>Hancock</t>
  </si>
  <si>
    <t>Hardin</t>
  </si>
  <si>
    <t>Harrison</t>
  </si>
  <si>
    <t>Henry</t>
  </si>
  <si>
    <t>Howard</t>
  </si>
  <si>
    <t>Humboldt</t>
  </si>
  <si>
    <t>Ida</t>
  </si>
  <si>
    <t>Iowa</t>
  </si>
  <si>
    <t>Jackson</t>
  </si>
  <si>
    <t>Jasper</t>
  </si>
  <si>
    <t>Jefferson</t>
  </si>
  <si>
    <t>Johnson</t>
  </si>
  <si>
    <t>Jones</t>
  </si>
  <si>
    <t>Keokuk</t>
  </si>
  <si>
    <t>Kossuth</t>
  </si>
  <si>
    <t>Lee</t>
  </si>
  <si>
    <t>Linn</t>
  </si>
  <si>
    <t>Louisa</t>
  </si>
  <si>
    <t>Lucas</t>
  </si>
  <si>
    <t>Lyon</t>
  </si>
  <si>
    <t>Madison</t>
  </si>
  <si>
    <t>Mahaska</t>
  </si>
  <si>
    <t>Marion</t>
  </si>
  <si>
    <t>Marshall</t>
  </si>
  <si>
    <t>Mills</t>
  </si>
  <si>
    <t>Mitchell</t>
  </si>
  <si>
    <t>Monona</t>
  </si>
  <si>
    <t>Monroe</t>
  </si>
  <si>
    <t>Montgomery</t>
  </si>
  <si>
    <t>Muscatine</t>
  </si>
  <si>
    <t>O'Brien</t>
  </si>
  <si>
    <t>Osceola</t>
  </si>
  <si>
    <t>Page</t>
  </si>
  <si>
    <t>Palo Alto</t>
  </si>
  <si>
    <t>Plymouth</t>
  </si>
  <si>
    <t>Pocahontas</t>
  </si>
  <si>
    <t>Polk</t>
  </si>
  <si>
    <t>Pottawattamie</t>
  </si>
  <si>
    <t>Poweshiek</t>
  </si>
  <si>
    <t>Ringgold</t>
  </si>
  <si>
    <t>Sac</t>
  </si>
  <si>
    <t>Scott</t>
  </si>
  <si>
    <t>Shelby</t>
  </si>
  <si>
    <t>Sioux</t>
  </si>
  <si>
    <t>Story</t>
  </si>
  <si>
    <t>Tama</t>
  </si>
  <si>
    <t>Taylor</t>
  </si>
  <si>
    <t>Union</t>
  </si>
  <si>
    <t>Van Buren</t>
  </si>
  <si>
    <t>Wapello</t>
  </si>
  <si>
    <t>Warren</t>
  </si>
  <si>
    <t>Washington</t>
  </si>
  <si>
    <t>Wayne</t>
  </si>
  <si>
    <t>Webster</t>
  </si>
  <si>
    <t>Winnebago</t>
  </si>
  <si>
    <t>Winneshiek</t>
  </si>
  <si>
    <t>Woodbury</t>
  </si>
  <si>
    <t>Worth</t>
  </si>
  <si>
    <t>Wright</t>
  </si>
  <si>
    <t>N/A</t>
  </si>
  <si>
    <t>Attachement P: Funding Distribution by County</t>
  </si>
  <si>
    <t>County</t>
  </si>
  <si>
    <t>County Tier Allocation: Based on Birth Rate and Risk</t>
  </si>
  <si>
    <t>Population: Based on Adolescent Population</t>
  </si>
  <si>
    <t>Expectant &amp; Parenting Allocation (optional max funding)</t>
  </si>
  <si>
    <t>Maximum funding per County</t>
  </si>
  <si>
    <t>Num</t>
  </si>
  <si>
    <t>Used</t>
  </si>
  <si>
    <t>Bayard</t>
  </si>
  <si>
    <t>Twelve</t>
  </si>
  <si>
    <t>Fourteen</t>
  </si>
  <si>
    <t>Adair </t>
  </si>
  <si>
    <t>Adams </t>
  </si>
  <si>
    <t>Allamakee </t>
  </si>
  <si>
    <t>Appanoose </t>
  </si>
  <si>
    <t>Audubon </t>
  </si>
  <si>
    <t>Benton </t>
  </si>
  <si>
    <t>Black Hawk </t>
  </si>
  <si>
    <t>Boone </t>
  </si>
  <si>
    <t>Bremer </t>
  </si>
  <si>
    <t>Buchanan </t>
  </si>
  <si>
    <t>Buena Vista </t>
  </si>
  <si>
    <t>Butler </t>
  </si>
  <si>
    <t>Calhoun </t>
  </si>
  <si>
    <t>Carroll </t>
  </si>
  <si>
    <t>Cass </t>
  </si>
  <si>
    <t>Cedar </t>
  </si>
  <si>
    <t>Cerro Gordo </t>
  </si>
  <si>
    <t>Cherokee </t>
  </si>
  <si>
    <t>Chickasaw </t>
  </si>
  <si>
    <t>Clarke </t>
  </si>
  <si>
    <t>Clay </t>
  </si>
  <si>
    <t>Clayton </t>
  </si>
  <si>
    <t>Clinton </t>
  </si>
  <si>
    <t>Crawford </t>
  </si>
  <si>
    <t>Dallas </t>
  </si>
  <si>
    <t>Davis </t>
  </si>
  <si>
    <t>Decatur </t>
  </si>
  <si>
    <t>Delaware </t>
  </si>
  <si>
    <t>Des Moines </t>
  </si>
  <si>
    <t>Dickinson </t>
  </si>
  <si>
    <t>Dubuque </t>
  </si>
  <si>
    <t>Emmet </t>
  </si>
  <si>
    <t>Fayette </t>
  </si>
  <si>
    <t>Floyd </t>
  </si>
  <si>
    <t>Franklin </t>
  </si>
  <si>
    <t>Fremont </t>
  </si>
  <si>
    <t>Greene </t>
  </si>
  <si>
    <t>Grundy </t>
  </si>
  <si>
    <t>Guthrie </t>
  </si>
  <si>
    <t>Hamilton </t>
  </si>
  <si>
    <t>Hancock </t>
  </si>
  <si>
    <t>Hardin </t>
  </si>
  <si>
    <t>Harrison </t>
  </si>
  <si>
    <t>Henry </t>
  </si>
  <si>
    <t>Howard </t>
  </si>
  <si>
    <t>Humboldt </t>
  </si>
  <si>
    <t>Ida </t>
  </si>
  <si>
    <t>Iowa </t>
  </si>
  <si>
    <t>Jackson </t>
  </si>
  <si>
    <t>Jasper </t>
  </si>
  <si>
    <t>Jefferson </t>
  </si>
  <si>
    <t>Johnson </t>
  </si>
  <si>
    <t>Jones </t>
  </si>
  <si>
    <t>Keokuk </t>
  </si>
  <si>
    <t>Kossuth </t>
  </si>
  <si>
    <t>Lee </t>
  </si>
  <si>
    <t>Linn </t>
  </si>
  <si>
    <t>Louisa </t>
  </si>
  <si>
    <t>Lucas </t>
  </si>
  <si>
    <t>Lyon </t>
  </si>
  <si>
    <t>Madison </t>
  </si>
  <si>
    <t>Mahaska </t>
  </si>
  <si>
    <t>Marion </t>
  </si>
  <si>
    <t>Marshall </t>
  </si>
  <si>
    <t>Mills </t>
  </si>
  <si>
    <t>Mitchell </t>
  </si>
  <si>
    <t>Monona </t>
  </si>
  <si>
    <t>Monroe </t>
  </si>
  <si>
    <t>Montgomery </t>
  </si>
  <si>
    <t>Muscatine </t>
  </si>
  <si>
    <t>O'Brien </t>
  </si>
  <si>
    <t>Osceola </t>
  </si>
  <si>
    <t>Page </t>
  </si>
  <si>
    <t>Palo Alto </t>
  </si>
  <si>
    <t>Plymouth </t>
  </si>
  <si>
    <t>Pocahontas </t>
  </si>
  <si>
    <t>Polk </t>
  </si>
  <si>
    <t>Pottawattamie </t>
  </si>
  <si>
    <t>Poweshiek </t>
  </si>
  <si>
    <t>Ringgold </t>
  </si>
  <si>
    <t>Sac </t>
  </si>
  <si>
    <t>Scott </t>
  </si>
  <si>
    <t>Shelby </t>
  </si>
  <si>
    <t>Sioux </t>
  </si>
  <si>
    <t>Story </t>
  </si>
  <si>
    <t>Tama </t>
  </si>
  <si>
    <t>Taylor </t>
  </si>
  <si>
    <t>Union </t>
  </si>
  <si>
    <t>Van Buren </t>
  </si>
  <si>
    <t>Wapello </t>
  </si>
  <si>
    <t>Warren </t>
  </si>
  <si>
    <t>Washington </t>
  </si>
  <si>
    <t>Wayne </t>
  </si>
  <si>
    <t>Webster </t>
  </si>
  <si>
    <t>Winnebago </t>
  </si>
  <si>
    <t>Winneshiek </t>
  </si>
  <si>
    <t>Woodbury </t>
  </si>
  <si>
    <t>Worth </t>
  </si>
  <si>
    <t>Wright </t>
  </si>
  <si>
    <r>
      <t>County</t>
    </r>
    <r>
      <rPr>
        <sz val="11"/>
        <rFont val="Times New Roman"/>
        <family val="1"/>
      </rPr>
      <t> </t>
    </r>
  </si>
  <si>
    <r>
      <t> County Tier Allocation: Based on Birth Rate and Risk </t>
    </r>
    <r>
      <rPr>
        <sz val="11"/>
        <color rgb="FF000000"/>
        <rFont val="Times New Roman"/>
        <family val="1"/>
      </rPr>
      <t> </t>
    </r>
  </si>
  <si>
    <r>
      <t>Population: Based on adolescent population </t>
    </r>
    <r>
      <rPr>
        <sz val="11"/>
        <color rgb="FF000000"/>
        <rFont val="Times New Roman"/>
        <family val="1"/>
      </rPr>
      <t> </t>
    </r>
  </si>
  <si>
    <r>
      <t> Expectant &amp; Parenting Allocation </t>
    </r>
    <r>
      <rPr>
        <sz val="11"/>
        <color rgb="FF000000"/>
        <rFont val="Times New Roman"/>
        <family val="1"/>
      </rPr>
      <t> </t>
    </r>
  </si>
  <si>
    <r>
      <t>Maximum funding per County  </t>
    </r>
    <r>
      <rPr>
        <sz val="11"/>
        <color rgb="FF000000"/>
        <rFont val="Times New Roman"/>
        <family val="1"/>
      </rPr>
      <t> </t>
    </r>
  </si>
  <si>
    <t>$15,000 </t>
  </si>
  <si>
    <t>- </t>
  </si>
  <si>
    <t>$30,000 </t>
  </si>
  <si>
    <t>$10,000 </t>
  </si>
  <si>
    <t>$25,000 </t>
  </si>
  <si>
    <t>$70,000 </t>
  </si>
  <si>
    <t>$0 </t>
  </si>
  <si>
    <t>$40,000 </t>
  </si>
  <si>
    <t>$55,000 </t>
  </si>
  <si>
    <t>$50,000 </t>
  </si>
  <si>
    <t>Counseling</t>
  </si>
  <si>
    <t xml:space="preserve">Bidder Organization Name: </t>
  </si>
  <si>
    <t>TOTALS</t>
  </si>
  <si>
    <t>Call Center</t>
  </si>
  <si>
    <t>Childcare</t>
  </si>
  <si>
    <t>Housing</t>
  </si>
  <si>
    <t>Parenting Education &amp; Support</t>
  </si>
  <si>
    <t>Material Items</t>
  </si>
  <si>
    <t>Medical Information and Referrals</t>
  </si>
  <si>
    <t>Employment Assistance</t>
  </si>
  <si>
    <t>Nutritional Services and Education</t>
  </si>
  <si>
    <t>Adoption Education, Planning, and Services</t>
  </si>
  <si>
    <t>Year 1 
MOMS Funding Amount</t>
  </si>
  <si>
    <t>Year 1 
Other Funding Amount</t>
  </si>
  <si>
    <t>Year 2
MOMS Funding Amount</t>
  </si>
  <si>
    <t>Year 2 
Other Funding Amount</t>
  </si>
  <si>
    <t>Year 1 Contract</t>
  </si>
  <si>
    <t>Year 2 Contract</t>
  </si>
  <si>
    <t>Indirect Costs</t>
  </si>
  <si>
    <t>Salaries/Benefits</t>
  </si>
  <si>
    <t>Additional Budget Narrative (as needed):</t>
  </si>
  <si>
    <t>Description of Budget Line Item Expenditures</t>
  </si>
  <si>
    <t>Mentoring, educational information, classes (pregnancy, parenting, adoption),  life skills</t>
  </si>
  <si>
    <t>Outreach Expenses</t>
  </si>
  <si>
    <t>Other Expenses</t>
  </si>
  <si>
    <t xml:space="preserve">Matching Funds </t>
  </si>
  <si>
    <t>Other Expenses include:
*Indirect Costs (not to exceed 20% of Contract Year Total Budget)
*Outreach Expenses (not to exceed 5% of the Contract Year Outreach Efforts total)
*Matching Funds/In-Kind (Total requirement=5% of Award Year 1; 10% Year 2)</t>
  </si>
  <si>
    <t>Other (describe below)</t>
  </si>
  <si>
    <t>Year 1 
HHS MOMS Funding Request</t>
  </si>
  <si>
    <t>Year 2
HHS MOMS Funding Request</t>
  </si>
  <si>
    <t>Year 1 
Other Funding Sources Amount</t>
  </si>
  <si>
    <t>Year 2 
Other Funding Sources Amount</t>
  </si>
  <si>
    <t># of Women served with MOMS Funding (unduplicated)</t>
  </si>
  <si>
    <t># of Men Served with MOMS funding (unduplicated)</t>
  </si>
  <si>
    <t># of Children Served with MOMS Funding (unduplicated)</t>
  </si>
  <si>
    <t xml:space="preserve">Travel for Personnel </t>
  </si>
  <si>
    <t>Indirect Costs (including MOMS funding indirect costs)</t>
  </si>
  <si>
    <t>Training, Materials, and Supplies</t>
  </si>
  <si>
    <t xml:space="preserve">Total Proposed Program Budget (MOMS Funding and Other Funding) </t>
  </si>
  <si>
    <t>Contracted Services (describe below)</t>
  </si>
  <si>
    <t>Total Funding</t>
  </si>
  <si>
    <t>Total # Served</t>
  </si>
  <si>
    <t>Year 1 Contract Percent</t>
  </si>
  <si>
    <t>Year 2 Contract Percent</t>
  </si>
  <si>
    <t>Total Funding for PSS</t>
  </si>
  <si>
    <t>Pregnancy Support Services (PSS)</t>
  </si>
  <si>
    <t>TOTAL PSS Funding</t>
  </si>
  <si>
    <t>TOTAL Other Expenses Funding</t>
  </si>
  <si>
    <t>TOTAL Funding Amount for Contract Years 1 &amp; 2</t>
  </si>
  <si>
    <t>Total Organizational Budget for Contract Years 1 &amp; 2</t>
  </si>
  <si>
    <r>
      <rPr>
        <b/>
        <sz val="11"/>
        <rFont val="Gill Sans MT"/>
        <family val="2"/>
      </rPr>
      <t xml:space="preserve">Instructions: </t>
    </r>
    <r>
      <rPr>
        <sz val="11"/>
        <rFont val="Gill Sans MT"/>
        <family val="2"/>
      </rPr>
      <t xml:space="preserve">
1. For the Pregnancy Support Services Table, add in the green fields proposed funding amount by source; </t>
    </r>
    <r>
      <rPr>
        <b/>
        <u/>
        <sz val="11"/>
        <rFont val="Gill Sans MT"/>
        <family val="2"/>
      </rPr>
      <t xml:space="preserve">estimated </t>
    </r>
    <r>
      <rPr>
        <sz val="11"/>
        <rFont val="Gill Sans MT"/>
        <family val="2"/>
      </rPr>
      <t xml:space="preserve">number of </t>
    </r>
    <r>
      <rPr>
        <b/>
        <u/>
        <sz val="11"/>
        <rFont val="Gill Sans MT"/>
        <family val="2"/>
      </rPr>
      <t>unduplicated</t>
    </r>
    <r>
      <rPr>
        <sz val="11"/>
        <rFont val="Gill Sans MT"/>
        <family val="2"/>
      </rPr>
      <t xml:space="preserve"> Clients by category and Pregnancy Support Service; and total amount for each service by Contract Year. Include estimated services to be delivered if start-up funding is requested and awarded. Do not add numbers in sections marked "N/A." For Bidders requesting start-up funding, do not include the specific amount of requested start-up funds in the budget. 
2. For the Other Expenses Table, add in the green fields budget amounts by Contract Year. Black fields will fill automatically. If any cell turns </t>
    </r>
    <r>
      <rPr>
        <b/>
        <sz val="11"/>
        <color rgb="FFFF0000"/>
        <rFont val="Gill Sans MT"/>
        <family val="2"/>
      </rPr>
      <t>red</t>
    </r>
    <r>
      <rPr>
        <sz val="11"/>
        <rFont val="Gill Sans MT"/>
        <family val="2"/>
      </rPr>
      <t xml:space="preserve"> it means the proposed budget is non-compliant with the budget restrictions. 
3. No part of this Cost Proposal submission may be identified as confidential. </t>
    </r>
  </si>
  <si>
    <r>
      <rPr>
        <b/>
        <sz val="11"/>
        <rFont val="Gill Sans Nova"/>
        <family val="2"/>
      </rPr>
      <t>Organizational Budget for Contract Years 1 and 2</t>
    </r>
    <r>
      <rPr>
        <sz val="11"/>
        <rFont val="Gill Sans Nova"/>
        <family val="2"/>
      </rPr>
      <t xml:space="preserve">
Instructions: </t>
    </r>
    <r>
      <rPr>
        <sz val="12"/>
        <rFont val="Gill Sans Nova"/>
        <family val="2"/>
      </rPr>
      <t xml:space="preserve">For Agency purposes, the Bidder must provide in the green fields requested information and proposed program budget totals for each specified category for Years 1 and 2.  These totals include non-MOMS Program funding </t>
    </r>
    <r>
      <rPr>
        <b/>
        <u/>
        <sz val="12"/>
        <rFont val="Gill Sans Nova"/>
        <family val="2"/>
      </rPr>
      <t>and</t>
    </r>
    <r>
      <rPr>
        <sz val="12"/>
        <rFont val="Gill Sans Nova"/>
        <family val="2"/>
      </rPr>
      <t xml:space="preserve"> other funding sources. Black fields fill automatically.  If any cell turns </t>
    </r>
    <r>
      <rPr>
        <b/>
        <sz val="12"/>
        <color rgb="FFFF0000"/>
        <rFont val="Gill Sans Nova"/>
        <family val="2"/>
      </rPr>
      <t>red</t>
    </r>
    <r>
      <rPr>
        <sz val="12"/>
        <rFont val="Gill Sans Nova"/>
        <family val="2"/>
      </rPr>
      <t xml:space="preserve"> it means the proposed budget is non-compliant. </t>
    </r>
    <r>
      <rPr>
        <b/>
        <sz val="12"/>
        <rFont val="Gill Sans Nova"/>
        <family val="2"/>
      </rPr>
      <t xml:space="preserve">
</t>
    </r>
    <r>
      <rPr>
        <sz val="12"/>
        <rFont val="Gill Sans Nova"/>
        <family val="2"/>
      </rPr>
      <t>This information will not be scored.  
No part of this Cost Proposal submission may be identified as confidential</t>
    </r>
    <r>
      <rPr>
        <b/>
        <sz val="12"/>
        <rFont val="Gill Sans Nova"/>
        <family val="2"/>
      </rPr>
      <t xml:space="preserve">. </t>
    </r>
  </si>
  <si>
    <r>
      <rPr>
        <sz val="18"/>
        <color theme="4" tint="-0.499984740745262"/>
        <rFont val="Calibri"/>
        <family val="2"/>
        <scheme val="minor"/>
      </rPr>
      <t>REQUEST FOR PROPOSAL FWBP-EIS-25-007</t>
    </r>
    <r>
      <rPr>
        <sz val="11"/>
        <color theme="1"/>
        <rFont val="Calibri"/>
        <family val="2"/>
        <scheme val="minor"/>
      </rPr>
      <t xml:space="preserve">
</t>
    </r>
    <r>
      <rPr>
        <sz val="12"/>
        <color rgb="FF287E5F"/>
        <rFont val="Calibri"/>
        <family val="2"/>
        <scheme val="minor"/>
      </rPr>
      <t xml:space="preserve">ATTACHMENT I </t>
    </r>
    <r>
      <rPr>
        <sz val="12"/>
        <color theme="9" tint="-0.249977111117893"/>
        <rFont val="Calibri"/>
        <family val="2"/>
        <scheme val="minor"/>
      </rPr>
      <t>v2</t>
    </r>
    <r>
      <rPr>
        <sz val="12"/>
        <color rgb="FF287E5F"/>
        <rFont val="Calibri"/>
        <family val="2"/>
        <scheme val="minor"/>
      </rPr>
      <t xml:space="preserve"> – MOMS Provider Projected Service Delivery and Cost Proposal Form</t>
    </r>
  </si>
  <si>
    <r>
      <rPr>
        <sz val="18"/>
        <color theme="4" tint="-0.499984740745262"/>
        <rFont val="Gill Sans Nova"/>
        <family val="2"/>
      </rPr>
      <t>REQUEST FOR PROPOSAL FWBP-EIS-25-007</t>
    </r>
    <r>
      <rPr>
        <sz val="11"/>
        <color theme="1"/>
        <rFont val="Gill Sans Nova"/>
        <family val="2"/>
      </rPr>
      <t xml:space="preserve">
</t>
    </r>
    <r>
      <rPr>
        <sz val="12"/>
        <color rgb="FF287E5F"/>
        <rFont val="Gill Sans Nova"/>
        <family val="2"/>
      </rPr>
      <t xml:space="preserve">ATTACHMENT I </t>
    </r>
    <r>
      <rPr>
        <sz val="12"/>
        <color theme="9" tint="-0.249977111117893"/>
        <rFont val="Gill Sans Nova"/>
        <family val="2"/>
      </rPr>
      <t>v2</t>
    </r>
    <r>
      <rPr>
        <sz val="12"/>
        <color rgb="FF287E5F"/>
        <rFont val="Gill Sans Nova"/>
        <family val="2"/>
      </rPr>
      <t xml:space="preserve"> – MOMS Provider Projected Service Delivery and Cost Proposal Form</t>
    </r>
  </si>
  <si>
    <t>Second Amendment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</si>
</sst>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.00"/>
    <numFmt numFmtId="166" formatCode="0.000000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rgb="FF0A0101"/>
      <name val="Arial"/>
      <family val="2"/>
    </font>
    <font>
      <sz val="10"/>
      <color rgb="FF232629"/>
      <name val="Ui-Monospace"/>
      <charset val="1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Gill Sans MT"/>
      <family val="2"/>
    </font>
    <font>
      <sz val="11"/>
      <name val="Gill Sans MT"/>
      <family val="2"/>
    </font>
    <font>
      <sz val="12"/>
      <color theme="1"/>
      <name val="Gill Sans MT"/>
      <family val="2"/>
    </font>
    <font>
      <sz val="11"/>
      <color theme="1"/>
      <name val="Gill Sans Nova"/>
      <family val="2"/>
    </font>
    <font>
      <sz val="12"/>
      <name val="Gill Sans MT"/>
      <family val="2"/>
    </font>
    <font>
      <b/>
      <sz val="11"/>
      <color theme="0"/>
      <name val="Gill Sans MT"/>
      <family val="2"/>
    </font>
    <font>
      <sz val="11"/>
      <color rgb="FF006100"/>
      <name val="Gill Sans MT"/>
      <family val="2"/>
    </font>
    <font>
      <b/>
      <sz val="15"/>
      <name val="Gill Sans MT"/>
      <family val="2"/>
    </font>
    <font>
      <b/>
      <sz val="11"/>
      <name val="Gill Sans MT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8"/>
      <color theme="4" tint="-0.499984740745262"/>
      <name val="Calibri"/>
      <family val="2"/>
      <scheme val="minor"/>
    </font>
    <font>
      <sz val="12"/>
      <color rgb="FF287E5F"/>
      <name val="Calibri"/>
      <family val="2"/>
      <scheme val="minor"/>
    </font>
    <font>
      <b/>
      <u/>
      <sz val="11"/>
      <name val="Gill Sans MT"/>
      <family val="2"/>
    </font>
    <font>
      <sz val="11"/>
      <color theme="0"/>
      <name val="Gill Sans MT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4" tint="-0.499984740745262"/>
      <name val="Gill Sans Nova"/>
      <family val="2"/>
    </font>
    <font>
      <sz val="12"/>
      <color rgb="FF287E5F"/>
      <name val="Gill Sans Nova"/>
      <family val="2"/>
    </font>
    <font>
      <sz val="11"/>
      <name val="Gill Sans Nova"/>
      <family val="2"/>
    </font>
    <font>
      <b/>
      <sz val="11"/>
      <name val="Gill Sans Nova"/>
      <family val="2"/>
    </font>
    <font>
      <sz val="12"/>
      <name val="Gill Sans Nova"/>
      <family val="2"/>
    </font>
    <font>
      <b/>
      <u/>
      <sz val="12"/>
      <name val="Gill Sans Nova"/>
      <family val="2"/>
    </font>
    <font>
      <b/>
      <sz val="12"/>
      <name val="Gill Sans Nova"/>
      <family val="2"/>
    </font>
    <font>
      <b/>
      <sz val="11"/>
      <color theme="0"/>
      <name val="Gill Sans Nova"/>
      <family val="2"/>
    </font>
    <font>
      <b/>
      <sz val="11"/>
      <color theme="1"/>
      <name val="Gill Sans Nova"/>
      <family val="2"/>
    </font>
    <font>
      <b/>
      <sz val="11"/>
      <color rgb="FFFF0000"/>
      <name val="Gill Sans MT"/>
      <family val="2"/>
    </font>
    <font>
      <b/>
      <sz val="12"/>
      <color rgb="FFFF0000"/>
      <name val="Gill Sans Nova"/>
      <family val="2"/>
    </font>
    <font>
      <b/>
      <sz val="11"/>
      <color theme="0"/>
      <name val="Arial"/>
      <family val="2"/>
    </font>
    <font>
      <sz val="11"/>
      <color theme="0"/>
      <name val="Gill Sans Nova"/>
      <family val="2"/>
    </font>
    <font>
      <sz val="12"/>
      <color theme="0"/>
      <name val="Gill Sans MT"/>
      <family val="2"/>
    </font>
    <font>
      <b/>
      <sz val="12"/>
      <color theme="0"/>
      <name val="Gill Sans MT"/>
      <family val="2"/>
    </font>
    <font>
      <sz val="12"/>
      <color theme="9" tint="-0.249977111117893"/>
      <name val="Calibri"/>
      <family val="2"/>
      <scheme val="minor"/>
    </font>
    <font>
      <sz val="12"/>
      <color theme="9" tint="-0.249977111117893"/>
      <name val="Gill Sans Nova"/>
      <family val="2"/>
    </font>
  </fonts>
  <fills count="1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3" fillId="0" borderId="20" applyNumberFormat="0" applyFill="0" applyAlignment="0" applyProtection="0"/>
    <xf numFmtId="0" fontId="14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4" borderId="0" applyNumberFormat="0" applyBorder="0" applyAlignment="0" applyProtection="0"/>
    <xf numFmtId="0" fontId="30" fillId="8" borderId="30" applyNumberFormat="0" applyAlignment="0" applyProtection="0"/>
  </cellStyleXfs>
  <cellXfs count="175">
    <xf numFmtId="0" fontId="0" fillId="0" borderId="0" xfId="0"/>
    <xf numFmtId="0" fontId="5" fillId="3" borderId="0" xfId="0" applyFont="1" applyFill="1"/>
    <xf numFmtId="0" fontId="0" fillId="0" borderId="5" xfId="0" applyBorder="1"/>
    <xf numFmtId="0" fontId="2" fillId="2" borderId="5" xfId="0" applyFont="1" applyFill="1" applyBorder="1" applyAlignment="1">
      <alignment horizontal="center" vertical="center" wrapText="1"/>
    </xf>
    <xf numFmtId="0" fontId="0" fillId="0" borderId="6" xfId="0" applyBorder="1"/>
    <xf numFmtId="0" fontId="11" fillId="0" borderId="0" xfId="0" applyFont="1"/>
    <xf numFmtId="0" fontId="0" fillId="0" borderId="7" xfId="0" applyBorder="1"/>
    <xf numFmtId="44" fontId="0" fillId="0" borderId="0" xfId="0" applyNumberFormat="1"/>
    <xf numFmtId="0" fontId="2" fillId="2" borderId="0" xfId="0" applyFont="1" applyFill="1" applyAlignment="1">
      <alignment horizontal="center" vertical="center" wrapText="1"/>
    </xf>
    <xf numFmtId="0" fontId="12" fillId="0" borderId="0" xfId="0" quotePrefix="1" applyFont="1"/>
    <xf numFmtId="1" fontId="0" fillId="0" borderId="0" xfId="0" applyNumberFormat="1"/>
    <xf numFmtId="0" fontId="0" fillId="5" borderId="0" xfId="0" applyFill="1"/>
    <xf numFmtId="0" fontId="9" fillId="0" borderId="0" xfId="0" applyFont="1"/>
    <xf numFmtId="0" fontId="10" fillId="2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5" xfId="0" applyFont="1" applyBorder="1"/>
    <xf numFmtId="0" fontId="9" fillId="0" borderId="6" xfId="0" applyFont="1" applyBorder="1"/>
    <xf numFmtId="0" fontId="3" fillId="4" borderId="16" xfId="0" applyFont="1" applyFill="1" applyBorder="1" applyAlignment="1">
      <alignment horizontal="left" vertical="center" wrapText="1"/>
    </xf>
    <xf numFmtId="0" fontId="3" fillId="4" borderId="17" xfId="0" applyFont="1" applyFill="1" applyBorder="1" applyAlignment="1">
      <alignment horizontal="left" vertical="center" wrapText="1"/>
    </xf>
    <xf numFmtId="0" fontId="7" fillId="0" borderId="14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6" borderId="14" xfId="0" applyFont="1" applyFill="1" applyBorder="1" applyAlignment="1">
      <alignment vertical="center" wrapText="1"/>
    </xf>
    <xf numFmtId="0" fontId="7" fillId="6" borderId="10" xfId="0" applyFont="1" applyFill="1" applyBorder="1" applyAlignment="1">
      <alignment vertical="center" wrapText="1"/>
    </xf>
    <xf numFmtId="166" fontId="8" fillId="0" borderId="8" xfId="0" applyNumberFormat="1" applyFont="1" applyBorder="1" applyAlignment="1">
      <alignment horizontal="center" vertical="center" wrapText="1"/>
    </xf>
    <xf numFmtId="166" fontId="8" fillId="0" borderId="11" xfId="0" applyNumberFormat="1" applyFont="1" applyBorder="1" applyAlignment="1">
      <alignment vertical="center" wrapText="1"/>
    </xf>
    <xf numFmtId="166" fontId="8" fillId="6" borderId="11" xfId="0" applyNumberFormat="1" applyFont="1" applyFill="1" applyBorder="1" applyAlignment="1">
      <alignment vertical="center" wrapText="1"/>
    </xf>
    <xf numFmtId="166" fontId="8" fillId="0" borderId="18" xfId="0" applyNumberFormat="1" applyFont="1" applyBorder="1" applyAlignment="1">
      <alignment horizontal="center" vertical="center" wrapText="1"/>
    </xf>
    <xf numFmtId="166" fontId="8" fillId="0" borderId="19" xfId="0" applyNumberFormat="1" applyFont="1" applyBorder="1" applyAlignment="1">
      <alignment vertical="center" wrapText="1"/>
    </xf>
    <xf numFmtId="166" fontId="8" fillId="6" borderId="19" xfId="0" applyNumberFormat="1" applyFont="1" applyFill="1" applyBorder="1" applyAlignment="1">
      <alignment vertical="center" wrapText="1"/>
    </xf>
    <xf numFmtId="166" fontId="0" fillId="0" borderId="0" xfId="0" applyNumberFormat="1"/>
    <xf numFmtId="164" fontId="5" fillId="3" borderId="0" xfId="1" applyNumberFormat="1" applyFont="1" applyFill="1"/>
    <xf numFmtId="164" fontId="9" fillId="0" borderId="0" xfId="1" applyNumberFormat="1" applyFont="1"/>
    <xf numFmtId="164" fontId="10" fillId="2" borderId="5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15" fillId="0" borderId="0" xfId="0" applyFont="1"/>
    <xf numFmtId="0" fontId="15" fillId="0" borderId="3" xfId="0" applyFont="1" applyBorder="1"/>
    <xf numFmtId="0" fontId="15" fillId="0" borderId="21" xfId="0" applyFont="1" applyBorder="1"/>
    <xf numFmtId="0" fontId="17" fillId="0" borderId="3" xfId="0" applyFont="1" applyBorder="1" applyAlignment="1">
      <alignment horizontal="left"/>
    </xf>
    <xf numFmtId="0" fontId="15" fillId="0" borderId="4" xfId="0" applyFont="1" applyBorder="1"/>
    <xf numFmtId="0" fontId="17" fillId="0" borderId="4" xfId="0" applyFont="1" applyBorder="1" applyAlignment="1">
      <alignment horizontal="left"/>
    </xf>
    <xf numFmtId="0" fontId="15" fillId="9" borderId="21" xfId="4" applyFont="1" applyBorder="1" applyAlignment="1">
      <alignment horizontal="center" vertical="center" wrapText="1"/>
    </xf>
    <xf numFmtId="0" fontId="15" fillId="10" borderId="21" xfId="4" applyFont="1" applyFill="1" applyBorder="1" applyAlignment="1">
      <alignment horizontal="center" vertical="center" wrapText="1"/>
    </xf>
    <xf numFmtId="1" fontId="15" fillId="0" borderId="3" xfId="0" applyNumberFormat="1" applyFont="1" applyBorder="1" applyAlignment="1" applyProtection="1">
      <alignment horizontal="right" wrapText="1"/>
      <protection locked="0"/>
    </xf>
    <xf numFmtId="1" fontId="16" fillId="0" borderId="3" xfId="0" applyNumberFormat="1" applyFont="1" applyBorder="1" applyAlignment="1" applyProtection="1">
      <alignment horizontal="right" wrapText="1"/>
      <protection locked="0"/>
    </xf>
    <xf numFmtId="1" fontId="16" fillId="10" borderId="3" xfId="0" applyNumberFormat="1" applyFont="1" applyFill="1" applyBorder="1" applyAlignment="1" applyProtection="1">
      <alignment horizontal="right" wrapText="1"/>
      <protection locked="0"/>
    </xf>
    <xf numFmtId="9" fontId="15" fillId="0" borderId="3" xfId="0" applyNumberFormat="1" applyFont="1" applyBorder="1" applyAlignment="1">
      <alignment horizontal="center"/>
    </xf>
    <xf numFmtId="165" fontId="15" fillId="7" borderId="3" xfId="3" applyNumberFormat="1" applyFont="1" applyBorder="1" applyAlignment="1">
      <alignment horizontal="center" vertical="top" wrapText="1"/>
    </xf>
    <xf numFmtId="0" fontId="17" fillId="0" borderId="24" xfId="0" applyFont="1" applyBorder="1" applyAlignment="1">
      <alignment horizontal="left"/>
    </xf>
    <xf numFmtId="0" fontId="15" fillId="12" borderId="26" xfId="0" applyFont="1" applyFill="1" applyBorder="1"/>
    <xf numFmtId="0" fontId="15" fillId="12" borderId="4" xfId="0" applyFont="1" applyFill="1" applyBorder="1"/>
    <xf numFmtId="0" fontId="15" fillId="12" borderId="3" xfId="0" applyFont="1" applyFill="1" applyBorder="1"/>
    <xf numFmtId="165" fontId="18" fillId="7" borderId="3" xfId="3" applyNumberFormat="1" applyFont="1" applyBorder="1" applyAlignment="1">
      <alignment horizontal="center" vertical="top" wrapText="1"/>
    </xf>
    <xf numFmtId="0" fontId="25" fillId="0" borderId="3" xfId="0" applyFont="1" applyBorder="1"/>
    <xf numFmtId="0" fontId="0" fillId="0" borderId="3" xfId="0" applyBorder="1"/>
    <xf numFmtId="0" fontId="0" fillId="0" borderId="22" xfId="0" applyBorder="1"/>
    <xf numFmtId="0" fontId="20" fillId="13" borderId="0" xfId="0" applyFont="1" applyFill="1" applyAlignment="1">
      <alignment horizontal="right"/>
    </xf>
    <xf numFmtId="165" fontId="20" fillId="13" borderId="26" xfId="0" applyNumberFormat="1" applyFont="1" applyFill="1" applyBorder="1" applyAlignment="1">
      <alignment horizontal="center"/>
    </xf>
    <xf numFmtId="1" fontId="20" fillId="13" borderId="0" xfId="0" applyNumberFormat="1" applyFont="1" applyFill="1" applyAlignment="1">
      <alignment horizontal="center"/>
    </xf>
    <xf numFmtId="3" fontId="20" fillId="13" borderId="0" xfId="0" applyNumberFormat="1" applyFont="1" applyFill="1" applyAlignment="1">
      <alignment horizontal="center"/>
    </xf>
    <xf numFmtId="0" fontId="15" fillId="13" borderId="0" xfId="0" applyFont="1" applyFill="1"/>
    <xf numFmtId="9" fontId="15" fillId="0" borderId="1" xfId="0" applyNumberFormat="1" applyFont="1" applyBorder="1" applyAlignment="1">
      <alignment horizontal="center"/>
    </xf>
    <xf numFmtId="1" fontId="16" fillId="0" borderId="1" xfId="0" applyNumberFormat="1" applyFont="1" applyBorder="1" applyAlignment="1" applyProtection="1">
      <alignment horizontal="right" wrapText="1"/>
      <protection locked="0"/>
    </xf>
    <xf numFmtId="0" fontId="15" fillId="9" borderId="31" xfId="4" applyFont="1" applyBorder="1" applyAlignment="1">
      <alignment horizontal="center" vertical="center" wrapText="1"/>
    </xf>
    <xf numFmtId="1" fontId="16" fillId="0" borderId="22" xfId="0" applyNumberFormat="1" applyFont="1" applyBorder="1" applyAlignment="1" applyProtection="1">
      <alignment horizontal="right" wrapText="1"/>
      <protection locked="0"/>
    </xf>
    <xf numFmtId="1" fontId="16" fillId="0" borderId="21" xfId="0" applyNumberFormat="1" applyFont="1" applyBorder="1" applyAlignment="1" applyProtection="1">
      <alignment horizontal="right" wrapText="1"/>
      <protection locked="0"/>
    </xf>
    <xf numFmtId="1" fontId="16" fillId="0" borderId="31" xfId="0" applyNumberFormat="1" applyFont="1" applyBorder="1" applyAlignment="1" applyProtection="1">
      <alignment horizontal="right" wrapText="1"/>
      <protection locked="0"/>
    </xf>
    <xf numFmtId="0" fontId="15" fillId="12" borderId="26" xfId="0" applyFont="1" applyFill="1" applyBorder="1" applyAlignment="1">
      <alignment horizontal="center"/>
    </xf>
    <xf numFmtId="0" fontId="15" fillId="13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10" borderId="25" xfId="4" applyFont="1" applyFill="1" applyBorder="1" applyAlignment="1">
      <alignment horizontal="center" vertical="center" wrapText="1"/>
    </xf>
    <xf numFmtId="1" fontId="16" fillId="0" borderId="25" xfId="0" applyNumberFormat="1" applyFont="1" applyBorder="1" applyAlignment="1" applyProtection="1">
      <alignment horizontal="right" wrapText="1"/>
      <protection locked="0"/>
    </xf>
    <xf numFmtId="1" fontId="16" fillId="10" borderId="23" xfId="0" applyNumberFormat="1" applyFont="1" applyFill="1" applyBorder="1" applyAlignment="1" applyProtection="1">
      <alignment horizontal="right" wrapText="1"/>
      <protection locked="0"/>
    </xf>
    <xf numFmtId="1" fontId="16" fillId="10" borderId="27" xfId="0" applyNumberFormat="1" applyFont="1" applyFill="1" applyBorder="1" applyAlignment="1" applyProtection="1">
      <alignment horizontal="right" wrapText="1"/>
      <protection locked="0"/>
    </xf>
    <xf numFmtId="0" fontId="20" fillId="11" borderId="3" xfId="0" applyFont="1" applyFill="1" applyBorder="1" applyAlignment="1">
      <alignment horizontal="center"/>
    </xf>
    <xf numFmtId="1" fontId="20" fillId="11" borderId="3" xfId="0" applyNumberFormat="1" applyFont="1" applyFill="1" applyBorder="1" applyAlignment="1">
      <alignment horizontal="center"/>
    </xf>
    <xf numFmtId="165" fontId="20" fillId="13" borderId="0" xfId="0" applyNumberFormat="1" applyFont="1" applyFill="1" applyAlignment="1">
      <alignment horizontal="center"/>
    </xf>
    <xf numFmtId="165" fontId="29" fillId="11" borderId="3" xfId="3" applyNumberFormat="1" applyFont="1" applyFill="1" applyBorder="1" applyAlignment="1">
      <alignment horizontal="center" vertical="top" wrapText="1"/>
    </xf>
    <xf numFmtId="0" fontId="20" fillId="11" borderId="3" xfId="0" applyFont="1" applyFill="1" applyBorder="1" applyAlignment="1">
      <alignment horizontal="center" wrapText="1"/>
    </xf>
    <xf numFmtId="165" fontId="15" fillId="7" borderId="3" xfId="3" applyNumberFormat="1" applyFont="1" applyBorder="1" applyAlignment="1">
      <alignment horizontal="right" vertical="top" wrapText="1"/>
    </xf>
    <xf numFmtId="165" fontId="29" fillId="11" borderId="3" xfId="3" applyNumberFormat="1" applyFont="1" applyFill="1" applyBorder="1" applyAlignment="1">
      <alignment horizontal="right" vertical="top" wrapText="1"/>
    </xf>
    <xf numFmtId="0" fontId="15" fillId="11" borderId="3" xfId="0" applyFont="1" applyFill="1" applyBorder="1" applyAlignment="1">
      <alignment horizontal="right"/>
    </xf>
    <xf numFmtId="165" fontId="29" fillId="11" borderId="0" xfId="0" applyNumberFormat="1" applyFont="1" applyFill="1" applyAlignment="1">
      <alignment horizontal="right"/>
    </xf>
    <xf numFmtId="9" fontId="16" fillId="13" borderId="3" xfId="0" applyNumberFormat="1" applyFont="1" applyFill="1" applyBorder="1" applyAlignment="1">
      <alignment horizontal="center"/>
    </xf>
    <xf numFmtId="0" fontId="16" fillId="13" borderId="0" xfId="3" applyFont="1" applyFill="1" applyBorder="1" applyAlignment="1">
      <alignment horizontal="left" vertical="top" wrapText="1"/>
    </xf>
    <xf numFmtId="0" fontId="15" fillId="12" borderId="0" xfId="0" applyFont="1" applyFill="1" applyAlignment="1">
      <alignment horizontal="center"/>
    </xf>
    <xf numFmtId="0" fontId="15" fillId="12" borderId="3" xfId="0" applyFont="1" applyFill="1" applyBorder="1" applyAlignment="1">
      <alignment horizontal="center"/>
    </xf>
    <xf numFmtId="165" fontId="20" fillId="11" borderId="26" xfId="0" applyNumberFormat="1" applyFont="1" applyFill="1" applyBorder="1" applyAlignment="1">
      <alignment horizontal="center"/>
    </xf>
    <xf numFmtId="165" fontId="20" fillId="11" borderId="0" xfId="0" applyNumberFormat="1" applyFont="1" applyFill="1" applyAlignment="1">
      <alignment horizontal="center"/>
    </xf>
    <xf numFmtId="44" fontId="20" fillId="11" borderId="3" xfId="1" applyFont="1" applyFill="1" applyBorder="1" applyAlignment="1">
      <alignment horizontal="center"/>
    </xf>
    <xf numFmtId="0" fontId="0" fillId="13" borderId="0" xfId="0" applyFill="1" applyAlignment="1">
      <alignment horizontal="center"/>
    </xf>
    <xf numFmtId="165" fontId="20" fillId="13" borderId="0" xfId="1" applyNumberFormat="1" applyFont="1" applyFill="1" applyBorder="1" applyAlignment="1">
      <alignment horizontal="right" vertical="top" wrapText="1"/>
    </xf>
    <xf numFmtId="0" fontId="1" fillId="13" borderId="0" xfId="4" applyFill="1" applyBorder="1" applyAlignment="1">
      <alignment horizontal="center" vertical="center" wrapText="1"/>
    </xf>
    <xf numFmtId="165" fontId="18" fillId="13" borderId="0" xfId="3" applyNumberFormat="1" applyFont="1" applyFill="1" applyBorder="1" applyAlignment="1">
      <alignment horizontal="center" vertical="top" wrapText="1"/>
    </xf>
    <xf numFmtId="165" fontId="29" fillId="13" borderId="0" xfId="0" applyNumberFormat="1" applyFont="1" applyFill="1" applyAlignment="1">
      <alignment horizontal="center"/>
    </xf>
    <xf numFmtId="0" fontId="24" fillId="13" borderId="0" xfId="0" applyFont="1" applyFill="1" applyAlignment="1">
      <alignment vertical="center"/>
    </xf>
    <xf numFmtId="0" fontId="16" fillId="13" borderId="0" xfId="3" applyFont="1" applyFill="1" applyBorder="1" applyAlignment="1">
      <alignment horizontal="center" vertical="top" wrapText="1"/>
    </xf>
    <xf numFmtId="0" fontId="0" fillId="13" borderId="0" xfId="0" applyFill="1"/>
    <xf numFmtId="0" fontId="0" fillId="13" borderId="3" xfId="0" applyFill="1" applyBorder="1"/>
    <xf numFmtId="0" fontId="18" fillId="9" borderId="3" xfId="4" applyFont="1" applyBorder="1" applyAlignment="1">
      <alignment horizontal="center" vertical="center" wrapText="1"/>
    </xf>
    <xf numFmtId="0" fontId="18" fillId="10" borderId="3" xfId="4" applyFont="1" applyFill="1" applyBorder="1" applyAlignment="1">
      <alignment horizontal="center" vertical="center" wrapText="1"/>
    </xf>
    <xf numFmtId="44" fontId="34" fillId="0" borderId="1" xfId="0" applyNumberFormat="1" applyFont="1" applyBorder="1" applyAlignment="1" applyProtection="1">
      <alignment wrapText="1"/>
      <protection locked="0"/>
    </xf>
    <xf numFmtId="44" fontId="34" fillId="0" borderId="4" xfId="0" applyNumberFormat="1" applyFont="1" applyBorder="1" applyAlignment="1" applyProtection="1">
      <alignment wrapText="1"/>
      <protection locked="0"/>
    </xf>
    <xf numFmtId="165" fontId="39" fillId="11" borderId="3" xfId="0" applyNumberFormat="1" applyFont="1" applyFill="1" applyBorder="1" applyAlignment="1">
      <alignment horizontal="center"/>
    </xf>
    <xf numFmtId="165" fontId="44" fillId="11" borderId="3" xfId="3" applyNumberFormat="1" applyFont="1" applyFill="1" applyBorder="1" applyAlignment="1">
      <alignment horizontal="center" vertical="top" wrapText="1"/>
    </xf>
    <xf numFmtId="165" fontId="43" fillId="11" borderId="0" xfId="0" applyNumberFormat="1" applyFont="1" applyFill="1" applyAlignment="1">
      <alignment horizontal="center" vertical="center"/>
    </xf>
    <xf numFmtId="165" fontId="46" fillId="11" borderId="0" xfId="0" applyNumberFormat="1" applyFont="1" applyFill="1" applyAlignment="1">
      <alignment horizontal="right" vertical="top"/>
    </xf>
    <xf numFmtId="0" fontId="6" fillId="0" borderId="1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30" fillId="8" borderId="0" xfId="6" applyBorder="1" applyAlignment="1" applyProtection="1">
      <alignment horizontal="center" vertical="center" wrapText="1"/>
      <protection locked="0"/>
    </xf>
    <xf numFmtId="0" fontId="15" fillId="9" borderId="22" xfId="4" applyFont="1" applyBorder="1" applyAlignment="1">
      <alignment horizontal="center" vertical="center" wrapText="1"/>
    </xf>
    <xf numFmtId="0" fontId="15" fillId="9" borderId="21" xfId="4" applyFont="1" applyBorder="1" applyAlignment="1">
      <alignment horizontal="center" vertical="center" wrapText="1"/>
    </xf>
    <xf numFmtId="0" fontId="16" fillId="0" borderId="25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3" fillId="0" borderId="23" xfId="3" applyFont="1" applyFill="1" applyBorder="1" applyAlignment="1" applyProtection="1">
      <alignment vertical="center" wrapText="1"/>
      <protection locked="0"/>
    </xf>
    <xf numFmtId="0" fontId="23" fillId="0" borderId="24" xfId="3" applyFont="1" applyFill="1" applyBorder="1" applyAlignment="1" applyProtection="1">
      <alignment vertical="center" wrapText="1"/>
      <protection locked="0"/>
    </xf>
    <xf numFmtId="0" fontId="0" fillId="14" borderId="1" xfId="5" applyFont="1" applyBorder="1" applyAlignment="1">
      <alignment horizontal="center" vertical="center" wrapText="1"/>
    </xf>
    <xf numFmtId="0" fontId="1" fillId="14" borderId="4" xfId="5" applyBorder="1" applyAlignment="1">
      <alignment horizontal="center" vertical="center" wrapText="1"/>
    </xf>
    <xf numFmtId="0" fontId="1" fillId="14" borderId="2" xfId="5" applyBorder="1" applyAlignment="1">
      <alignment horizontal="center" vertical="center" wrapText="1"/>
    </xf>
    <xf numFmtId="0" fontId="22" fillId="8" borderId="26" xfId="2" applyFont="1" applyFill="1" applyBorder="1" applyAlignment="1">
      <alignment horizontal="center" vertical="center" textRotation="90"/>
    </xf>
    <xf numFmtId="0" fontId="22" fillId="8" borderId="0" xfId="2" applyFont="1" applyFill="1" applyBorder="1" applyAlignment="1">
      <alignment horizontal="center" vertical="center" textRotation="90"/>
    </xf>
    <xf numFmtId="0" fontId="15" fillId="0" borderId="2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15" fillId="10" borderId="22" xfId="4" applyFont="1" applyFill="1" applyBorder="1" applyAlignment="1">
      <alignment horizontal="center" vertical="center" wrapText="1"/>
    </xf>
    <xf numFmtId="0" fontId="15" fillId="10" borderId="21" xfId="4" applyFont="1" applyFill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top" wrapText="1"/>
    </xf>
    <xf numFmtId="0" fontId="16" fillId="0" borderId="28" xfId="0" applyFont="1" applyBorder="1" applyAlignment="1">
      <alignment horizontal="center" vertical="top" wrapText="1"/>
    </xf>
    <xf numFmtId="0" fontId="16" fillId="0" borderId="23" xfId="0" applyFont="1" applyBorder="1" applyAlignment="1">
      <alignment horizontal="center" vertical="top" wrapText="1"/>
    </xf>
    <xf numFmtId="0" fontId="16" fillId="0" borderId="29" xfId="0" applyFont="1" applyBorder="1" applyAlignment="1">
      <alignment horizontal="center" vertical="top" wrapText="1"/>
    </xf>
    <xf numFmtId="0" fontId="21" fillId="7" borderId="25" xfId="3" applyFont="1" applyBorder="1" applyAlignment="1" applyProtection="1">
      <alignment horizontal="center" vertical="center" wrapText="1"/>
      <protection locked="0"/>
    </xf>
    <xf numFmtId="0" fontId="21" fillId="7" borderId="0" xfId="3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>
      <alignment horizontal="left"/>
    </xf>
    <xf numFmtId="0" fontId="16" fillId="0" borderId="27" xfId="0" applyFont="1" applyBorder="1" applyAlignment="1">
      <alignment vertical="center" wrapText="1"/>
    </xf>
    <xf numFmtId="0" fontId="16" fillId="0" borderId="28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16" fillId="0" borderId="29" xfId="0" applyFont="1" applyBorder="1" applyAlignment="1">
      <alignment vertical="center" wrapText="1"/>
    </xf>
    <xf numFmtId="0" fontId="0" fillId="14" borderId="27" xfId="5" applyFont="1" applyBorder="1" applyAlignment="1">
      <alignment horizontal="center" vertical="center" wrapText="1"/>
    </xf>
    <xf numFmtId="0" fontId="1" fillId="14" borderId="23" xfId="5" applyBorder="1" applyAlignment="1">
      <alignment horizontal="center" vertical="center" wrapText="1"/>
    </xf>
    <xf numFmtId="0" fontId="15" fillId="11" borderId="0" xfId="0" applyFont="1" applyFill="1"/>
    <xf numFmtId="0" fontId="45" fillId="11" borderId="0" xfId="0" applyFont="1" applyFill="1" applyAlignment="1">
      <alignment horizontal="right" vertical="top"/>
    </xf>
    <xf numFmtId="0" fontId="29" fillId="11" borderId="22" xfId="4" applyFont="1" applyFill="1" applyBorder="1" applyAlignment="1">
      <alignment horizontal="center" vertical="center" wrapText="1"/>
    </xf>
    <xf numFmtId="0" fontId="29" fillId="11" borderId="21" xfId="4" applyFont="1" applyFill="1" applyBorder="1" applyAlignment="1">
      <alignment horizontal="center" vertical="center" wrapText="1"/>
    </xf>
    <xf numFmtId="0" fontId="0" fillId="14" borderId="22" xfId="5" applyFont="1" applyBorder="1" applyAlignment="1">
      <alignment horizontal="center" vertical="center" wrapText="1"/>
    </xf>
    <xf numFmtId="0" fontId="0" fillId="14" borderId="21" xfId="5" applyFont="1" applyBorder="1" applyAlignment="1">
      <alignment horizontal="center" vertical="center" wrapText="1"/>
    </xf>
    <xf numFmtId="165" fontId="29" fillId="11" borderId="22" xfId="3" applyNumberFormat="1" applyFont="1" applyFill="1" applyBorder="1" applyAlignment="1">
      <alignment horizontal="center" vertical="center" wrapText="1"/>
    </xf>
    <xf numFmtId="165" fontId="29" fillId="11" borderId="21" xfId="3" applyNumberFormat="1" applyFont="1" applyFill="1" applyBorder="1" applyAlignment="1">
      <alignment horizontal="center" vertical="center" wrapText="1"/>
    </xf>
    <xf numFmtId="0" fontId="29" fillId="11" borderId="26" xfId="0" applyFont="1" applyFill="1" applyBorder="1" applyAlignment="1">
      <alignment horizontal="right"/>
    </xf>
    <xf numFmtId="0" fontId="29" fillId="11" borderId="0" xfId="0" applyFont="1" applyFill="1" applyAlignment="1">
      <alignment horizontal="right"/>
    </xf>
    <xf numFmtId="0" fontId="16" fillId="7" borderId="0" xfId="3" applyFont="1" applyBorder="1" applyAlignment="1">
      <alignment horizontal="center" vertical="top" wrapText="1"/>
    </xf>
    <xf numFmtId="0" fontId="40" fillId="0" borderId="27" xfId="0" applyFont="1" applyBorder="1" applyAlignment="1">
      <alignment vertical="center"/>
    </xf>
    <xf numFmtId="0" fontId="40" fillId="0" borderId="26" xfId="0" applyFont="1" applyBorder="1" applyAlignment="1">
      <alignment vertical="center"/>
    </xf>
    <xf numFmtId="0" fontId="40" fillId="0" borderId="28" xfId="0" applyFont="1" applyBorder="1" applyAlignment="1">
      <alignment vertical="center"/>
    </xf>
    <xf numFmtId="44" fontId="34" fillId="0" borderId="1" xfId="0" applyNumberFormat="1" applyFont="1" applyBorder="1" applyAlignment="1" applyProtection="1">
      <alignment wrapText="1"/>
      <protection locked="0"/>
    </xf>
    <xf numFmtId="44" fontId="34" fillId="0" borderId="4" xfId="0" applyNumberFormat="1" applyFont="1" applyBorder="1" applyAlignment="1" applyProtection="1">
      <alignment wrapText="1"/>
      <protection locked="0"/>
    </xf>
    <xf numFmtId="0" fontId="35" fillId="13" borderId="1" xfId="3" applyFont="1" applyFill="1" applyBorder="1" applyAlignment="1">
      <alignment horizontal="left" vertical="top" wrapText="1"/>
    </xf>
    <xf numFmtId="0" fontId="35" fillId="13" borderId="2" xfId="3" applyFont="1" applyFill="1" applyBorder="1" applyAlignment="1">
      <alignment horizontal="left" vertical="top" wrapText="1"/>
    </xf>
    <xf numFmtId="165" fontId="39" fillId="11" borderId="2" xfId="1" applyNumberFormat="1" applyFont="1" applyFill="1" applyBorder="1" applyAlignment="1">
      <alignment horizontal="right" vertical="top" wrapText="1"/>
    </xf>
    <xf numFmtId="165" fontId="39" fillId="11" borderId="4" xfId="1" applyNumberFormat="1" applyFont="1" applyFill="1" applyBorder="1" applyAlignment="1">
      <alignment horizontal="right" vertical="top" wrapText="1"/>
    </xf>
    <xf numFmtId="0" fontId="39" fillId="11" borderId="1" xfId="0" applyFont="1" applyFill="1" applyBorder="1" applyAlignment="1">
      <alignment horizontal="right"/>
    </xf>
    <xf numFmtId="0" fontId="39" fillId="11" borderId="4" xfId="0" applyFont="1" applyFill="1" applyBorder="1" applyAlignment="1">
      <alignment horizontal="right"/>
    </xf>
    <xf numFmtId="0" fontId="35" fillId="0" borderId="1" xfId="0" applyFont="1" applyBorder="1" applyAlignment="1">
      <alignment horizontal="left" vertical="center" wrapText="1"/>
    </xf>
    <xf numFmtId="0" fontId="35" fillId="0" borderId="4" xfId="0" applyFont="1" applyBorder="1" applyAlignment="1">
      <alignment horizontal="left" vertical="center" wrapText="1"/>
    </xf>
    <xf numFmtId="0" fontId="31" fillId="11" borderId="27" xfId="4" applyFont="1" applyFill="1" applyBorder="1" applyAlignment="1">
      <alignment horizontal="center" vertical="center" wrapText="1"/>
    </xf>
    <xf numFmtId="0" fontId="31" fillId="11" borderId="25" xfId="4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center"/>
    </xf>
    <xf numFmtId="0" fontId="34" fillId="13" borderId="3" xfId="3" applyFont="1" applyFill="1" applyBorder="1" applyAlignment="1">
      <alignment horizontal="left" vertical="top" wrapText="1"/>
    </xf>
    <xf numFmtId="0" fontId="15" fillId="0" borderId="0" xfId="0" applyFont="1" applyBorder="1" applyAlignment="1">
      <alignment horizontal="center"/>
    </xf>
    <xf numFmtId="0" fontId="15" fillId="0" borderId="0" xfId="0" applyFont="1" applyAlignment="1">
      <alignment horizontal="right"/>
    </xf>
  </cellXfs>
  <cellStyles count="7">
    <cellStyle name="20% - Accent1" xfId="4" builtinId="30"/>
    <cellStyle name="40% - Accent2" xfId="5" builtinId="35"/>
    <cellStyle name="Check Cell" xfId="6" builtinId="23"/>
    <cellStyle name="Currency" xfId="1" builtinId="4"/>
    <cellStyle name="Good" xfId="3" builtinId="26"/>
    <cellStyle name="Heading 1" xfId="2" builtinId="16"/>
    <cellStyle name="Normal" xfId="0" builtinId="0"/>
  </cellStyles>
  <dxfs count="17"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colors>
    <mruColors>
      <color rgb="FF287E5F"/>
      <color rgb="FF298F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externalLinkPath" Target="file:///C:\Users\sgesiri\OneDrive%20-%20State%20of%20Iowa%20HHS\Documents\+SUM(Services%20and%20Expen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5005D-90DE-4D00-BF3B-D861BA08A78B}">
  <dimension ref="A1:L102"/>
  <sheetViews>
    <sheetView workbookViewId="0">
      <selection activeCell="C109" sqref="C109"/>
    </sheetView>
  </sheetViews>
  <sheetFormatPr defaultRowHeight="15"/>
  <cols>
    <col min="1" max="1" width="17.42578125" customWidth="1"/>
    <col min="2" max="2" width="13.85546875" customWidth="1"/>
    <col min="9" max="9" width="13.85546875" customWidth="1"/>
  </cols>
  <sheetData>
    <row r="1" spans="1:11">
      <c r="A1" s="3" t="s">
        <v>101</v>
      </c>
      <c r="B1" s="8"/>
      <c r="C1" t="s">
        <v>106</v>
      </c>
      <c r="D1" t="s">
        <v>107</v>
      </c>
      <c r="F1" t="str" cm="1">
        <f t="array" ref="F1:F99">_xlfn.SORTBY(A2:A100,D2:D100)</f>
        <v>Adair </v>
      </c>
      <c r="H1">
        <v>1</v>
      </c>
      <c r="I1" s="7" t="e" cm="1">
        <f t="array" ref="I1">CLEAN(#REF!)</f>
        <v>#REF!</v>
      </c>
      <c r="K1" t="e">
        <f>SUBSTITUTE(TRIM(TEXT(I1,"text"))," ","")</f>
        <v>#REF!</v>
      </c>
    </row>
    <row r="2" spans="1:11">
      <c r="A2" s="15" t="s">
        <v>111</v>
      </c>
      <c r="B2" t="str">
        <f>SUBSTITUTE(TRIM(TEXT(A2,"text"))," ","")</f>
        <v>Adair </v>
      </c>
      <c r="C2">
        <v>1</v>
      </c>
      <c r="D2" t="str" cm="1">
        <f t="array" ref="D2">IF(SUM(IFERROR(FIND($B2,K$1:K$8,1),""))&gt;=1,C2,"")</f>
        <v/>
      </c>
      <c r="F2" s="9" t="str">
        <v>Adams </v>
      </c>
      <c r="H2">
        <v>2</v>
      </c>
      <c r="K2" t="str">
        <f t="shared" ref="K2:K8" si="0">SUBSTITUTE(TRIM(TEXT(I2,"text"))," ","")</f>
        <v>t1900xt</v>
      </c>
    </row>
    <row r="3" spans="1:11">
      <c r="A3" s="15" t="s">
        <v>112</v>
      </c>
      <c r="B3" t="str">
        <f t="shared" ref="B3:B66" si="1">SUBSTITUTE(TRIM(TEXT(A3,"text"))," ","")</f>
        <v>Adams </v>
      </c>
      <c r="C3">
        <v>2</v>
      </c>
      <c r="D3" t="str" cm="1">
        <f t="array" ref="D3">IF(SUM(IFERROR(FIND($B3,K$1:K$8,1),""))&gt;=1,C3,"")</f>
        <v/>
      </c>
      <c r="F3" t="str">
        <v>Allamakee </v>
      </c>
      <c r="H3">
        <v>3</v>
      </c>
      <c r="K3" t="str">
        <f t="shared" si="0"/>
        <v>t1900xt</v>
      </c>
    </row>
    <row r="4" spans="1:11">
      <c r="A4" s="15" t="s">
        <v>113</v>
      </c>
      <c r="B4" t="str">
        <f t="shared" si="1"/>
        <v>Allamakee </v>
      </c>
      <c r="C4">
        <v>3</v>
      </c>
      <c r="D4" t="str" cm="1">
        <f t="array" ref="D4">IF(SUM(IFERROR(FIND($B4,K$1:K$8,1),""))&gt;=1,C4,"")</f>
        <v/>
      </c>
      <c r="F4" t="str">
        <v>Appanoose </v>
      </c>
      <c r="H4">
        <v>4</v>
      </c>
      <c r="K4" t="str">
        <f t="shared" si="0"/>
        <v>t1900xt</v>
      </c>
    </row>
    <row r="5" spans="1:11">
      <c r="A5" s="15" t="s">
        <v>114</v>
      </c>
      <c r="B5" t="str">
        <f t="shared" si="1"/>
        <v>Appanoose </v>
      </c>
      <c r="C5">
        <v>4</v>
      </c>
      <c r="D5" t="str" cm="1">
        <f t="array" ref="D5">IF(SUM(IFERROR(FIND($B5,K$1:K$8,1),""))&gt;=1,C5,"")</f>
        <v/>
      </c>
      <c r="F5" t="str">
        <v>Audubon </v>
      </c>
      <c r="H5">
        <v>5</v>
      </c>
      <c r="K5" t="str">
        <f t="shared" si="0"/>
        <v>t1900xt</v>
      </c>
    </row>
    <row r="6" spans="1:11">
      <c r="A6" s="15" t="s">
        <v>115</v>
      </c>
      <c r="B6" t="str">
        <f t="shared" si="1"/>
        <v>Audubon </v>
      </c>
      <c r="C6">
        <v>5</v>
      </c>
      <c r="D6" t="str" cm="1">
        <f t="array" ref="D6">IF(SUM(IFERROR(FIND($B6,K$1:K$8,1),""))&gt;=1,C6,"")</f>
        <v/>
      </c>
      <c r="F6" t="str">
        <v>Benton </v>
      </c>
      <c r="H6">
        <v>6</v>
      </c>
      <c r="K6" t="str">
        <f t="shared" si="0"/>
        <v>t1900xt</v>
      </c>
    </row>
    <row r="7" spans="1:11">
      <c r="A7" s="15" t="s">
        <v>116</v>
      </c>
      <c r="B7" t="str">
        <f t="shared" si="1"/>
        <v>Benton </v>
      </c>
      <c r="C7">
        <v>6</v>
      </c>
      <c r="D7" t="str" cm="1">
        <f t="array" ref="D7">IF(SUM(IFERROR(FIND($B7,K$1:K$8,1),""))&gt;=1,C7,"")</f>
        <v/>
      </c>
      <c r="F7" t="str">
        <v>Black Hawk </v>
      </c>
      <c r="H7">
        <v>7</v>
      </c>
      <c r="K7" t="str">
        <f t="shared" si="0"/>
        <v>t1900xt</v>
      </c>
    </row>
    <row r="8" spans="1:11">
      <c r="A8" s="15" t="s">
        <v>117</v>
      </c>
      <c r="B8" t="str">
        <f t="shared" si="1"/>
        <v>BlackHawk </v>
      </c>
      <c r="C8">
        <v>7</v>
      </c>
      <c r="D8" t="str" cm="1">
        <f t="array" ref="D8">IF(SUM(IFERROR(FIND($B8,K$1:K$8,1),""))&gt;=1,C8,"")</f>
        <v/>
      </c>
      <c r="F8" t="str">
        <v>Boone </v>
      </c>
      <c r="H8">
        <v>8</v>
      </c>
      <c r="K8" t="str">
        <f t="shared" si="0"/>
        <v>t1900xt</v>
      </c>
    </row>
    <row r="9" spans="1:11">
      <c r="A9" s="15" t="s">
        <v>118</v>
      </c>
      <c r="B9" t="str">
        <f t="shared" si="1"/>
        <v>Boone </v>
      </c>
      <c r="C9">
        <v>8</v>
      </c>
      <c r="D9" t="str" cm="1">
        <f t="array" ref="D9">IF(SUM(IFERROR(FIND($B9,K$1:K$8,1),""))&gt;=1,C9,"")</f>
        <v/>
      </c>
      <c r="F9" t="str">
        <v>Bremer </v>
      </c>
    </row>
    <row r="10" spans="1:11">
      <c r="A10" s="15" t="s">
        <v>119</v>
      </c>
      <c r="B10" t="str">
        <f t="shared" si="1"/>
        <v>Bremer </v>
      </c>
      <c r="C10">
        <v>9</v>
      </c>
      <c r="D10" t="str" cm="1">
        <f t="array" ref="D10">IF(SUM(IFERROR(FIND($B10,K$1:K$8,1),""))&gt;=1,C10,"")</f>
        <v/>
      </c>
      <c r="F10" t="str">
        <v>Buchanan </v>
      </c>
      <c r="I10" s="10" t="str">
        <f>CONCATENATE("'Sheet1'!","F",9-COUNTBLANK(I1:I8),":F101")</f>
        <v>'Sheet1'!F2:F101</v>
      </c>
      <c r="K10" s="11"/>
    </row>
    <row r="11" spans="1:11">
      <c r="A11" s="15" t="s">
        <v>120</v>
      </c>
      <c r="B11" t="str">
        <f t="shared" si="1"/>
        <v>Buchanan </v>
      </c>
      <c r="C11">
        <v>10</v>
      </c>
      <c r="D11" t="str" cm="1">
        <f t="array" ref="D11">IF(SUM(IFERROR(FIND($B11,K$1:K$8,1),""))&gt;=1,C11,"")</f>
        <v/>
      </c>
      <c r="F11" t="str">
        <v>Buena Vista </v>
      </c>
    </row>
    <row r="12" spans="1:11">
      <c r="A12" s="15" t="s">
        <v>121</v>
      </c>
      <c r="B12" t="str">
        <f t="shared" si="1"/>
        <v>BuenaVista </v>
      </c>
      <c r="C12">
        <v>11</v>
      </c>
      <c r="D12" t="str" cm="1">
        <f t="array" ref="D12">IF(SUM(IFERROR(FIND($B12,K$1:K$8,1),""))&gt;=1,C12,"")</f>
        <v/>
      </c>
      <c r="F12" t="str">
        <v>Butler </v>
      </c>
    </row>
    <row r="13" spans="1:11">
      <c r="A13" s="15" t="s">
        <v>122</v>
      </c>
      <c r="B13" t="str">
        <f t="shared" si="1"/>
        <v>Butler </v>
      </c>
      <c r="C13">
        <v>12</v>
      </c>
      <c r="D13" t="str" cm="1">
        <f t="array" ref="D13">IF(SUM(IFERROR(FIND($B13,K$1:K$8,1),""))&gt;=1,C13,"")</f>
        <v/>
      </c>
      <c r="F13" t="str">
        <v>Calhoun </v>
      </c>
    </row>
    <row r="14" spans="1:11">
      <c r="A14" s="15" t="s">
        <v>123</v>
      </c>
      <c r="B14" t="str">
        <f t="shared" si="1"/>
        <v>Calhoun </v>
      </c>
      <c r="C14">
        <v>13</v>
      </c>
      <c r="D14" t="str" cm="1">
        <f t="array" ref="D14">IF(SUM(IFERROR(FIND($B14,K$1:K$8,1),""))&gt;=1,C14,"")</f>
        <v/>
      </c>
      <c r="F14" t="str">
        <v>Carroll </v>
      </c>
    </row>
    <row r="15" spans="1:11">
      <c r="A15" s="15" t="s">
        <v>124</v>
      </c>
      <c r="B15" t="str">
        <f t="shared" si="1"/>
        <v>Carroll </v>
      </c>
      <c r="C15">
        <v>14</v>
      </c>
      <c r="D15" t="str" cm="1">
        <f t="array" ref="D15">IF(SUM(IFERROR(FIND($B15,K$1:K$8,1),""))&gt;=1,C15,"")</f>
        <v/>
      </c>
      <c r="F15" t="str">
        <v>Cass </v>
      </c>
    </row>
    <row r="16" spans="1:11">
      <c r="A16" s="15" t="s">
        <v>125</v>
      </c>
      <c r="B16" t="str">
        <f t="shared" si="1"/>
        <v>Cass </v>
      </c>
      <c r="C16">
        <v>15</v>
      </c>
      <c r="D16" t="str" cm="1">
        <f t="array" ref="D16">IF(SUM(IFERROR(FIND($B16,K$1:K$8,1),""))&gt;=1,C16,"")</f>
        <v/>
      </c>
      <c r="F16" t="str">
        <v>Cedar </v>
      </c>
    </row>
    <row r="17" spans="1:12">
      <c r="A17" s="15" t="s">
        <v>126</v>
      </c>
      <c r="B17" t="str">
        <f t="shared" si="1"/>
        <v>Cedar </v>
      </c>
      <c r="C17">
        <v>16</v>
      </c>
      <c r="D17" t="str" cm="1">
        <f t="array" ref="D17">IF(SUM(IFERROR(FIND($B17,K$1:K$8,1),""))&gt;=1,C17,"")</f>
        <v/>
      </c>
      <c r="F17" t="str">
        <v>Cerro Gordo </v>
      </c>
    </row>
    <row r="18" spans="1:12">
      <c r="A18" s="15" t="s">
        <v>127</v>
      </c>
      <c r="B18" t="str">
        <f t="shared" si="1"/>
        <v>CerroGordo </v>
      </c>
      <c r="C18">
        <v>17</v>
      </c>
      <c r="D18" t="str" cm="1">
        <f t="array" ref="D18">IF(SUM(IFERROR(FIND($B18,K$1:K$8,1),""))&gt;=1,C18,"")</f>
        <v/>
      </c>
      <c r="F18" t="str">
        <v>Cherokee </v>
      </c>
    </row>
    <row r="19" spans="1:12">
      <c r="A19" s="15" t="s">
        <v>128</v>
      </c>
      <c r="B19" t="str">
        <f t="shared" si="1"/>
        <v>Cherokee </v>
      </c>
      <c r="C19">
        <v>18</v>
      </c>
      <c r="D19" t="str" cm="1">
        <f t="array" ref="D19">IF(SUM(IFERROR(FIND($B19,K$1:K$8,1),""))&gt;=1,C19,"")</f>
        <v/>
      </c>
      <c r="F19" t="str">
        <v>Chickasaw </v>
      </c>
    </row>
    <row r="20" spans="1:12">
      <c r="A20" s="15" t="s">
        <v>129</v>
      </c>
      <c r="B20" t="str">
        <f t="shared" si="1"/>
        <v>Chickasaw </v>
      </c>
      <c r="C20">
        <v>19</v>
      </c>
      <c r="D20" t="str" cm="1">
        <f t="array" ref="D20">IF(SUM(IFERROR(FIND($B20,K$1:K$8,1),""))&gt;=1,C20,"")</f>
        <v/>
      </c>
      <c r="F20" t="str">
        <v>Clarke </v>
      </c>
    </row>
    <row r="21" spans="1:12">
      <c r="A21" s="15" t="s">
        <v>130</v>
      </c>
      <c r="B21" t="str">
        <f t="shared" si="1"/>
        <v>Clarke </v>
      </c>
      <c r="C21">
        <v>20</v>
      </c>
      <c r="D21" t="str" cm="1">
        <f t="array" ref="D21">IF(SUM(IFERROR(FIND($B21,K$1:K$8,1),""))&gt;=1,C21,"")</f>
        <v/>
      </c>
      <c r="F21" t="str">
        <v>Clay </v>
      </c>
      <c r="I21" t="s">
        <v>0</v>
      </c>
      <c r="J21">
        <v>1</v>
      </c>
      <c r="L21" t="str" cm="1">
        <f t="array" ref="L21:L24">_xlfn.SORTBY(I21:I24,J21:J24)</f>
        <v>Adair</v>
      </c>
    </row>
    <row r="22" spans="1:12">
      <c r="A22" s="15" t="s">
        <v>131</v>
      </c>
      <c r="B22" t="str">
        <f t="shared" si="1"/>
        <v>Clay </v>
      </c>
      <c r="C22">
        <v>21</v>
      </c>
      <c r="D22" t="str" cm="1">
        <f t="array" ref="D22">IF(SUM(IFERROR(FIND($B22,K$1:K$8,1),""))&gt;=1,C22,"")</f>
        <v/>
      </c>
      <c r="F22" t="str">
        <v>Clayton </v>
      </c>
      <c r="I22" t="s">
        <v>108</v>
      </c>
      <c r="J22">
        <v>200</v>
      </c>
      <c r="L22" t="str">
        <v>Twelve</v>
      </c>
    </row>
    <row r="23" spans="1:12">
      <c r="A23" s="15" t="s">
        <v>132</v>
      </c>
      <c r="B23" t="str">
        <f t="shared" si="1"/>
        <v>Clayton </v>
      </c>
      <c r="C23">
        <v>22</v>
      </c>
      <c r="D23" t="str" cm="1">
        <f t="array" ref="D23">IF(SUM(IFERROR(FIND($B23,K$1:K$8,1),""))&gt;=1,C23,"")</f>
        <v/>
      </c>
      <c r="F23" t="str">
        <v>Clinton </v>
      </c>
      <c r="I23" t="s">
        <v>109</v>
      </c>
      <c r="J23">
        <v>2</v>
      </c>
      <c r="L23" t="str">
        <v>Fourteen</v>
      </c>
    </row>
    <row r="24" spans="1:12">
      <c r="A24" s="15" t="s">
        <v>133</v>
      </c>
      <c r="B24" t="str">
        <f t="shared" si="1"/>
        <v>Clinton </v>
      </c>
      <c r="C24">
        <v>23</v>
      </c>
      <c r="D24" t="str" cm="1">
        <f t="array" ref="D24">IF(SUM(IFERROR(FIND($B24,K$1:K$8,1),""))&gt;=1,C24,"")</f>
        <v/>
      </c>
      <c r="F24" t="str">
        <v>Crawford </v>
      </c>
      <c r="I24" t="s">
        <v>110</v>
      </c>
      <c r="J24">
        <v>3</v>
      </c>
      <c r="L24" t="str">
        <v>Bayard</v>
      </c>
    </row>
    <row r="25" spans="1:12">
      <c r="A25" s="15" t="s">
        <v>134</v>
      </c>
      <c r="B25" t="str">
        <f t="shared" si="1"/>
        <v>Crawford </v>
      </c>
      <c r="C25">
        <v>24</v>
      </c>
      <c r="D25" t="str" cm="1">
        <f t="array" ref="D25">IF(SUM(IFERROR(FIND($B25,K$1:K$8,1),""))&gt;=1,C25,"")</f>
        <v/>
      </c>
      <c r="F25" t="str">
        <v>Dallas </v>
      </c>
    </row>
    <row r="26" spans="1:12">
      <c r="A26" s="15" t="s">
        <v>135</v>
      </c>
      <c r="B26" t="str">
        <f t="shared" si="1"/>
        <v>Dallas </v>
      </c>
      <c r="C26">
        <v>25</v>
      </c>
      <c r="D26" t="str" cm="1">
        <f t="array" ref="D26">IF(SUM(IFERROR(FIND($B26,K$1:K$8,1),""))&gt;=1,C26,"")</f>
        <v/>
      </c>
      <c r="F26" t="str">
        <v>Davis </v>
      </c>
    </row>
    <row r="27" spans="1:12">
      <c r="A27" s="15" t="s">
        <v>136</v>
      </c>
      <c r="B27" t="str">
        <f t="shared" si="1"/>
        <v>Davis </v>
      </c>
      <c r="C27">
        <v>26</v>
      </c>
      <c r="D27" t="str" cm="1">
        <f t="array" ref="D27">IF(SUM(IFERROR(FIND($B27,K$1:K$8,1),""))&gt;=1,C27,"")</f>
        <v/>
      </c>
      <c r="F27" t="str">
        <v>Decatur </v>
      </c>
    </row>
    <row r="28" spans="1:12">
      <c r="A28" s="15" t="s">
        <v>137</v>
      </c>
      <c r="B28" t="str">
        <f t="shared" si="1"/>
        <v>Decatur </v>
      </c>
      <c r="C28">
        <v>27</v>
      </c>
      <c r="D28" t="str" cm="1">
        <f t="array" ref="D28">IF(SUM(IFERROR(FIND($B28,K$1:K$8,1),""))&gt;=1,C28,"")</f>
        <v/>
      </c>
      <c r="F28" t="str">
        <v>Delaware </v>
      </c>
    </row>
    <row r="29" spans="1:12">
      <c r="A29" s="15" t="s">
        <v>138</v>
      </c>
      <c r="B29" t="str">
        <f t="shared" si="1"/>
        <v>Delaware </v>
      </c>
      <c r="C29">
        <v>28</v>
      </c>
      <c r="D29" t="str" cm="1">
        <f t="array" ref="D29">IF(SUM(IFERROR(FIND($B29,K$1:K$8,1),""))&gt;=1,C29,"")</f>
        <v/>
      </c>
      <c r="F29" t="str">
        <v>Des Moines </v>
      </c>
    </row>
    <row r="30" spans="1:12">
      <c r="A30" s="15" t="s">
        <v>139</v>
      </c>
      <c r="B30" t="str">
        <f t="shared" si="1"/>
        <v>DesMoines </v>
      </c>
      <c r="C30">
        <v>29</v>
      </c>
      <c r="D30" t="str" cm="1">
        <f t="array" ref="D30">IF(SUM(IFERROR(FIND($B30,K$1:K$8,1),""))&gt;=1,C30,"")</f>
        <v/>
      </c>
      <c r="F30" t="str">
        <v>Dickinson </v>
      </c>
    </row>
    <row r="31" spans="1:12">
      <c r="A31" s="15" t="s">
        <v>140</v>
      </c>
      <c r="B31" t="str">
        <f t="shared" si="1"/>
        <v>Dickinson </v>
      </c>
      <c r="C31">
        <v>30</v>
      </c>
      <c r="D31" t="str" cm="1">
        <f t="array" ref="D31">IF(SUM(IFERROR(FIND($B31,K$1:K$8,1),""))&gt;=1,C31,"")</f>
        <v/>
      </c>
      <c r="F31" t="str">
        <v>Dubuque </v>
      </c>
    </row>
    <row r="32" spans="1:12">
      <c r="A32" s="15" t="s">
        <v>141</v>
      </c>
      <c r="B32" t="str">
        <f t="shared" si="1"/>
        <v>Dubuque </v>
      </c>
      <c r="C32">
        <v>31</v>
      </c>
      <c r="D32" t="str" cm="1">
        <f t="array" ref="D32">IF(SUM(IFERROR(FIND($B32,K$1:K$8,1),""))&gt;=1,C32,"")</f>
        <v/>
      </c>
      <c r="F32" t="str">
        <v>Emmet </v>
      </c>
    </row>
    <row r="33" spans="1:6">
      <c r="A33" s="15" t="s">
        <v>142</v>
      </c>
      <c r="B33" t="str">
        <f t="shared" si="1"/>
        <v>Emmet </v>
      </c>
      <c r="C33">
        <v>32</v>
      </c>
      <c r="D33" t="str" cm="1">
        <f t="array" ref="D33">IF(SUM(IFERROR(FIND($B33,K$1:K$8,1),""))&gt;=1,C33,"")</f>
        <v/>
      </c>
      <c r="F33" t="str">
        <v>Fayette </v>
      </c>
    </row>
    <row r="34" spans="1:6">
      <c r="A34" s="15" t="s">
        <v>143</v>
      </c>
      <c r="B34" t="str">
        <f t="shared" si="1"/>
        <v>Fayette </v>
      </c>
      <c r="C34">
        <v>33</v>
      </c>
      <c r="D34" t="str" cm="1">
        <f t="array" ref="D34">IF(SUM(IFERROR(FIND($B34,K$1:K$8,1),""))&gt;=1,C34,"")</f>
        <v/>
      </c>
      <c r="F34" t="str">
        <v>Floyd </v>
      </c>
    </row>
    <row r="35" spans="1:6">
      <c r="A35" s="15" t="s">
        <v>144</v>
      </c>
      <c r="B35" t="str">
        <f t="shared" si="1"/>
        <v>Floyd </v>
      </c>
      <c r="C35">
        <v>34</v>
      </c>
      <c r="D35" t="str" cm="1">
        <f t="array" ref="D35">IF(SUM(IFERROR(FIND($B35,K$1:K$8,1),""))&gt;=1,C35,"")</f>
        <v/>
      </c>
      <c r="F35" t="str">
        <v>Franklin </v>
      </c>
    </row>
    <row r="36" spans="1:6">
      <c r="A36" s="15" t="s">
        <v>145</v>
      </c>
      <c r="B36" t="str">
        <f t="shared" si="1"/>
        <v>Franklin </v>
      </c>
      <c r="C36">
        <v>35</v>
      </c>
      <c r="D36" t="str" cm="1">
        <f t="array" ref="D36">IF(SUM(IFERROR(FIND($B36,K$1:K$8,1),""))&gt;=1,C36,"")</f>
        <v/>
      </c>
      <c r="F36" t="str">
        <v>Fremont </v>
      </c>
    </row>
    <row r="37" spans="1:6">
      <c r="A37" s="15" t="s">
        <v>146</v>
      </c>
      <c r="B37" t="str">
        <f t="shared" si="1"/>
        <v>Fremont </v>
      </c>
      <c r="C37">
        <v>36</v>
      </c>
      <c r="D37" t="str" cm="1">
        <f t="array" ref="D37">IF(SUM(IFERROR(FIND($B37,K$1:K$8,1),""))&gt;=1,C37,"")</f>
        <v/>
      </c>
      <c r="F37" t="str">
        <v>Greene </v>
      </c>
    </row>
    <row r="38" spans="1:6">
      <c r="A38" s="15" t="s">
        <v>147</v>
      </c>
      <c r="B38" t="str">
        <f t="shared" si="1"/>
        <v>Greene </v>
      </c>
      <c r="C38">
        <v>37</v>
      </c>
      <c r="D38" t="str" cm="1">
        <f t="array" ref="D38">IF(SUM(IFERROR(FIND($B38,K$1:K$8,1),""))&gt;=1,C38,"")</f>
        <v/>
      </c>
      <c r="F38" t="str">
        <v>Grundy </v>
      </c>
    </row>
    <row r="39" spans="1:6">
      <c r="A39" s="15" t="s">
        <v>148</v>
      </c>
      <c r="B39" t="str">
        <f t="shared" si="1"/>
        <v>Grundy </v>
      </c>
      <c r="C39">
        <v>38</v>
      </c>
      <c r="D39" t="str" cm="1">
        <f t="array" ref="D39">IF(SUM(IFERROR(FIND($B39,K$1:K$8,1),""))&gt;=1,C39,"")</f>
        <v/>
      </c>
      <c r="F39" t="str">
        <v>Guthrie </v>
      </c>
    </row>
    <row r="40" spans="1:6">
      <c r="A40" s="15" t="s">
        <v>149</v>
      </c>
      <c r="B40" t="str">
        <f t="shared" si="1"/>
        <v>Guthrie </v>
      </c>
      <c r="C40">
        <v>39</v>
      </c>
      <c r="D40" t="str" cm="1">
        <f t="array" ref="D40">IF(SUM(IFERROR(FIND($B40,K$1:K$8,1),""))&gt;=1,C40,"")</f>
        <v/>
      </c>
      <c r="F40" t="str">
        <v>Hamilton </v>
      </c>
    </row>
    <row r="41" spans="1:6">
      <c r="A41" s="15" t="s">
        <v>150</v>
      </c>
      <c r="B41" t="str">
        <f t="shared" si="1"/>
        <v>Hamilton </v>
      </c>
      <c r="C41">
        <v>40</v>
      </c>
      <c r="D41" t="str" cm="1">
        <f t="array" ref="D41">IF(SUM(IFERROR(FIND($B41,K$1:K$8,1),""))&gt;=1,C41,"")</f>
        <v/>
      </c>
      <c r="F41" t="str">
        <v>Hancock </v>
      </c>
    </row>
    <row r="42" spans="1:6">
      <c r="A42" s="15" t="s">
        <v>151</v>
      </c>
      <c r="B42" t="str">
        <f t="shared" si="1"/>
        <v>Hancock </v>
      </c>
      <c r="C42">
        <v>41</v>
      </c>
      <c r="D42" t="str" cm="1">
        <f t="array" ref="D42">IF(SUM(IFERROR(FIND($B42,K$1:K$8,1),""))&gt;=1,C42,"")</f>
        <v/>
      </c>
      <c r="F42" t="str">
        <v>Hardin </v>
      </c>
    </row>
    <row r="43" spans="1:6">
      <c r="A43" s="15" t="s">
        <v>152</v>
      </c>
      <c r="B43" t="str">
        <f t="shared" si="1"/>
        <v>Hardin </v>
      </c>
      <c r="C43">
        <v>42</v>
      </c>
      <c r="D43" t="str" cm="1">
        <f t="array" ref="D43">IF(SUM(IFERROR(FIND($B43,K$1:K$8,1),""))&gt;=1,C43,"")</f>
        <v/>
      </c>
      <c r="F43" t="str">
        <v>Harrison </v>
      </c>
    </row>
    <row r="44" spans="1:6">
      <c r="A44" s="15" t="s">
        <v>153</v>
      </c>
      <c r="B44" t="str">
        <f t="shared" si="1"/>
        <v>Harrison </v>
      </c>
      <c r="C44">
        <v>43</v>
      </c>
      <c r="D44" t="str" cm="1">
        <f t="array" ref="D44">IF(SUM(IFERROR(FIND($B44,K$1:K$8,1),""))&gt;=1,C44,"")</f>
        <v/>
      </c>
      <c r="F44" t="str">
        <v>Henry </v>
      </c>
    </row>
    <row r="45" spans="1:6">
      <c r="A45" s="15" t="s">
        <v>154</v>
      </c>
      <c r="B45" t="str">
        <f t="shared" si="1"/>
        <v>Henry </v>
      </c>
      <c r="C45">
        <v>44</v>
      </c>
      <c r="D45" t="str" cm="1">
        <f t="array" ref="D45">IF(SUM(IFERROR(FIND($B45,K$1:K$8,1),""))&gt;=1,C45,"")</f>
        <v/>
      </c>
      <c r="F45" t="str">
        <v>Howard </v>
      </c>
    </row>
    <row r="46" spans="1:6">
      <c r="A46" s="15" t="s">
        <v>155</v>
      </c>
      <c r="B46" t="str">
        <f t="shared" si="1"/>
        <v>Howard </v>
      </c>
      <c r="C46">
        <v>45</v>
      </c>
      <c r="D46" t="str" cm="1">
        <f t="array" ref="D46">IF(SUM(IFERROR(FIND($B46,K$1:K$8,1),""))&gt;=1,C46,"")</f>
        <v/>
      </c>
      <c r="F46" t="str">
        <v>Humboldt </v>
      </c>
    </row>
    <row r="47" spans="1:6">
      <c r="A47" s="15" t="s">
        <v>156</v>
      </c>
      <c r="B47" t="str">
        <f t="shared" si="1"/>
        <v>Humboldt </v>
      </c>
      <c r="C47">
        <v>46</v>
      </c>
      <c r="D47" t="str" cm="1">
        <f t="array" ref="D47">IF(SUM(IFERROR(FIND($B47,K$1:K$8,1),""))&gt;=1,C47,"")</f>
        <v/>
      </c>
      <c r="F47" t="str">
        <v>Ida </v>
      </c>
    </row>
    <row r="48" spans="1:6">
      <c r="A48" s="15" t="s">
        <v>157</v>
      </c>
      <c r="B48" t="str">
        <f t="shared" si="1"/>
        <v>Ida </v>
      </c>
      <c r="C48">
        <v>47</v>
      </c>
      <c r="D48" t="str" cm="1">
        <f t="array" ref="D48">IF(SUM(IFERROR(FIND($B48,K$1:K$8,1),""))&gt;=1,C48,"")</f>
        <v/>
      </c>
      <c r="F48" t="str">
        <v>Iowa </v>
      </c>
    </row>
    <row r="49" spans="1:6">
      <c r="A49" s="15" t="s">
        <v>158</v>
      </c>
      <c r="B49" t="str">
        <f t="shared" si="1"/>
        <v>Iowa </v>
      </c>
      <c r="C49">
        <v>48</v>
      </c>
      <c r="D49" t="str" cm="1">
        <f t="array" ref="D49">IF(SUM(IFERROR(FIND($B49,K$1:K$8,1),""))&gt;=1,C49,"")</f>
        <v/>
      </c>
      <c r="F49" t="str">
        <v>Jackson </v>
      </c>
    </row>
    <row r="50" spans="1:6">
      <c r="A50" s="15" t="s">
        <v>159</v>
      </c>
      <c r="B50" t="str">
        <f t="shared" si="1"/>
        <v>Jackson </v>
      </c>
      <c r="C50">
        <v>49</v>
      </c>
      <c r="D50" t="str" cm="1">
        <f t="array" ref="D50">IF(SUM(IFERROR(FIND($B50,K$1:K$8,1),""))&gt;=1,C50,"")</f>
        <v/>
      </c>
      <c r="F50" t="str">
        <v>Jasper </v>
      </c>
    </row>
    <row r="51" spans="1:6">
      <c r="A51" s="15" t="s">
        <v>160</v>
      </c>
      <c r="B51" t="str">
        <f t="shared" si="1"/>
        <v>Jasper </v>
      </c>
      <c r="C51">
        <v>50</v>
      </c>
      <c r="D51" t="str" cm="1">
        <f t="array" ref="D51">IF(SUM(IFERROR(FIND($B51,K$1:K$8,1),""))&gt;=1,C51,"")</f>
        <v/>
      </c>
      <c r="F51" t="str">
        <v>Jefferson </v>
      </c>
    </row>
    <row r="52" spans="1:6">
      <c r="A52" s="15" t="s">
        <v>161</v>
      </c>
      <c r="B52" t="str">
        <f t="shared" si="1"/>
        <v>Jefferson </v>
      </c>
      <c r="C52">
        <v>51</v>
      </c>
      <c r="D52" t="str" cm="1">
        <f t="array" ref="D52">IF(SUM(IFERROR(FIND($B52,K$1:K$8,1),""))&gt;=1,C52,"")</f>
        <v/>
      </c>
      <c r="F52" t="str">
        <v>Johnson </v>
      </c>
    </row>
    <row r="53" spans="1:6">
      <c r="A53" s="15" t="s">
        <v>162</v>
      </c>
      <c r="B53" t="str">
        <f t="shared" si="1"/>
        <v>Johnson </v>
      </c>
      <c r="C53">
        <v>52</v>
      </c>
      <c r="D53" t="str" cm="1">
        <f t="array" ref="D53">IF(SUM(IFERROR(FIND($B53,K$1:K$8,1),""))&gt;=1,C53,"")</f>
        <v/>
      </c>
      <c r="F53" t="str">
        <v>Jones </v>
      </c>
    </row>
    <row r="54" spans="1:6">
      <c r="A54" s="15" t="s">
        <v>163</v>
      </c>
      <c r="B54" t="str">
        <f t="shared" si="1"/>
        <v>Jones </v>
      </c>
      <c r="C54">
        <v>53</v>
      </c>
      <c r="D54" t="str" cm="1">
        <f t="array" ref="D54">IF(SUM(IFERROR(FIND($B54,K$1:K$8,1),""))&gt;=1,C54,"")</f>
        <v/>
      </c>
      <c r="F54" t="str">
        <v>Keokuk </v>
      </c>
    </row>
    <row r="55" spans="1:6">
      <c r="A55" s="15" t="s">
        <v>164</v>
      </c>
      <c r="B55" t="str">
        <f t="shared" si="1"/>
        <v>Keokuk </v>
      </c>
      <c r="C55">
        <v>54</v>
      </c>
      <c r="D55" t="str" cm="1">
        <f t="array" ref="D55">IF(SUM(IFERROR(FIND($B55,K$1:K$8,1),""))&gt;=1,C55,"")</f>
        <v/>
      </c>
      <c r="F55" t="str">
        <v>Kossuth </v>
      </c>
    </row>
    <row r="56" spans="1:6">
      <c r="A56" s="15" t="s">
        <v>165</v>
      </c>
      <c r="B56" t="str">
        <f t="shared" si="1"/>
        <v>Kossuth </v>
      </c>
      <c r="C56">
        <v>55</v>
      </c>
      <c r="D56" t="str" cm="1">
        <f t="array" ref="D56">IF(SUM(IFERROR(FIND($B56,K$1:K$8,1),""))&gt;=1,C56,"")</f>
        <v/>
      </c>
      <c r="F56" t="str">
        <v>Lee </v>
      </c>
    </row>
    <row r="57" spans="1:6">
      <c r="A57" s="15" t="s">
        <v>166</v>
      </c>
      <c r="B57" t="str">
        <f t="shared" si="1"/>
        <v>Lee </v>
      </c>
      <c r="C57">
        <v>56</v>
      </c>
      <c r="D57" t="str" cm="1">
        <f t="array" ref="D57">IF(SUM(IFERROR(FIND($B57,K$1:K$8,1),""))&gt;=1,C57,"")</f>
        <v/>
      </c>
      <c r="F57" t="str">
        <v>Linn </v>
      </c>
    </row>
    <row r="58" spans="1:6">
      <c r="A58" s="15" t="s">
        <v>167</v>
      </c>
      <c r="B58" t="str">
        <f t="shared" si="1"/>
        <v>Linn </v>
      </c>
      <c r="C58">
        <v>57</v>
      </c>
      <c r="D58" t="str" cm="1">
        <f t="array" ref="D58">IF(SUM(IFERROR(FIND($B58,K$1:K$8,1),""))&gt;=1,C58,"")</f>
        <v/>
      </c>
      <c r="F58" t="str">
        <v>Louisa </v>
      </c>
    </row>
    <row r="59" spans="1:6">
      <c r="A59" s="15" t="s">
        <v>168</v>
      </c>
      <c r="B59" t="str">
        <f t="shared" si="1"/>
        <v>Louisa </v>
      </c>
      <c r="C59">
        <v>58</v>
      </c>
      <c r="D59" t="str" cm="1">
        <f t="array" ref="D59">IF(SUM(IFERROR(FIND($B59,K$1:K$8,1),""))&gt;=1,C59,"")</f>
        <v/>
      </c>
      <c r="F59" t="str">
        <v>Lucas </v>
      </c>
    </row>
    <row r="60" spans="1:6">
      <c r="A60" s="15" t="s">
        <v>169</v>
      </c>
      <c r="B60" t="str">
        <f t="shared" si="1"/>
        <v>Lucas </v>
      </c>
      <c r="C60">
        <v>59</v>
      </c>
      <c r="D60" t="str" cm="1">
        <f t="array" ref="D60">IF(SUM(IFERROR(FIND($B60,K$1:K$8,1),""))&gt;=1,C60,"")</f>
        <v/>
      </c>
      <c r="F60" t="str">
        <v>Lyon </v>
      </c>
    </row>
    <row r="61" spans="1:6">
      <c r="A61" s="15" t="s">
        <v>170</v>
      </c>
      <c r="B61" t="str">
        <f t="shared" si="1"/>
        <v>Lyon </v>
      </c>
      <c r="C61">
        <v>60</v>
      </c>
      <c r="D61" t="str" cm="1">
        <f t="array" ref="D61">IF(SUM(IFERROR(FIND($B61,K$1:K$8,1),""))&gt;=1,C61,"")</f>
        <v/>
      </c>
      <c r="F61" t="str">
        <v>Madison </v>
      </c>
    </row>
    <row r="62" spans="1:6">
      <c r="A62" s="15" t="s">
        <v>171</v>
      </c>
      <c r="B62" t="str">
        <f t="shared" si="1"/>
        <v>Madison </v>
      </c>
      <c r="C62">
        <v>61</v>
      </c>
      <c r="D62" t="str" cm="1">
        <f t="array" ref="D62">IF(SUM(IFERROR(FIND($B62,K$1:K$8,1),""))&gt;=1,C62,"")</f>
        <v/>
      </c>
      <c r="F62" t="str">
        <v>Mahaska </v>
      </c>
    </row>
    <row r="63" spans="1:6">
      <c r="A63" s="15" t="s">
        <v>172</v>
      </c>
      <c r="B63" t="str">
        <f t="shared" si="1"/>
        <v>Mahaska </v>
      </c>
      <c r="C63">
        <v>62</v>
      </c>
      <c r="D63" t="str" cm="1">
        <f t="array" ref="D63">IF(SUM(IFERROR(FIND($B63,K$1:K$8,1),""))&gt;=1,C63,"")</f>
        <v/>
      </c>
      <c r="F63" t="str">
        <v>Marion </v>
      </c>
    </row>
    <row r="64" spans="1:6">
      <c r="A64" s="15" t="s">
        <v>173</v>
      </c>
      <c r="B64" t="str">
        <f t="shared" si="1"/>
        <v>Marion </v>
      </c>
      <c r="C64">
        <v>63</v>
      </c>
      <c r="D64" t="str" cm="1">
        <f t="array" ref="D64">IF(SUM(IFERROR(FIND($B64,K$1:K$8,1),""))&gt;=1,C64,"")</f>
        <v/>
      </c>
      <c r="F64" t="str">
        <v>Marshall </v>
      </c>
    </row>
    <row r="65" spans="1:6">
      <c r="A65" s="15" t="s">
        <v>174</v>
      </c>
      <c r="B65" t="str">
        <f t="shared" si="1"/>
        <v>Marshall </v>
      </c>
      <c r="C65">
        <v>64</v>
      </c>
      <c r="D65" t="str" cm="1">
        <f t="array" ref="D65">IF(SUM(IFERROR(FIND($B65,K$1:K$8,1),""))&gt;=1,C65,"")</f>
        <v/>
      </c>
      <c r="F65" t="str">
        <v>Mills </v>
      </c>
    </row>
    <row r="66" spans="1:6">
      <c r="A66" s="15" t="s">
        <v>175</v>
      </c>
      <c r="B66" t="str">
        <f t="shared" si="1"/>
        <v>Mills </v>
      </c>
      <c r="C66">
        <v>65</v>
      </c>
      <c r="D66" t="str" cm="1">
        <f t="array" ref="D66">IF(SUM(IFERROR(FIND($B66,K$1:K$8,1),""))&gt;=1,C66,"")</f>
        <v/>
      </c>
      <c r="F66" t="str">
        <v>Mitchell </v>
      </c>
    </row>
    <row r="67" spans="1:6">
      <c r="A67" s="15" t="s">
        <v>176</v>
      </c>
      <c r="B67" t="str">
        <f t="shared" ref="B67:B100" si="2">SUBSTITUTE(TRIM(TEXT(A67,"text"))," ","")</f>
        <v>Mitchell </v>
      </c>
      <c r="C67">
        <v>66</v>
      </c>
      <c r="D67" t="str" cm="1">
        <f t="array" ref="D67">IF(SUM(IFERROR(FIND($B67,K$1:K$8,1),""))&gt;=1,C67,"")</f>
        <v/>
      </c>
      <c r="F67" t="str">
        <v>Monona </v>
      </c>
    </row>
    <row r="68" spans="1:6">
      <c r="A68" s="15" t="s">
        <v>177</v>
      </c>
      <c r="B68" t="str">
        <f t="shared" si="2"/>
        <v>Monona </v>
      </c>
      <c r="C68">
        <v>67</v>
      </c>
      <c r="D68" t="str" cm="1">
        <f t="array" ref="D68">IF(SUM(IFERROR(FIND($B68,K$1:K$8,1),""))&gt;=1,C68,"")</f>
        <v/>
      </c>
      <c r="F68" t="str">
        <v>Monroe </v>
      </c>
    </row>
    <row r="69" spans="1:6">
      <c r="A69" s="15" t="s">
        <v>178</v>
      </c>
      <c r="B69" t="str">
        <f t="shared" si="2"/>
        <v>Monroe </v>
      </c>
      <c r="C69">
        <v>68</v>
      </c>
      <c r="D69" t="str" cm="1">
        <f t="array" ref="D69">IF(SUM(IFERROR(FIND($B69,K$1:K$8,1),""))&gt;=1,C69,"")</f>
        <v/>
      </c>
      <c r="F69" t="str">
        <v>Montgomery </v>
      </c>
    </row>
    <row r="70" spans="1:6">
      <c r="A70" s="15" t="s">
        <v>179</v>
      </c>
      <c r="B70" t="str">
        <f t="shared" si="2"/>
        <v>Montgomery </v>
      </c>
      <c r="C70">
        <v>69</v>
      </c>
      <c r="D70" t="str" cm="1">
        <f t="array" ref="D70">IF(SUM(IFERROR(FIND($B70,K$1:K$8,1),""))&gt;=1,C70,"")</f>
        <v/>
      </c>
      <c r="F70" t="str">
        <v>Muscatine </v>
      </c>
    </row>
    <row r="71" spans="1:6">
      <c r="A71" s="15" t="s">
        <v>180</v>
      </c>
      <c r="B71" t="str">
        <f t="shared" si="2"/>
        <v>Muscatine </v>
      </c>
      <c r="C71">
        <v>70</v>
      </c>
      <c r="D71" t="str" cm="1">
        <f t="array" ref="D71">IF(SUM(IFERROR(FIND($B71,K$1:K$8,1),""))&gt;=1,C71,"")</f>
        <v/>
      </c>
      <c r="F71" t="str">
        <v>O'Brien </v>
      </c>
    </row>
    <row r="72" spans="1:6">
      <c r="A72" s="15" t="s">
        <v>181</v>
      </c>
      <c r="B72" t="str">
        <f t="shared" si="2"/>
        <v>O'Brien </v>
      </c>
      <c r="C72">
        <v>71</v>
      </c>
      <c r="D72" t="str" cm="1">
        <f t="array" ref="D72">IF(SUM(IFERROR(FIND($B72,K$1:K$8,1),""))&gt;=1,C72,"")</f>
        <v/>
      </c>
      <c r="F72" t="str">
        <v>Osceola </v>
      </c>
    </row>
    <row r="73" spans="1:6">
      <c r="A73" s="15" t="s">
        <v>182</v>
      </c>
      <c r="B73" t="str">
        <f t="shared" si="2"/>
        <v>Osceola </v>
      </c>
      <c r="C73">
        <v>72</v>
      </c>
      <c r="D73" t="str" cm="1">
        <f t="array" ref="D73">IF(SUM(IFERROR(FIND($B73,K$1:K$8,1),""))&gt;=1,C73,"")</f>
        <v/>
      </c>
      <c r="F73" t="str">
        <v>Page </v>
      </c>
    </row>
    <row r="74" spans="1:6">
      <c r="A74" s="15" t="s">
        <v>183</v>
      </c>
      <c r="B74" t="str">
        <f t="shared" si="2"/>
        <v>Page </v>
      </c>
      <c r="C74">
        <v>73</v>
      </c>
      <c r="D74" t="str" cm="1">
        <f t="array" ref="D74">IF(SUM(IFERROR(FIND($B74,K$1:K$8,1),""))&gt;=1,C74,"")</f>
        <v/>
      </c>
      <c r="F74" t="str">
        <v>Palo Alto </v>
      </c>
    </row>
    <row r="75" spans="1:6">
      <c r="A75" s="15" t="s">
        <v>184</v>
      </c>
      <c r="B75" t="str">
        <f t="shared" si="2"/>
        <v>PaloAlto </v>
      </c>
      <c r="C75">
        <v>74</v>
      </c>
      <c r="D75" t="str" cm="1">
        <f t="array" ref="D75">IF(SUM(IFERROR(FIND($B75,K$1:K$8,1),""))&gt;=1,C75,"")</f>
        <v/>
      </c>
      <c r="F75" t="str">
        <v>Plymouth </v>
      </c>
    </row>
    <row r="76" spans="1:6">
      <c r="A76" s="15" t="s">
        <v>185</v>
      </c>
      <c r="B76" t="str">
        <f t="shared" si="2"/>
        <v>Plymouth </v>
      </c>
      <c r="C76">
        <v>75</v>
      </c>
      <c r="D76" t="str" cm="1">
        <f t="array" ref="D76">IF(SUM(IFERROR(FIND($B76,K$1:K$8,1),""))&gt;=1,C76,"")</f>
        <v/>
      </c>
      <c r="F76" t="str">
        <v>Pocahontas </v>
      </c>
    </row>
    <row r="77" spans="1:6">
      <c r="A77" s="15" t="s">
        <v>186</v>
      </c>
      <c r="B77" t="str">
        <f t="shared" si="2"/>
        <v>Pocahontas </v>
      </c>
      <c r="C77">
        <v>76</v>
      </c>
      <c r="D77" t="str" cm="1">
        <f t="array" ref="D77">IF(SUM(IFERROR(FIND($B77,K$1:K$8,1),""))&gt;=1,C77,"")</f>
        <v/>
      </c>
      <c r="F77" t="str">
        <v>Polk </v>
      </c>
    </row>
    <row r="78" spans="1:6">
      <c r="A78" s="15" t="s">
        <v>187</v>
      </c>
      <c r="B78" t="str">
        <f t="shared" si="2"/>
        <v>Polk </v>
      </c>
      <c r="C78">
        <v>77</v>
      </c>
      <c r="D78" t="str" cm="1">
        <f t="array" ref="D78">IF(SUM(IFERROR(FIND($B78,K$1:K$8,1),""))&gt;=1,C78,"")</f>
        <v/>
      </c>
      <c r="F78" t="str">
        <v>Pottawattamie </v>
      </c>
    </row>
    <row r="79" spans="1:6">
      <c r="A79" s="15" t="s">
        <v>188</v>
      </c>
      <c r="B79" t="str">
        <f t="shared" si="2"/>
        <v>Pottawattamie </v>
      </c>
      <c r="C79">
        <v>78</v>
      </c>
      <c r="D79" t="str" cm="1">
        <f t="array" ref="D79">IF(SUM(IFERROR(FIND($B79,K$1:K$8,1),""))&gt;=1,C79,"")</f>
        <v/>
      </c>
      <c r="F79" t="str">
        <v>Poweshiek </v>
      </c>
    </row>
    <row r="80" spans="1:6">
      <c r="A80" s="15" t="s">
        <v>189</v>
      </c>
      <c r="B80" t="str">
        <f t="shared" si="2"/>
        <v>Poweshiek </v>
      </c>
      <c r="C80">
        <v>79</v>
      </c>
      <c r="D80" t="str" cm="1">
        <f t="array" ref="D80">IF(SUM(IFERROR(FIND($B80,K$1:K$8,1),""))&gt;=1,C80,"")</f>
        <v/>
      </c>
      <c r="F80" t="str">
        <v>Ringgold </v>
      </c>
    </row>
    <row r="81" spans="1:6">
      <c r="A81" s="15" t="s">
        <v>190</v>
      </c>
      <c r="B81" t="str">
        <f t="shared" si="2"/>
        <v>Ringgold </v>
      </c>
      <c r="C81">
        <v>80</v>
      </c>
      <c r="D81" t="str" cm="1">
        <f t="array" ref="D81">IF(SUM(IFERROR(FIND($B81,K$1:K$8,1),""))&gt;=1,C81,"")</f>
        <v/>
      </c>
      <c r="F81" t="str">
        <v>Sac </v>
      </c>
    </row>
    <row r="82" spans="1:6">
      <c r="A82" s="15" t="s">
        <v>191</v>
      </c>
      <c r="B82" t="str">
        <f t="shared" si="2"/>
        <v>Sac </v>
      </c>
      <c r="C82">
        <v>81</v>
      </c>
      <c r="D82" t="str" cm="1">
        <f t="array" ref="D82">IF(SUM(IFERROR(FIND($B82,K$1:K$8,1),""))&gt;=1,C82,"")</f>
        <v/>
      </c>
      <c r="F82" t="str">
        <v>Scott </v>
      </c>
    </row>
    <row r="83" spans="1:6">
      <c r="A83" s="15" t="s">
        <v>192</v>
      </c>
      <c r="B83" t="str">
        <f t="shared" si="2"/>
        <v>Scott </v>
      </c>
      <c r="C83">
        <v>82</v>
      </c>
      <c r="D83" t="str" cm="1">
        <f t="array" ref="D83">IF(SUM(IFERROR(FIND($B83,K$1:K$8,1),""))&gt;=1,C83,"")</f>
        <v/>
      </c>
      <c r="F83" t="str">
        <v>Shelby </v>
      </c>
    </row>
    <row r="84" spans="1:6">
      <c r="A84" s="15" t="s">
        <v>193</v>
      </c>
      <c r="B84" t="str">
        <f t="shared" si="2"/>
        <v>Shelby </v>
      </c>
      <c r="C84">
        <v>83</v>
      </c>
      <c r="D84" t="str" cm="1">
        <f t="array" ref="D84">IF(SUM(IFERROR(FIND($B84,K$1:K$8,1),""))&gt;=1,C84,"")</f>
        <v/>
      </c>
      <c r="F84" t="str">
        <v>Sioux </v>
      </c>
    </row>
    <row r="85" spans="1:6">
      <c r="A85" s="15" t="s">
        <v>194</v>
      </c>
      <c r="B85" t="str">
        <f t="shared" si="2"/>
        <v>Sioux </v>
      </c>
      <c r="C85">
        <v>84</v>
      </c>
      <c r="D85" t="str" cm="1">
        <f t="array" ref="D85">IF(SUM(IFERROR(FIND($B85,K$1:K$8,1),""))&gt;=1,C85,"")</f>
        <v/>
      </c>
      <c r="F85" t="str">
        <v>Story </v>
      </c>
    </row>
    <row r="86" spans="1:6">
      <c r="A86" s="15" t="s">
        <v>195</v>
      </c>
      <c r="B86" t="str">
        <f t="shared" si="2"/>
        <v>Story </v>
      </c>
      <c r="C86">
        <v>85</v>
      </c>
      <c r="D86" t="str" cm="1">
        <f t="array" ref="D86">IF(SUM(IFERROR(FIND($B86,K$1:K$8,1),""))&gt;=1,C86,"")</f>
        <v/>
      </c>
      <c r="F86" t="str">
        <v>Tama </v>
      </c>
    </row>
    <row r="87" spans="1:6">
      <c r="A87" s="15" t="s">
        <v>196</v>
      </c>
      <c r="B87" t="str">
        <f t="shared" si="2"/>
        <v>Tama </v>
      </c>
      <c r="C87">
        <v>86</v>
      </c>
      <c r="D87" t="str" cm="1">
        <f t="array" ref="D87">IF(SUM(IFERROR(FIND($B87,K$1:K$8,1),""))&gt;=1,C87,"")</f>
        <v/>
      </c>
      <c r="F87" t="str">
        <v>Taylor </v>
      </c>
    </row>
    <row r="88" spans="1:6">
      <c r="A88" s="15" t="s">
        <v>197</v>
      </c>
      <c r="B88" t="str">
        <f t="shared" si="2"/>
        <v>Taylor </v>
      </c>
      <c r="C88">
        <v>87</v>
      </c>
      <c r="D88" t="str" cm="1">
        <f t="array" ref="D88">IF(SUM(IFERROR(FIND($B88,K$1:K$8,1),""))&gt;=1,C88,"")</f>
        <v/>
      </c>
      <c r="F88" t="str">
        <v>Union </v>
      </c>
    </row>
    <row r="89" spans="1:6">
      <c r="A89" s="15" t="s">
        <v>198</v>
      </c>
      <c r="B89" t="str">
        <f t="shared" si="2"/>
        <v>Union </v>
      </c>
      <c r="C89">
        <v>88</v>
      </c>
      <c r="D89" t="str" cm="1">
        <f t="array" ref="D89">IF(SUM(IFERROR(FIND($B89,K$1:K$8,1),""))&gt;=1,C89,"")</f>
        <v/>
      </c>
      <c r="F89" t="str">
        <v>Van Buren </v>
      </c>
    </row>
    <row r="90" spans="1:6">
      <c r="A90" s="15" t="s">
        <v>199</v>
      </c>
      <c r="B90" t="str">
        <f t="shared" si="2"/>
        <v>VanBuren </v>
      </c>
      <c r="C90">
        <v>89</v>
      </c>
      <c r="D90" t="str" cm="1">
        <f t="array" ref="D90">IF(SUM(IFERROR(FIND($B90,K$1:K$8,1),""))&gt;=1,C90,"")</f>
        <v/>
      </c>
      <c r="F90" t="str">
        <v>Wapello </v>
      </c>
    </row>
    <row r="91" spans="1:6">
      <c r="A91" s="15" t="s">
        <v>200</v>
      </c>
      <c r="B91" t="str">
        <f t="shared" si="2"/>
        <v>Wapello </v>
      </c>
      <c r="C91">
        <v>90</v>
      </c>
      <c r="D91" t="str" cm="1">
        <f t="array" ref="D91">IF(SUM(IFERROR(FIND($B91,K$1:K$8,1),""))&gt;=1,C91,"")</f>
        <v/>
      </c>
      <c r="F91" t="str">
        <v>Warren </v>
      </c>
    </row>
    <row r="92" spans="1:6">
      <c r="A92" s="15" t="s">
        <v>201</v>
      </c>
      <c r="B92" t="str">
        <f t="shared" si="2"/>
        <v>Warren </v>
      </c>
      <c r="C92">
        <v>91</v>
      </c>
      <c r="D92" t="str" cm="1">
        <f t="array" ref="D92">IF(SUM(IFERROR(FIND($B92,K$1:K$8,1),""))&gt;=1,C92,"")</f>
        <v/>
      </c>
      <c r="F92" t="str">
        <v>Washington </v>
      </c>
    </row>
    <row r="93" spans="1:6">
      <c r="A93" s="15" t="s">
        <v>202</v>
      </c>
      <c r="B93" t="str">
        <f t="shared" si="2"/>
        <v>Washington </v>
      </c>
      <c r="C93">
        <v>92</v>
      </c>
      <c r="D93" t="str" cm="1">
        <f t="array" ref="D93">IF(SUM(IFERROR(FIND($B93,K$1:K$8,1),""))&gt;=1,C93,"")</f>
        <v/>
      </c>
      <c r="F93" t="str">
        <v>Wayne </v>
      </c>
    </row>
    <row r="94" spans="1:6">
      <c r="A94" s="15" t="s">
        <v>203</v>
      </c>
      <c r="B94" t="str">
        <f t="shared" si="2"/>
        <v>Wayne </v>
      </c>
      <c r="C94">
        <v>93</v>
      </c>
      <c r="D94" t="str" cm="1">
        <f t="array" ref="D94">IF(SUM(IFERROR(FIND($B94,K$1:K$8,1),""))&gt;=1,C94,"")</f>
        <v/>
      </c>
      <c r="F94" t="str">
        <v>Webster </v>
      </c>
    </row>
    <row r="95" spans="1:6">
      <c r="A95" s="15" t="s">
        <v>204</v>
      </c>
      <c r="B95" t="str">
        <f t="shared" si="2"/>
        <v>Webster </v>
      </c>
      <c r="C95">
        <v>94</v>
      </c>
      <c r="D95" t="str" cm="1">
        <f t="array" ref="D95">IF(SUM(IFERROR(FIND($B95,K$1:K$8,1),""))&gt;=1,C95,"")</f>
        <v/>
      </c>
      <c r="F95" t="str">
        <v>Winnebago </v>
      </c>
    </row>
    <row r="96" spans="1:6">
      <c r="A96" s="15" t="s">
        <v>205</v>
      </c>
      <c r="B96" t="str">
        <f t="shared" si="2"/>
        <v>Winnebago </v>
      </c>
      <c r="C96">
        <v>95</v>
      </c>
      <c r="D96" t="str" cm="1">
        <f t="array" ref="D96">IF(SUM(IFERROR(FIND($B96,K$1:K$8,1),""))&gt;=1,C96,"")</f>
        <v/>
      </c>
      <c r="F96" t="str">
        <v>Winneshiek </v>
      </c>
    </row>
    <row r="97" spans="1:6">
      <c r="A97" s="15" t="s">
        <v>206</v>
      </c>
      <c r="B97" t="str">
        <f t="shared" si="2"/>
        <v>Winneshiek </v>
      </c>
      <c r="C97">
        <v>96</v>
      </c>
      <c r="D97" t="str" cm="1">
        <f t="array" ref="D97">IF(SUM(IFERROR(FIND($B97,K$1:K$8,1),""))&gt;=1,C97,"")</f>
        <v/>
      </c>
      <c r="F97" t="str">
        <v>Woodbury </v>
      </c>
    </row>
    <row r="98" spans="1:6">
      <c r="A98" s="15" t="s">
        <v>207</v>
      </c>
      <c r="B98" t="str">
        <f t="shared" si="2"/>
        <v>Woodbury </v>
      </c>
      <c r="C98">
        <v>97</v>
      </c>
      <c r="D98" t="str" cm="1">
        <f t="array" ref="D98">IF(SUM(IFERROR(FIND($B98,K$1:K$8,1),""))&gt;=1,C98,"")</f>
        <v/>
      </c>
      <c r="F98" t="str">
        <v>Worth </v>
      </c>
    </row>
    <row r="99" spans="1:6">
      <c r="A99" s="15" t="s">
        <v>208</v>
      </c>
      <c r="B99" t="str">
        <f t="shared" si="2"/>
        <v>Worth </v>
      </c>
      <c r="C99">
        <v>98</v>
      </c>
      <c r="D99" t="str" cm="1">
        <f t="array" ref="D99">IF(SUM(IFERROR(FIND($B99,K$1:K$8,1),""))&gt;=1,C99,"")</f>
        <v/>
      </c>
      <c r="F99" t="str">
        <v>Wright </v>
      </c>
    </row>
    <row r="100" spans="1:6">
      <c r="A100" s="16" t="s">
        <v>209</v>
      </c>
      <c r="B100" t="str">
        <f t="shared" si="2"/>
        <v>Wright </v>
      </c>
      <c r="C100">
        <v>99</v>
      </c>
      <c r="D100" t="str" cm="1">
        <f t="array" ref="D100">IF(SUM(IFERROR(FIND($B100,K$1:K$8,1),""))&gt;=1,C100,"")</f>
        <v/>
      </c>
    </row>
    <row r="101" spans="1:6">
      <c r="D101" t="str">
        <f>IF(ISERROR(MATCH(A101,#REF!,0)),"",C101)</f>
        <v/>
      </c>
    </row>
    <row r="102" spans="1:6">
      <c r="D102" t="str">
        <f>IF(ISERROR(MATCH(A102,#REF!,0)),"",C102)</f>
        <v/>
      </c>
    </row>
  </sheetData>
  <sheetProtection algorithmName="SHA-512" hashValue="Zvq0vhKzLXpC5rMloK/8u+DIMt4qQmCLCZD/bjZghofZMJP4rYJPCJjrqdHEAMb6OaLHA+0IqP6R5S8uJc52bQ==" saltValue="V8BQ/d3W616kYvCIoimibg==" spinCount="100000" sheet="1" objects="1" scenarios="1"/>
  <dataValidations disablePrompts="1" count="1">
    <dataValidation type="list" allowBlank="1" showInputMessage="1" showErrorMessage="1" sqref="K10" xr:uid="{C1F8C261-FF6D-44D8-AFF0-3897E6133B92}">
      <formula1>INDIRECT($I$10)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1B09A-1A5E-41C2-980E-2FB9AF04189C}">
  <dimension ref="A1:G107"/>
  <sheetViews>
    <sheetView topLeftCell="A76" workbookViewId="0">
      <selection activeCell="A97" sqref="A97"/>
    </sheetView>
  </sheetViews>
  <sheetFormatPr defaultRowHeight="15"/>
  <cols>
    <col min="1" max="1" width="14.5703125" customWidth="1"/>
    <col min="3" max="3" width="12.42578125" customWidth="1"/>
  </cols>
  <sheetData>
    <row r="1" spans="1:7" ht="15.75">
      <c r="A1" s="2" t="s">
        <v>0</v>
      </c>
      <c r="B1" s="5" t="e">
        <f>IF(COUNTIF(#REF!,A1)&gt;=1,"",ROW())</f>
        <v>#REF!</v>
      </c>
      <c r="C1" t="str" cm="1">
        <f t="array" ref="C1">IF(ROW(A1)-ROW(A$1)+1&gt;COUNT(B$1:B$107),"",INDEX(A:A,SMALL(B$1:B$107,1+ROW(A1)-ROW(A$1))))</f>
        <v/>
      </c>
      <c r="G1" s="7"/>
    </row>
    <row r="2" spans="1:7" ht="15.75">
      <c r="A2" s="2" t="s">
        <v>1</v>
      </c>
      <c r="B2" s="5" t="e">
        <f>IF(COUNTIF(#REF!,A2)&gt;=1,"",ROW())</f>
        <v>#REF!</v>
      </c>
      <c r="C2" t="str" cm="1">
        <f t="array" ref="C2">IF(ROW(A2)-ROW(A$1)+1&gt;COUNT(B$1:B$107),"",INDEX(A:A,SMALL(B$1:B$107,1+ROW(A2)-ROW(A$1))))</f>
        <v/>
      </c>
    </row>
    <row r="3" spans="1:7" ht="15.75">
      <c r="A3" s="2" t="s">
        <v>2</v>
      </c>
      <c r="B3" s="5" t="e">
        <f>IF(COUNTIF(#REF!,A3)&gt;=1,"",ROW())</f>
        <v>#REF!</v>
      </c>
      <c r="C3" t="str" cm="1">
        <f t="array" ref="C3">IF(ROW(A3)-ROW(A$1)+1&gt;COUNT(B$1:B$107),"",INDEX(A:A,SMALL(B$1:B$107,1+ROW(A3)-ROW(A$1))))</f>
        <v/>
      </c>
    </row>
    <row r="4" spans="1:7" ht="15.75">
      <c r="A4" s="2" t="s">
        <v>3</v>
      </c>
      <c r="B4" s="5" t="e">
        <f>IF(COUNTIF(#REF!,A4)&gt;=1,"",ROW())</f>
        <v>#REF!</v>
      </c>
      <c r="C4" t="str" cm="1">
        <f t="array" ref="C4">IF(ROW(A4)-ROW(A$1)+1&gt;COUNT(B$1:B$107),"",INDEX(A:A,SMALL(B$1:B$107,1+ROW(A4)-ROW(A$1))))</f>
        <v/>
      </c>
    </row>
    <row r="5" spans="1:7" ht="15.75">
      <c r="A5" s="2" t="s">
        <v>4</v>
      </c>
      <c r="B5" s="5" t="e">
        <f>IF(COUNTIF(#REF!,A5)&gt;=1,"",ROW())</f>
        <v>#REF!</v>
      </c>
      <c r="C5" t="str" cm="1">
        <f t="array" ref="C5">IF(ROW(A5)-ROW(A$1)+1&gt;COUNT(B$1:B$107),"",INDEX(A:A,SMALL(B$1:B$107,1+ROW(A5)-ROW(A$1))))</f>
        <v/>
      </c>
    </row>
    <row r="6" spans="1:7" ht="15.75">
      <c r="A6" s="2" t="s">
        <v>5</v>
      </c>
      <c r="B6" s="5" t="e">
        <f>IF(COUNTIF(#REF!,A6)&gt;=1,"",ROW())</f>
        <v>#REF!</v>
      </c>
      <c r="C6" t="str" cm="1">
        <f t="array" ref="C6">IF(ROW(A6)-ROW(A$1)+1&gt;COUNT(B$1:B$107),"",INDEX(A:A,SMALL(B$1:B$107,1+ROW(A6)-ROW(A$1))))</f>
        <v/>
      </c>
    </row>
    <row r="7" spans="1:7" ht="15.75">
      <c r="A7" s="2" t="s">
        <v>6</v>
      </c>
      <c r="B7" s="5" t="e">
        <f>IF(COUNTIF(#REF!,A7)&gt;=1,"",ROW())</f>
        <v>#REF!</v>
      </c>
      <c r="C7" t="str" cm="1">
        <f t="array" ref="C7">IF(ROW(A7)-ROW(A$1)+1&gt;COUNT(B$1:B$107),"",INDEX(A:A,SMALL(B$1:B$107,1+ROW(A7)-ROW(A$1))))</f>
        <v/>
      </c>
    </row>
    <row r="8" spans="1:7" ht="15.75">
      <c r="A8" s="2" t="s">
        <v>7</v>
      </c>
      <c r="B8" s="5" t="e">
        <f>IF(COUNTIF(#REF!,A8)&gt;=1,"",ROW())</f>
        <v>#REF!</v>
      </c>
      <c r="C8" t="str" cm="1">
        <f t="array" ref="C8">IF(ROW(A8)-ROW(A$1)+1&gt;COUNT(B$1:B$107),"",INDEX(A:A,SMALL(B$1:B$107,1+ROW(A8)-ROW(A$1))))</f>
        <v/>
      </c>
    </row>
    <row r="9" spans="1:7" ht="15.75">
      <c r="A9" s="2" t="s">
        <v>8</v>
      </c>
      <c r="B9" s="5" t="e">
        <f>IF(COUNTIF(#REF!,A9)&gt;=1,"",ROW())</f>
        <v>#REF!</v>
      </c>
      <c r="C9" t="str" cm="1">
        <f t="array" ref="C9">IF(ROW(A9)-ROW(A$1)+1&gt;COUNT(B$1:B$107),"",INDEX(A:A,SMALL(B$1:B$107,1+ROW(A9)-ROW(A$1))))</f>
        <v/>
      </c>
    </row>
    <row r="10" spans="1:7" ht="15.75">
      <c r="A10" s="2" t="s">
        <v>9</v>
      </c>
      <c r="B10" s="5" t="e">
        <f>IF(COUNTIF(#REF!,A10)&gt;=1,"",ROW())</f>
        <v>#REF!</v>
      </c>
      <c r="C10" t="str" cm="1">
        <f t="array" ref="C10">IF(ROW(A10)-ROW(A$1)+1&gt;COUNT(B$1:B$107),"",INDEX(A:A,SMALL(B$1:B$107,1+ROW(A10)-ROW(A$1))))</f>
        <v/>
      </c>
    </row>
    <row r="11" spans="1:7" ht="15.75">
      <c r="A11" s="2" t="s">
        <v>10</v>
      </c>
      <c r="B11" s="5" t="e">
        <f>IF(COUNTIF(#REF!,A11)&gt;=1,"",ROW())</f>
        <v>#REF!</v>
      </c>
      <c r="C11" t="str" cm="1">
        <f t="array" ref="C11">IF(ROW(A11)-ROW(A$1)+1&gt;COUNT(B$1:B$107),"",INDEX(A:A,SMALL(B$1:B$107,1+ROW(A11)-ROW(A$1))))</f>
        <v/>
      </c>
    </row>
    <row r="12" spans="1:7" ht="15.75">
      <c r="A12" s="2" t="s">
        <v>11</v>
      </c>
      <c r="B12" s="5" t="e">
        <f>IF(COUNTIF(#REF!,A12)&gt;=1,"",ROW())</f>
        <v>#REF!</v>
      </c>
      <c r="C12" t="str" cm="1">
        <f t="array" ref="C12">IF(ROW(A12)-ROW(A$1)+1&gt;COUNT(B$1:B$107),"",INDEX(A:A,SMALL(B$1:B$107,1+ROW(A12)-ROW(A$1))))</f>
        <v/>
      </c>
    </row>
    <row r="13" spans="1:7" ht="15.75">
      <c r="A13" s="2" t="s">
        <v>12</v>
      </c>
      <c r="B13" s="5" t="e">
        <f>IF(COUNTIF(#REF!,A13)&gt;=1,"",ROW())</f>
        <v>#REF!</v>
      </c>
      <c r="C13" t="str" cm="1">
        <f t="array" ref="C13">IF(ROW(A13)-ROW(A$1)+1&gt;COUNT(B$1:B$107),"",INDEX(A:A,SMALL(B$1:B$107,1+ROW(A13)-ROW(A$1))))</f>
        <v/>
      </c>
    </row>
    <row r="14" spans="1:7" ht="15.75">
      <c r="A14" s="2" t="s">
        <v>13</v>
      </c>
      <c r="B14" s="5" t="e">
        <f>IF(COUNTIF(#REF!,A14)&gt;=1,"",ROW())</f>
        <v>#REF!</v>
      </c>
      <c r="C14" t="str" cm="1">
        <f t="array" ref="C14">IF(ROW(A14)-ROW(A$1)+1&gt;COUNT(B$1:B$107),"",INDEX(A:A,SMALL(B$1:B$107,1+ROW(A14)-ROW(A$1))))</f>
        <v/>
      </c>
    </row>
    <row r="15" spans="1:7" ht="15.75">
      <c r="A15" s="2" t="s">
        <v>14</v>
      </c>
      <c r="B15" s="5" t="e">
        <f>IF(COUNTIF(#REF!,A15)&gt;=1,"",ROW())</f>
        <v>#REF!</v>
      </c>
      <c r="C15" t="str" cm="1">
        <f t="array" ref="C15">IF(ROW(A15)-ROW(A$1)+1&gt;COUNT(B$1:B$107),"",INDEX(A:A,SMALL(B$1:B$107,1+ROW(A15)-ROW(A$1))))</f>
        <v/>
      </c>
    </row>
    <row r="16" spans="1:7" ht="15.75">
      <c r="A16" s="2" t="s">
        <v>15</v>
      </c>
      <c r="B16" s="5" t="e">
        <f>IF(COUNTIF(#REF!,A16)&gt;=1,"",ROW())</f>
        <v>#REF!</v>
      </c>
      <c r="C16" t="str" cm="1">
        <f t="array" ref="C16">IF(ROW(A16)-ROW(A$1)+1&gt;COUNT(B$1:B$107),"",INDEX(A:A,SMALL(B$1:B$107,1+ROW(A16)-ROW(A$1))))</f>
        <v/>
      </c>
    </row>
    <row r="17" spans="1:3" ht="15.75">
      <c r="A17" s="2" t="s">
        <v>16</v>
      </c>
      <c r="B17" s="5" t="e">
        <f>IF(COUNTIF(#REF!,A17)&gt;=1,"",ROW())</f>
        <v>#REF!</v>
      </c>
      <c r="C17" t="str" cm="1">
        <f t="array" ref="C17">IF(ROW(A17)-ROW(A$1)+1&gt;COUNT(B$1:B$107),"",INDEX(A:A,SMALL(B$1:B$107,1+ROW(A17)-ROW(A$1))))</f>
        <v/>
      </c>
    </row>
    <row r="18" spans="1:3" ht="15.75">
      <c r="A18" s="2" t="s">
        <v>17</v>
      </c>
      <c r="B18" s="5" t="e">
        <f>IF(COUNTIF(#REF!,A18)&gt;=1,"",ROW())</f>
        <v>#REF!</v>
      </c>
      <c r="C18" t="str" cm="1">
        <f t="array" ref="C18">IF(ROW(A18)-ROW(A$1)+1&gt;COUNT(B$1:B$107),"",INDEX(A:A,SMALL(B$1:B$107,1+ROW(A18)-ROW(A$1))))</f>
        <v/>
      </c>
    </row>
    <row r="19" spans="1:3" ht="15.75">
      <c r="A19" s="2" t="s">
        <v>18</v>
      </c>
      <c r="B19" s="5" t="e">
        <f>IF(COUNTIF(#REF!,A19)&gt;=1,"",ROW())</f>
        <v>#REF!</v>
      </c>
      <c r="C19" t="str" cm="1">
        <f t="array" ref="C19">IF(ROW(A19)-ROW(A$1)+1&gt;COUNT(B$1:B$107),"",INDEX(A:A,SMALL(B$1:B$107,1+ROW(A19)-ROW(A$1))))</f>
        <v/>
      </c>
    </row>
    <row r="20" spans="1:3" ht="15.75">
      <c r="A20" s="2" t="s">
        <v>19</v>
      </c>
      <c r="B20" s="5" t="e">
        <f>IF(COUNTIF(#REF!,A20)&gt;=1,"",ROW())</f>
        <v>#REF!</v>
      </c>
      <c r="C20" t="str" cm="1">
        <f t="array" ref="C20">IF(ROW(A20)-ROW(A$1)+1&gt;COUNT(B$1:B$107),"",INDEX(A:A,SMALL(B$1:B$107,1+ROW(A20)-ROW(A$1))))</f>
        <v/>
      </c>
    </row>
    <row r="21" spans="1:3" ht="15.75">
      <c r="A21" s="2" t="s">
        <v>20</v>
      </c>
      <c r="B21" s="5" t="e">
        <f>IF(COUNTIF(#REF!,A21)&gt;=1,"",ROW())</f>
        <v>#REF!</v>
      </c>
      <c r="C21" t="str" cm="1">
        <f t="array" ref="C21">IF(ROW(A21)-ROW(A$1)+1&gt;COUNT(B$1:B$107),"",INDEX(A:A,SMALL(B$1:B$107,1+ROW(A21)-ROW(A$1))))</f>
        <v/>
      </c>
    </row>
    <row r="22" spans="1:3" ht="15.75">
      <c r="A22" s="2" t="s">
        <v>21</v>
      </c>
      <c r="B22" s="5" t="e">
        <f>IF(COUNTIF(#REF!,A22)&gt;=1,"",ROW())</f>
        <v>#REF!</v>
      </c>
      <c r="C22" t="str" cm="1">
        <f t="array" ref="C22">IF(ROW(A22)-ROW(A$1)+1&gt;COUNT(B$1:B$107),"",INDEX(A:A,SMALL(B$1:B$107,1+ROW(A22)-ROW(A$1))))</f>
        <v/>
      </c>
    </row>
    <row r="23" spans="1:3" ht="15.75">
      <c r="A23" s="2" t="s">
        <v>22</v>
      </c>
      <c r="B23" s="5" t="e">
        <f>IF(COUNTIF(#REF!,A23)&gt;=1,"",ROW())</f>
        <v>#REF!</v>
      </c>
      <c r="C23" t="str" cm="1">
        <f t="array" ref="C23">IF(ROW(A23)-ROW(A$1)+1&gt;COUNT(B$1:B$107),"",INDEX(A:A,SMALL(B$1:B$107,1+ROW(A23)-ROW(A$1))))</f>
        <v/>
      </c>
    </row>
    <row r="24" spans="1:3" ht="15.75">
      <c r="A24" s="2" t="s">
        <v>23</v>
      </c>
      <c r="B24" s="5" t="e">
        <f>IF(COUNTIF(#REF!,A24)&gt;=1,"",ROW())</f>
        <v>#REF!</v>
      </c>
      <c r="C24" t="str" cm="1">
        <f t="array" ref="C24">IF(ROW(A24)-ROW(A$1)+1&gt;COUNT(B$1:B$107),"",INDEX(A:A,SMALL(B$1:B$107,1+ROW(A24)-ROW(A$1))))</f>
        <v/>
      </c>
    </row>
    <row r="25" spans="1:3" ht="15.75">
      <c r="A25" s="2" t="s">
        <v>24</v>
      </c>
      <c r="B25" s="5" t="e">
        <f>IF(COUNTIF(#REF!,A25)&gt;=1,"",ROW())</f>
        <v>#REF!</v>
      </c>
      <c r="C25" t="str" cm="1">
        <f t="array" ref="C25">IF(ROW(A25)-ROW(A$1)+1&gt;COUNT(B$1:B$107),"",INDEX(A:A,SMALL(B$1:B$107,1+ROW(A25)-ROW(A$1))))</f>
        <v/>
      </c>
    </row>
    <row r="26" spans="1:3" ht="15.75">
      <c r="A26" s="2" t="s">
        <v>25</v>
      </c>
      <c r="B26" s="5" t="e">
        <f>IF(COUNTIF(#REF!,A26)&gt;=1,"",ROW())</f>
        <v>#REF!</v>
      </c>
      <c r="C26" t="str" cm="1">
        <f t="array" ref="C26">IF(ROW(A26)-ROW(A$1)+1&gt;COUNT(B$1:B$107),"",INDEX(A:A,SMALL(B$1:B$107,1+ROW(A26)-ROW(A$1))))</f>
        <v/>
      </c>
    </row>
    <row r="27" spans="1:3" ht="15.75">
      <c r="A27" s="2" t="s">
        <v>26</v>
      </c>
      <c r="B27" s="5" t="e">
        <f>IF(COUNTIF(#REF!,A27)&gt;=1,"",ROW())</f>
        <v>#REF!</v>
      </c>
      <c r="C27" t="str" cm="1">
        <f t="array" ref="C27">IF(ROW(A27)-ROW(A$1)+1&gt;COUNT(B$1:B$107),"",INDEX(A:A,SMALL(B$1:B$107,1+ROW(A27)-ROW(A$1))))</f>
        <v/>
      </c>
    </row>
    <row r="28" spans="1:3" ht="15.75">
      <c r="A28" s="2" t="s">
        <v>27</v>
      </c>
      <c r="B28" s="5" t="e">
        <f>IF(COUNTIF(#REF!,A28)&gt;=1,"",ROW())</f>
        <v>#REF!</v>
      </c>
      <c r="C28" t="str" cm="1">
        <f t="array" ref="C28">IF(ROW(A28)-ROW(A$1)+1&gt;COUNT(B$1:B$107),"",INDEX(A:A,SMALL(B$1:B$107,1+ROW(A28)-ROW(A$1))))</f>
        <v/>
      </c>
    </row>
    <row r="29" spans="1:3" ht="15.75">
      <c r="A29" s="2" t="s">
        <v>28</v>
      </c>
      <c r="B29" s="5" t="e">
        <f>IF(COUNTIF(#REF!,A29)&gt;=1,"",ROW())</f>
        <v>#REF!</v>
      </c>
      <c r="C29" t="str" cm="1">
        <f t="array" ref="C29">IF(ROW(A29)-ROW(A$1)+1&gt;COUNT(B$1:B$107),"",INDEX(A:A,SMALL(B$1:B$107,1+ROW(A29)-ROW(A$1))))</f>
        <v/>
      </c>
    </row>
    <row r="30" spans="1:3" ht="15.75">
      <c r="A30" s="2" t="s">
        <v>29</v>
      </c>
      <c r="B30" s="5" t="e">
        <f>IF(COUNTIF(#REF!,A30)&gt;=1,"",ROW())</f>
        <v>#REF!</v>
      </c>
      <c r="C30" t="str" cm="1">
        <f t="array" ref="C30">IF(ROW(A30)-ROW(A$1)+1&gt;COUNT(B$1:B$107),"",INDEX(A:A,SMALL(B$1:B$107,1+ROW(A30)-ROW(A$1))))</f>
        <v/>
      </c>
    </row>
    <row r="31" spans="1:3" ht="15.75">
      <c r="A31" s="2" t="s">
        <v>30</v>
      </c>
      <c r="B31" s="5" t="e">
        <f>IF(COUNTIF(#REF!,A31)&gt;=1,"",ROW())</f>
        <v>#REF!</v>
      </c>
      <c r="C31" t="str" cm="1">
        <f t="array" ref="C31">IF(ROW(A31)-ROW(A$1)+1&gt;COUNT(B$1:B$107),"",INDEX(A:A,SMALL(B$1:B$107,1+ROW(A31)-ROW(A$1))))</f>
        <v/>
      </c>
    </row>
    <row r="32" spans="1:3" ht="15.75">
      <c r="A32" s="2" t="s">
        <v>31</v>
      </c>
      <c r="B32" s="5" t="e">
        <f>IF(COUNTIF(#REF!,A32)&gt;=1,"",ROW())</f>
        <v>#REF!</v>
      </c>
      <c r="C32" t="str" cm="1">
        <f t="array" ref="C32">IF(ROW(A32)-ROW(A$1)+1&gt;COUNT(B$1:B$107),"",INDEX(A:A,SMALL(B$1:B$107,1+ROW(A32)-ROW(A$1))))</f>
        <v/>
      </c>
    </row>
    <row r="33" spans="1:3" ht="15.75">
      <c r="A33" s="2" t="s">
        <v>32</v>
      </c>
      <c r="B33" s="5" t="e">
        <f>IF(COUNTIF(#REF!,A33)&gt;=1,"",ROW())</f>
        <v>#REF!</v>
      </c>
      <c r="C33" t="str" cm="1">
        <f t="array" ref="C33">IF(ROW(A33)-ROW(A$1)+1&gt;COUNT(B$1:B$107),"",INDEX(A:A,SMALL(B$1:B$107,1+ROW(A33)-ROW(A$1))))</f>
        <v/>
      </c>
    </row>
    <row r="34" spans="1:3" ht="15.75">
      <c r="A34" s="2" t="s">
        <v>33</v>
      </c>
      <c r="B34" s="5" t="e">
        <f>IF(COUNTIF(#REF!,A34)&gt;=1,"",ROW())</f>
        <v>#REF!</v>
      </c>
      <c r="C34" t="str" cm="1">
        <f t="array" ref="C34">IF(ROW(A34)-ROW(A$1)+1&gt;COUNT(B$1:B$107),"",INDEX(A:A,SMALL(B$1:B$107,1+ROW(A34)-ROW(A$1))))</f>
        <v/>
      </c>
    </row>
    <row r="35" spans="1:3" ht="15.75">
      <c r="A35" s="2" t="s">
        <v>34</v>
      </c>
      <c r="B35" s="5" t="e">
        <f>IF(COUNTIF(#REF!,A35)&gt;=1,"",ROW())</f>
        <v>#REF!</v>
      </c>
      <c r="C35" t="str" cm="1">
        <f t="array" ref="C35">IF(ROW(A35)-ROW(A$1)+1&gt;COUNT(B$1:B$107),"",INDEX(A:A,SMALL(B$1:B$107,1+ROW(A35)-ROW(A$1))))</f>
        <v/>
      </c>
    </row>
    <row r="36" spans="1:3" ht="15.75">
      <c r="A36" s="2" t="s">
        <v>35</v>
      </c>
      <c r="B36" s="5" t="e">
        <f>IF(COUNTIF(#REF!,A36)&gt;=1,"",ROW())</f>
        <v>#REF!</v>
      </c>
      <c r="C36" t="str" cm="1">
        <f t="array" ref="C36">IF(ROW(A36)-ROW(A$1)+1&gt;COUNT(B$1:B$107),"",INDEX(A:A,SMALL(B$1:B$107,1+ROW(A36)-ROW(A$1))))</f>
        <v/>
      </c>
    </row>
    <row r="37" spans="1:3" ht="15.75">
      <c r="A37" s="2" t="s">
        <v>36</v>
      </c>
      <c r="B37" s="5" t="e">
        <f>IF(COUNTIF(#REF!,A37)&gt;=1,"",ROW())</f>
        <v>#REF!</v>
      </c>
      <c r="C37" t="str" cm="1">
        <f t="array" ref="C37">IF(ROW(A37)-ROW(A$1)+1&gt;COUNT(B$1:B$107),"",INDEX(A:A,SMALL(B$1:B$107,1+ROW(A37)-ROW(A$1))))</f>
        <v/>
      </c>
    </row>
    <row r="38" spans="1:3" ht="15.75">
      <c r="A38" s="2" t="s">
        <v>37</v>
      </c>
      <c r="B38" s="5" t="e">
        <f>IF(COUNTIF(#REF!,A38)&gt;=1,"",ROW())</f>
        <v>#REF!</v>
      </c>
      <c r="C38" t="str" cm="1">
        <f t="array" ref="C38">IF(ROW(A38)-ROW(A$1)+1&gt;COUNT(B$1:B$107),"",INDEX(A:A,SMALL(B$1:B$107,1+ROW(A38)-ROW(A$1))))</f>
        <v/>
      </c>
    </row>
    <row r="39" spans="1:3" ht="15.75">
      <c r="A39" s="2" t="s">
        <v>38</v>
      </c>
      <c r="B39" s="5" t="e">
        <f>IF(COUNTIF(#REF!,A39)&gt;=1,"",ROW())</f>
        <v>#REF!</v>
      </c>
      <c r="C39" t="str" cm="1">
        <f t="array" ref="C39">IF(ROW(A39)-ROW(A$1)+1&gt;COUNT(B$1:B$107),"",INDEX(A:A,SMALL(B$1:B$107,1+ROW(A39)-ROW(A$1))))</f>
        <v/>
      </c>
    </row>
    <row r="40" spans="1:3" ht="15.75">
      <c r="A40" s="2" t="s">
        <v>39</v>
      </c>
      <c r="B40" s="5" t="e">
        <f>IF(COUNTIF(#REF!,A40)&gt;=1,"",ROW())</f>
        <v>#REF!</v>
      </c>
      <c r="C40" t="str" cm="1">
        <f t="array" ref="C40">IF(ROW(A40)-ROW(A$1)+1&gt;COUNT(B$1:B$107),"",INDEX(A:A,SMALL(B$1:B$107,1+ROW(A40)-ROW(A$1))))</f>
        <v/>
      </c>
    </row>
    <row r="41" spans="1:3" ht="15.75">
      <c r="A41" s="2" t="s">
        <v>40</v>
      </c>
      <c r="B41" s="5" t="e">
        <f>IF(COUNTIF(#REF!,A41)&gt;=1,"",ROW())</f>
        <v>#REF!</v>
      </c>
      <c r="C41" t="str" cm="1">
        <f t="array" ref="C41">IF(ROW(A41)-ROW(A$1)+1&gt;COUNT(B$1:B$107),"",INDEX(A:A,SMALL(B$1:B$107,1+ROW(A41)-ROW(A$1))))</f>
        <v/>
      </c>
    </row>
    <row r="42" spans="1:3" ht="15.75">
      <c r="A42" s="2" t="s">
        <v>41</v>
      </c>
      <c r="B42" s="5" t="e">
        <f>IF(COUNTIF(#REF!,A42)&gt;=1,"",ROW())</f>
        <v>#REF!</v>
      </c>
      <c r="C42" t="str" cm="1">
        <f t="array" ref="C42">IF(ROW(A42)-ROW(A$1)+1&gt;COUNT(B$1:B$107),"",INDEX(A:A,SMALL(B$1:B$107,1+ROW(A42)-ROW(A$1))))</f>
        <v/>
      </c>
    </row>
    <row r="43" spans="1:3" ht="15.75">
      <c r="A43" s="2" t="s">
        <v>42</v>
      </c>
      <c r="B43" s="5" t="e">
        <f>IF(COUNTIF(#REF!,A43)&gt;=1,"",ROW())</f>
        <v>#REF!</v>
      </c>
      <c r="C43" t="str" cm="1">
        <f t="array" ref="C43">IF(ROW(A43)-ROW(A$1)+1&gt;COUNT(B$1:B$107),"",INDEX(A:A,SMALL(B$1:B$107,1+ROW(A43)-ROW(A$1))))</f>
        <v/>
      </c>
    </row>
    <row r="44" spans="1:3" ht="15.75">
      <c r="A44" s="2" t="s">
        <v>43</v>
      </c>
      <c r="B44" s="5" t="e">
        <f>IF(COUNTIF(#REF!,A44)&gt;=1,"",ROW())</f>
        <v>#REF!</v>
      </c>
      <c r="C44" t="str" cm="1">
        <f t="array" ref="C44">IF(ROW(A44)-ROW(A$1)+1&gt;COUNT(B$1:B$107),"",INDEX(A:A,SMALL(B$1:B$107,1+ROW(A44)-ROW(A$1))))</f>
        <v/>
      </c>
    </row>
    <row r="45" spans="1:3" ht="15.75">
      <c r="A45" s="2" t="s">
        <v>44</v>
      </c>
      <c r="B45" s="5" t="e">
        <f>IF(COUNTIF(#REF!,A45)&gt;=1,"",ROW())</f>
        <v>#REF!</v>
      </c>
      <c r="C45" t="str" cm="1">
        <f t="array" ref="C45">IF(ROW(A45)-ROW(A$1)+1&gt;COUNT(B$1:B$107),"",INDEX(A:A,SMALL(B$1:B$107,1+ROW(A45)-ROW(A$1))))</f>
        <v/>
      </c>
    </row>
    <row r="46" spans="1:3" ht="15.75">
      <c r="A46" s="2" t="s">
        <v>45</v>
      </c>
      <c r="B46" s="5" t="e">
        <f>IF(COUNTIF(#REF!,A46)&gt;=1,"",ROW())</f>
        <v>#REF!</v>
      </c>
      <c r="C46" t="str" cm="1">
        <f t="array" ref="C46">IF(ROW(A46)-ROW(A$1)+1&gt;COUNT(B$1:B$107),"",INDEX(A:A,SMALL(B$1:B$107,1+ROW(A46)-ROW(A$1))))</f>
        <v/>
      </c>
    </row>
    <row r="47" spans="1:3" ht="15.75">
      <c r="A47" s="2" t="s">
        <v>46</v>
      </c>
      <c r="B47" s="5" t="e">
        <f>IF(COUNTIF(#REF!,A47)&gt;=1,"",ROW())</f>
        <v>#REF!</v>
      </c>
      <c r="C47" t="str" cm="1">
        <f t="array" ref="C47">IF(ROW(A47)-ROW(A$1)+1&gt;COUNT(B$1:B$107),"",INDEX(A:A,SMALL(B$1:B$107,1+ROW(A47)-ROW(A$1))))</f>
        <v/>
      </c>
    </row>
    <row r="48" spans="1:3" ht="15.75">
      <c r="A48" s="2" t="s">
        <v>47</v>
      </c>
      <c r="B48" s="5" t="e">
        <f>IF(COUNTIF(#REF!,A48)&gt;=1,"",ROW())</f>
        <v>#REF!</v>
      </c>
      <c r="C48" t="str" cm="1">
        <f t="array" ref="C48">IF(ROW(A48)-ROW(A$1)+1&gt;COUNT(B$1:B$107),"",INDEX(A:A,SMALL(B$1:B$107,1+ROW(A48)-ROW(A$1))))</f>
        <v/>
      </c>
    </row>
    <row r="49" spans="1:3" ht="15.75">
      <c r="A49" s="2" t="s">
        <v>48</v>
      </c>
      <c r="B49" s="5" t="e">
        <f>IF(COUNTIF(#REF!,A49)&gt;=1,"",ROW())</f>
        <v>#REF!</v>
      </c>
      <c r="C49" t="str" cm="1">
        <f t="array" ref="C49">IF(ROW(A49)-ROW(A$1)+1&gt;COUNT(B$1:B$107),"",INDEX(A:A,SMALL(B$1:B$107,1+ROW(A49)-ROW(A$1))))</f>
        <v/>
      </c>
    </row>
    <row r="50" spans="1:3" ht="15.75">
      <c r="A50" s="2" t="s">
        <v>49</v>
      </c>
      <c r="B50" s="5" t="e">
        <f>IF(COUNTIF(#REF!,A50)&gt;=1,"",ROW())</f>
        <v>#REF!</v>
      </c>
      <c r="C50" t="str" cm="1">
        <f t="array" ref="C50">IF(ROW(A50)-ROW(A$1)+1&gt;COUNT(B$1:B$107),"",INDEX(A:A,SMALL(B$1:B$107,1+ROW(A50)-ROW(A$1))))</f>
        <v/>
      </c>
    </row>
    <row r="51" spans="1:3" ht="15.75">
      <c r="A51" s="2" t="s">
        <v>50</v>
      </c>
      <c r="B51" s="5" t="e">
        <f>IF(COUNTIF(#REF!,A51)&gt;=1,"",ROW())</f>
        <v>#REF!</v>
      </c>
      <c r="C51" t="str" cm="1">
        <f t="array" ref="C51">IF(ROW(A51)-ROW(A$1)+1&gt;COUNT(B$1:B$107),"",INDEX(A:A,SMALL(B$1:B$107,1+ROW(A51)-ROW(A$1))))</f>
        <v/>
      </c>
    </row>
    <row r="52" spans="1:3" ht="15.75">
      <c r="A52" s="2" t="s">
        <v>51</v>
      </c>
      <c r="B52" s="5" t="e">
        <f>IF(COUNTIF(#REF!,A52)&gt;=1,"",ROW())</f>
        <v>#REF!</v>
      </c>
      <c r="C52" t="str" cm="1">
        <f t="array" ref="C52">IF(ROW(A52)-ROW(A$1)+1&gt;COUNT(B$1:B$107),"",INDEX(A:A,SMALL(B$1:B$107,1+ROW(A52)-ROW(A$1))))</f>
        <v/>
      </c>
    </row>
    <row r="53" spans="1:3" ht="15.75">
      <c r="A53" s="2" t="s">
        <v>52</v>
      </c>
      <c r="B53" s="5" t="e">
        <f>IF(COUNTIF(#REF!,A53)&gt;=1,"",ROW())</f>
        <v>#REF!</v>
      </c>
      <c r="C53" t="str" cm="1">
        <f t="array" ref="C53">IF(ROW(A53)-ROW(A$1)+1&gt;COUNT(B$1:B$107),"",INDEX(A:A,SMALL(B$1:B$107,1+ROW(A53)-ROW(A$1))))</f>
        <v/>
      </c>
    </row>
    <row r="54" spans="1:3" ht="15.75">
      <c r="A54" s="2" t="s">
        <v>53</v>
      </c>
      <c r="B54" s="5" t="e">
        <f>IF(COUNTIF(#REF!,A54)&gt;=1,"",ROW())</f>
        <v>#REF!</v>
      </c>
      <c r="C54" t="str" cm="1">
        <f t="array" ref="C54">IF(ROW(A54)-ROW(A$1)+1&gt;COUNT(B$1:B$107),"",INDEX(A:A,SMALL(B$1:B$107,1+ROW(A54)-ROW(A$1))))</f>
        <v/>
      </c>
    </row>
    <row r="55" spans="1:3" ht="15.75">
      <c r="A55" s="2" t="s">
        <v>54</v>
      </c>
      <c r="B55" s="5" t="e">
        <f>IF(COUNTIF(#REF!,A55)&gt;=1,"",ROW())</f>
        <v>#REF!</v>
      </c>
      <c r="C55" t="str" cm="1">
        <f t="array" ref="C55">IF(ROW(A55)-ROW(A$1)+1&gt;COUNT(B$1:B$107),"",INDEX(A:A,SMALL(B$1:B$107,1+ROW(A55)-ROW(A$1))))</f>
        <v/>
      </c>
    </row>
    <row r="56" spans="1:3" ht="15.75">
      <c r="A56" s="2" t="s">
        <v>55</v>
      </c>
      <c r="B56" s="5" t="e">
        <f>IF(COUNTIF(#REF!,A56)&gt;=1,"",ROW())</f>
        <v>#REF!</v>
      </c>
      <c r="C56" t="str" cm="1">
        <f t="array" ref="C56">IF(ROW(A56)-ROW(A$1)+1&gt;COUNT(B$1:B$107),"",INDEX(A:A,SMALL(B$1:B$107,1+ROW(A56)-ROW(A$1))))</f>
        <v/>
      </c>
    </row>
    <row r="57" spans="1:3" ht="15.75">
      <c r="A57" s="2" t="s">
        <v>56</v>
      </c>
      <c r="B57" s="5" t="e">
        <f>IF(COUNTIF(#REF!,A57)&gt;=1,"",ROW())</f>
        <v>#REF!</v>
      </c>
      <c r="C57" t="str" cm="1">
        <f t="array" ref="C57">IF(ROW(A57)-ROW(A$1)+1&gt;COUNT(B$1:B$107),"",INDEX(A:A,SMALL(B$1:B$107,1+ROW(A57)-ROW(A$1))))</f>
        <v/>
      </c>
    </row>
    <row r="58" spans="1:3" ht="15.75">
      <c r="A58" s="2" t="s">
        <v>57</v>
      </c>
      <c r="B58" s="5" t="e">
        <f>IF(COUNTIF(#REF!,A58)&gt;=1,"",ROW())</f>
        <v>#REF!</v>
      </c>
      <c r="C58" t="str" cm="1">
        <f t="array" ref="C58">IF(ROW(A58)-ROW(A$1)+1&gt;COUNT(B$1:B$107),"",INDEX(A:A,SMALL(B$1:B$107,1+ROW(A58)-ROW(A$1))))</f>
        <v/>
      </c>
    </row>
    <row r="59" spans="1:3" ht="15.75">
      <c r="A59" s="2" t="s">
        <v>58</v>
      </c>
      <c r="B59" s="5" t="e">
        <f>IF(COUNTIF(#REF!,A59)&gt;=1,"",ROW())</f>
        <v>#REF!</v>
      </c>
      <c r="C59" t="str" cm="1">
        <f t="array" ref="C59">IF(ROW(A59)-ROW(A$1)+1&gt;COUNT(B$1:B$107),"",INDEX(A:A,SMALL(B$1:B$107,1+ROW(A59)-ROW(A$1))))</f>
        <v/>
      </c>
    </row>
    <row r="60" spans="1:3" ht="15.75">
      <c r="A60" s="2" t="s">
        <v>59</v>
      </c>
      <c r="B60" s="5" t="e">
        <f>IF(COUNTIF(#REF!,A60)&gt;=1,"",ROW())</f>
        <v>#REF!</v>
      </c>
      <c r="C60" t="str" cm="1">
        <f t="array" ref="C60">IF(ROW(A60)-ROW(A$1)+1&gt;COUNT(B$1:B$107),"",INDEX(A:A,SMALL(B$1:B$107,1+ROW(A60)-ROW(A$1))))</f>
        <v/>
      </c>
    </row>
    <row r="61" spans="1:3" ht="15.75">
      <c r="A61" s="2" t="s">
        <v>60</v>
      </c>
      <c r="B61" s="5" t="e">
        <f>IF(COUNTIF(#REF!,A61)&gt;=1,"",ROW())</f>
        <v>#REF!</v>
      </c>
      <c r="C61" t="str" cm="1">
        <f t="array" ref="C61">IF(ROW(A61)-ROW(A$1)+1&gt;COUNT(B$1:B$107),"",INDEX(A:A,SMALL(B$1:B$107,1+ROW(A61)-ROW(A$1))))</f>
        <v/>
      </c>
    </row>
    <row r="62" spans="1:3" ht="15.75">
      <c r="A62" s="2" t="s">
        <v>61</v>
      </c>
      <c r="B62" s="5" t="e">
        <f>IF(COUNTIF(#REF!,A62)&gt;=1,"",ROW())</f>
        <v>#REF!</v>
      </c>
      <c r="C62" t="str" cm="1">
        <f t="array" ref="C62">IF(ROW(A62)-ROW(A$1)+1&gt;COUNT(B$1:B$107),"",INDEX(A:A,SMALL(B$1:B$107,1+ROW(A62)-ROW(A$1))))</f>
        <v/>
      </c>
    </row>
    <row r="63" spans="1:3" ht="15.75">
      <c r="A63" s="2" t="s">
        <v>62</v>
      </c>
      <c r="B63" s="5" t="e">
        <f>IF(COUNTIF(#REF!,A63)&gt;=1,"",ROW())</f>
        <v>#REF!</v>
      </c>
      <c r="C63" t="str" cm="1">
        <f t="array" ref="C63">IF(ROW(A63)-ROW(A$1)+1&gt;COUNT(B$1:B$107),"",INDEX(A:A,SMALL(B$1:B$107,1+ROW(A63)-ROW(A$1))))</f>
        <v/>
      </c>
    </row>
    <row r="64" spans="1:3" ht="15.75">
      <c r="A64" s="2" t="s">
        <v>63</v>
      </c>
      <c r="B64" s="5" t="e">
        <f>IF(COUNTIF(#REF!,A64)&gt;=1,"",ROW())</f>
        <v>#REF!</v>
      </c>
      <c r="C64" t="str" cm="1">
        <f t="array" ref="C64">IF(ROW(A64)-ROW(A$1)+1&gt;COUNT(B$1:B$107),"",INDEX(A:A,SMALL(B$1:B$107,1+ROW(A64)-ROW(A$1))))</f>
        <v/>
      </c>
    </row>
    <row r="65" spans="1:3" ht="15.75">
      <c r="A65" s="2" t="s">
        <v>64</v>
      </c>
      <c r="B65" s="5" t="e">
        <f>IF(COUNTIF(#REF!,A65)&gt;=1,"",ROW())</f>
        <v>#REF!</v>
      </c>
      <c r="C65" t="str" cm="1">
        <f t="array" ref="C65">IF(ROW(A65)-ROW(A$1)+1&gt;COUNT(B$1:B$107),"",INDEX(A:A,SMALL(B$1:B$107,1+ROW(A65)-ROW(A$1))))</f>
        <v/>
      </c>
    </row>
    <row r="66" spans="1:3" ht="15.75">
      <c r="A66" s="2" t="s">
        <v>65</v>
      </c>
      <c r="B66" s="5" t="e">
        <f>IF(COUNTIF(#REF!,A66)&gt;=1,"",ROW())</f>
        <v>#REF!</v>
      </c>
      <c r="C66" t="str" cm="1">
        <f t="array" ref="C66">IF(ROW(A66)-ROW(A$1)+1&gt;COUNT(B$1:B$107),"",INDEX(A:A,SMALL(B$1:B$107,1+ROW(A66)-ROW(A$1))))</f>
        <v/>
      </c>
    </row>
    <row r="67" spans="1:3" ht="15.75">
      <c r="A67" s="2" t="s">
        <v>66</v>
      </c>
      <c r="B67" s="5" t="e">
        <f>IF(COUNTIF(#REF!,A67)&gt;=1,"",ROW())</f>
        <v>#REF!</v>
      </c>
      <c r="C67" t="str" cm="1">
        <f t="array" ref="C67">IF(ROW(A67)-ROW(A$1)+1&gt;COUNT(B$1:B$107),"",INDEX(A:A,SMALL(B$1:B$107,1+ROW(A67)-ROW(A$1))))</f>
        <v/>
      </c>
    </row>
    <row r="68" spans="1:3" ht="15.75">
      <c r="A68" s="2" t="s">
        <v>67</v>
      </c>
      <c r="B68" s="5" t="e">
        <f>IF(COUNTIF(#REF!,A68)&gt;=1,"",ROW())</f>
        <v>#REF!</v>
      </c>
      <c r="C68" t="str" cm="1">
        <f t="array" ref="C68">IF(ROW(A68)-ROW(A$1)+1&gt;COUNT(B$1:B$107),"",INDEX(A:A,SMALL(B$1:B$107,1+ROW(A68)-ROW(A$1))))</f>
        <v/>
      </c>
    </row>
    <row r="69" spans="1:3" ht="15.75">
      <c r="A69" s="2" t="s">
        <v>68</v>
      </c>
      <c r="B69" s="5" t="e">
        <f>IF(COUNTIF(#REF!,A69)&gt;=1,"",ROW())</f>
        <v>#REF!</v>
      </c>
      <c r="C69" t="str" cm="1">
        <f t="array" ref="C69">IF(ROW(A69)-ROW(A$1)+1&gt;COUNT(B$1:B$107),"",INDEX(A:A,SMALL(B$1:B$107,1+ROW(A69)-ROW(A$1))))</f>
        <v/>
      </c>
    </row>
    <row r="70" spans="1:3" ht="15.75">
      <c r="A70" s="2" t="s">
        <v>69</v>
      </c>
      <c r="B70" s="5" t="e">
        <f>IF(COUNTIF(#REF!,A70)&gt;=1,"",ROW())</f>
        <v>#REF!</v>
      </c>
      <c r="C70" t="str" cm="1">
        <f t="array" ref="C70">IF(ROW(A70)-ROW(A$1)+1&gt;COUNT(B$1:B$107),"",INDEX(A:A,SMALL(B$1:B$107,1+ROW(A70)-ROW(A$1))))</f>
        <v/>
      </c>
    </row>
    <row r="71" spans="1:3" ht="15.75">
      <c r="A71" s="2" t="s">
        <v>70</v>
      </c>
      <c r="B71" s="5" t="e">
        <f>IF(COUNTIF(#REF!,A71)&gt;=1,"",ROW())</f>
        <v>#REF!</v>
      </c>
      <c r="C71" t="str" cm="1">
        <f t="array" ref="C71">IF(ROW(A71)-ROW(A$1)+1&gt;COUNT(B$1:B$107),"",INDEX(A:A,SMALL(B$1:B$107,1+ROW(A71)-ROW(A$1))))</f>
        <v/>
      </c>
    </row>
    <row r="72" spans="1:3" ht="15.75">
      <c r="A72" s="2" t="s">
        <v>71</v>
      </c>
      <c r="B72" s="5" t="e">
        <f>IF(COUNTIF(#REF!,A72)&gt;=1,"",ROW())</f>
        <v>#REF!</v>
      </c>
      <c r="C72" t="str" cm="1">
        <f t="array" ref="C72">IF(ROW(A72)-ROW(A$1)+1&gt;COUNT(B$1:B$107),"",INDEX(A:A,SMALL(B$1:B$107,1+ROW(A72)-ROW(A$1))))</f>
        <v/>
      </c>
    </row>
    <row r="73" spans="1:3" ht="15.75">
      <c r="A73" s="2" t="s">
        <v>72</v>
      </c>
      <c r="B73" s="5" t="e">
        <f>IF(COUNTIF(#REF!,A73)&gt;=1,"",ROW())</f>
        <v>#REF!</v>
      </c>
      <c r="C73" t="str" cm="1">
        <f t="array" ref="C73">IF(ROW(A73)-ROW(A$1)+1&gt;COUNT(B$1:B$107),"",INDEX(A:A,SMALL(B$1:B$107,1+ROW(A73)-ROW(A$1))))</f>
        <v/>
      </c>
    </row>
    <row r="74" spans="1:3" ht="15.75">
      <c r="A74" s="2" t="s">
        <v>73</v>
      </c>
      <c r="B74" s="5" t="e">
        <f>IF(COUNTIF(#REF!,A74)&gt;=1,"",ROW())</f>
        <v>#REF!</v>
      </c>
      <c r="C74" t="str" cm="1">
        <f t="array" ref="C74">IF(ROW(A74)-ROW(A$1)+1&gt;COUNT(B$1:B$107),"",INDEX(A:A,SMALL(B$1:B$107,1+ROW(A74)-ROW(A$1))))</f>
        <v/>
      </c>
    </row>
    <row r="75" spans="1:3" ht="15.75">
      <c r="A75" s="2" t="s">
        <v>74</v>
      </c>
      <c r="B75" s="5" t="e">
        <f>IF(COUNTIF(#REF!,A75)&gt;=1,"",ROW())</f>
        <v>#REF!</v>
      </c>
      <c r="C75" t="str" cm="1">
        <f t="array" ref="C75">IF(ROW(A75)-ROW(A$1)+1&gt;COUNT(B$1:B$107),"",INDEX(A:A,SMALL(B$1:B$107,1+ROW(A75)-ROW(A$1))))</f>
        <v/>
      </c>
    </row>
    <row r="76" spans="1:3" ht="15.75">
      <c r="A76" s="2" t="s">
        <v>75</v>
      </c>
      <c r="B76" s="5" t="e">
        <f>IF(COUNTIF(#REF!,A76)&gt;=1,"",ROW())</f>
        <v>#REF!</v>
      </c>
      <c r="C76" t="str" cm="1">
        <f t="array" ref="C76">IF(ROW(A76)-ROW(A$1)+1&gt;COUNT(B$1:B$107),"",INDEX(A:A,SMALL(B$1:B$107,1+ROW(A76)-ROW(A$1))))</f>
        <v/>
      </c>
    </row>
    <row r="77" spans="1:3" ht="15.75">
      <c r="A77" s="2" t="s">
        <v>76</v>
      </c>
      <c r="B77" s="5" t="e">
        <f>IF(COUNTIF(#REF!,A77)&gt;=1,"",ROW())</f>
        <v>#REF!</v>
      </c>
      <c r="C77" t="str" cm="1">
        <f t="array" ref="C77">IF(ROW(A77)-ROW(A$1)+1&gt;COUNT(B$1:B$107),"",INDEX(A:A,SMALL(B$1:B$107,1+ROW(A77)-ROW(A$1))))</f>
        <v/>
      </c>
    </row>
    <row r="78" spans="1:3" ht="15.75">
      <c r="A78" s="2" t="s">
        <v>77</v>
      </c>
      <c r="B78" s="5" t="e">
        <f>IF(COUNTIF(#REF!,A78)&gt;=1,"",ROW())</f>
        <v>#REF!</v>
      </c>
      <c r="C78" t="str" cm="1">
        <f t="array" ref="C78">IF(ROW(A78)-ROW(A$1)+1&gt;COUNT(B$1:B$107),"",INDEX(A:A,SMALL(B$1:B$107,1+ROW(A78)-ROW(A$1))))</f>
        <v/>
      </c>
    </row>
    <row r="79" spans="1:3" ht="15.75">
      <c r="A79" s="2" t="s">
        <v>78</v>
      </c>
      <c r="B79" s="5" t="e">
        <f>IF(COUNTIF(#REF!,A79)&gt;=1,"",ROW())</f>
        <v>#REF!</v>
      </c>
      <c r="C79" t="str" cm="1">
        <f t="array" ref="C79">IF(ROW(A79)-ROW(A$1)+1&gt;COUNT(B$1:B$107),"",INDEX(A:A,SMALL(B$1:B$107,1+ROW(A79)-ROW(A$1))))</f>
        <v/>
      </c>
    </row>
    <row r="80" spans="1:3" ht="15.75">
      <c r="A80" s="2" t="s">
        <v>79</v>
      </c>
      <c r="B80" s="5" t="e">
        <f>IF(COUNTIF(#REF!,A80)&gt;=1,"",ROW())</f>
        <v>#REF!</v>
      </c>
      <c r="C80" t="str" cm="1">
        <f t="array" ref="C80">IF(ROW(A80)-ROW(A$1)+1&gt;COUNT(B$1:B$107),"",INDEX(A:A,SMALL(B$1:B$107,1+ROW(A80)-ROW(A$1))))</f>
        <v/>
      </c>
    </row>
    <row r="81" spans="1:3" ht="15.75">
      <c r="A81" s="2" t="s">
        <v>80</v>
      </c>
      <c r="B81" s="5" t="e">
        <f>IF(COUNTIF(#REF!,A81)&gt;=1,"",ROW())</f>
        <v>#REF!</v>
      </c>
      <c r="C81" t="str" cm="1">
        <f t="array" ref="C81">IF(ROW(A81)-ROW(A$1)+1&gt;COUNT(B$1:B$107),"",INDEX(A:A,SMALL(B$1:B$107,1+ROW(A81)-ROW(A$1))))</f>
        <v/>
      </c>
    </row>
    <row r="82" spans="1:3" ht="15.75">
      <c r="A82" s="2" t="s">
        <v>81</v>
      </c>
      <c r="B82" s="5" t="e">
        <f>IF(COUNTIF(#REF!,A82)&gt;=1,"",ROW())</f>
        <v>#REF!</v>
      </c>
      <c r="C82" t="str" cm="1">
        <f t="array" ref="C82">IF(ROW(A82)-ROW(A$1)+1&gt;COUNT(B$1:B$107),"",INDEX(A:A,SMALL(B$1:B$107,1+ROW(A82)-ROW(A$1))))</f>
        <v/>
      </c>
    </row>
    <row r="83" spans="1:3" ht="15.75">
      <c r="A83" s="2" t="s">
        <v>82</v>
      </c>
      <c r="B83" s="5" t="e">
        <f>IF(COUNTIF(#REF!,A83)&gt;=1,"",ROW())</f>
        <v>#REF!</v>
      </c>
      <c r="C83" t="str" cm="1">
        <f t="array" ref="C83">IF(ROW(A83)-ROW(A$1)+1&gt;COUNT(B$1:B$107),"",INDEX(A:A,SMALL(B$1:B$107,1+ROW(A83)-ROW(A$1))))</f>
        <v/>
      </c>
    </row>
    <row r="84" spans="1:3" ht="15.75">
      <c r="A84" s="2" t="s">
        <v>83</v>
      </c>
      <c r="B84" s="5" t="e">
        <f>IF(COUNTIF(#REF!,A84)&gt;=1,"",ROW())</f>
        <v>#REF!</v>
      </c>
      <c r="C84" t="str" cm="1">
        <f t="array" ref="C84">IF(ROW(A84)-ROW(A$1)+1&gt;COUNT(B$1:B$107),"",INDEX(A:A,SMALL(B$1:B$107,1+ROW(A84)-ROW(A$1))))</f>
        <v/>
      </c>
    </row>
    <row r="85" spans="1:3" ht="15.75">
      <c r="A85" s="2" t="s">
        <v>84</v>
      </c>
      <c r="B85" s="5" t="e">
        <f>IF(COUNTIF(#REF!,A85)&gt;=1,"",ROW())</f>
        <v>#REF!</v>
      </c>
      <c r="C85" t="str" cm="1">
        <f t="array" ref="C85">IF(ROW(A85)-ROW(A$1)+1&gt;COUNT(B$1:B$107),"",INDEX(A:A,SMALL(B$1:B$107,1+ROW(A85)-ROW(A$1))))</f>
        <v/>
      </c>
    </row>
    <row r="86" spans="1:3" ht="15.75">
      <c r="A86" s="2" t="s">
        <v>85</v>
      </c>
      <c r="B86" s="5" t="e">
        <f>IF(COUNTIF(#REF!,A86)&gt;=1,"",ROW())</f>
        <v>#REF!</v>
      </c>
      <c r="C86" t="str" cm="1">
        <f t="array" ref="C86">IF(ROW(A86)-ROW(A$1)+1&gt;COUNT(B$1:B$107),"",INDEX(A:A,SMALL(B$1:B$107,1+ROW(A86)-ROW(A$1))))</f>
        <v/>
      </c>
    </row>
    <row r="87" spans="1:3" ht="15.75">
      <c r="A87" s="2" t="s">
        <v>86</v>
      </c>
      <c r="B87" s="5" t="e">
        <f>IF(COUNTIF(#REF!,A87)&gt;=1,"",ROW())</f>
        <v>#REF!</v>
      </c>
      <c r="C87" t="str" cm="1">
        <f t="array" ref="C87">IF(ROW(A87)-ROW(A$1)+1&gt;COUNT(B$1:B$107),"",INDEX(A:A,SMALL(B$1:B$107,1+ROW(A87)-ROW(A$1))))</f>
        <v/>
      </c>
    </row>
    <row r="88" spans="1:3" ht="15.75">
      <c r="A88" s="2" t="s">
        <v>87</v>
      </c>
      <c r="B88" s="5" t="e">
        <f>IF(COUNTIF(#REF!,A88)&gt;=1,"",ROW())</f>
        <v>#REF!</v>
      </c>
      <c r="C88" t="str" cm="1">
        <f t="array" ref="C88">IF(ROW(A88)-ROW(A$1)+1&gt;COUNT(B$1:B$107),"",INDEX(A:A,SMALL(B$1:B$107,1+ROW(A88)-ROW(A$1))))</f>
        <v/>
      </c>
    </row>
    <row r="89" spans="1:3" ht="15.75">
      <c r="A89" s="2" t="s">
        <v>88</v>
      </c>
      <c r="B89" s="5" t="e">
        <f>IF(COUNTIF(#REF!,A89)&gt;=1,"",ROW())</f>
        <v>#REF!</v>
      </c>
      <c r="C89" t="str" cm="1">
        <f t="array" ref="C89">IF(ROW(A89)-ROW(A$1)+1&gt;COUNT(B$1:B$107),"",INDEX(A:A,SMALL(B$1:B$107,1+ROW(A89)-ROW(A$1))))</f>
        <v/>
      </c>
    </row>
    <row r="90" spans="1:3" ht="15.75">
      <c r="A90" s="2" t="s">
        <v>89</v>
      </c>
      <c r="B90" s="5" t="e">
        <f>IF(COUNTIF(#REF!,A90)&gt;=1,"",ROW())</f>
        <v>#REF!</v>
      </c>
      <c r="C90" t="str" cm="1">
        <f t="array" ref="C90">IF(ROW(A90)-ROW(A$1)+1&gt;COUNT(B$1:B$107),"",INDEX(A:A,SMALL(B$1:B$107,1+ROW(A90)-ROW(A$1))))</f>
        <v/>
      </c>
    </row>
    <row r="91" spans="1:3" ht="15.75">
      <c r="A91" s="2" t="s">
        <v>90</v>
      </c>
      <c r="B91" s="5" t="e">
        <f>IF(COUNTIF(#REF!,A91)&gt;=1,"",ROW())</f>
        <v>#REF!</v>
      </c>
      <c r="C91" t="str" cm="1">
        <f t="array" ref="C91">IF(ROW(A91)-ROW(A$1)+1&gt;COUNT(B$1:B$107),"",INDEX(A:A,SMALL(B$1:B$107,1+ROW(A91)-ROW(A$1))))</f>
        <v/>
      </c>
    </row>
    <row r="92" spans="1:3" ht="15.75">
      <c r="A92" s="2" t="s">
        <v>91</v>
      </c>
      <c r="B92" s="5" t="e">
        <f>IF(COUNTIF(#REF!,A92)&gt;=1,"",ROW())</f>
        <v>#REF!</v>
      </c>
      <c r="C92" t="str" cm="1">
        <f t="array" ref="C92">IF(ROW(A92)-ROW(A$1)+1&gt;COUNT(B$1:B$107),"",INDEX(A:A,SMALL(B$1:B$107,1+ROW(A92)-ROW(A$1))))</f>
        <v/>
      </c>
    </row>
    <row r="93" spans="1:3" ht="15.75">
      <c r="A93" s="2" t="s">
        <v>92</v>
      </c>
      <c r="B93" s="5" t="e">
        <f>IF(COUNTIF(#REF!,A93)&gt;=1,"",ROW())</f>
        <v>#REF!</v>
      </c>
      <c r="C93" t="str" cm="1">
        <f t="array" ref="C93">IF(ROW(A93)-ROW(A$1)+1&gt;COUNT(B$1:B$107),"",INDEX(A:A,SMALL(B$1:B$107,1+ROW(A93)-ROW(A$1))))</f>
        <v/>
      </c>
    </row>
    <row r="94" spans="1:3" ht="15.75">
      <c r="A94" s="2" t="s">
        <v>93</v>
      </c>
      <c r="B94" s="5" t="e">
        <f>IF(COUNTIF(#REF!,A94)&gt;=1,"",ROW())</f>
        <v>#REF!</v>
      </c>
      <c r="C94" t="str" cm="1">
        <f t="array" ref="C94">IF(ROW(A94)-ROW(A$1)+1&gt;COUNT(B$1:B$107),"",INDEX(A:A,SMALL(B$1:B$107,1+ROW(A94)-ROW(A$1))))</f>
        <v/>
      </c>
    </row>
    <row r="95" spans="1:3" ht="15.75">
      <c r="A95" s="2" t="s">
        <v>94</v>
      </c>
      <c r="B95" s="5" t="e">
        <f>IF(COUNTIF(#REF!,A95)&gt;=1,"",ROW())</f>
        <v>#REF!</v>
      </c>
      <c r="C95" t="str" cm="1">
        <f t="array" ref="C95">IF(ROW(A95)-ROW(A$1)+1&gt;COUNT(B$1:B$107),"",INDEX(A:A,SMALL(B$1:B$107,1+ROW(A95)-ROW(A$1))))</f>
        <v/>
      </c>
    </row>
    <row r="96" spans="1:3" ht="15.75">
      <c r="A96" s="2" t="s">
        <v>95</v>
      </c>
      <c r="B96" s="5" t="e">
        <f>IF(COUNTIF(#REF!,A96)&gt;=1,"",ROW())</f>
        <v>#REF!</v>
      </c>
      <c r="C96" t="str" cm="1">
        <f t="array" ref="C96">IF(ROW(A96)-ROW(A$1)+1&gt;COUNT(B$1:B$107),"",INDEX(A:A,SMALL(B$1:B$107,1+ROW(A96)-ROW(A$1))))</f>
        <v/>
      </c>
    </row>
    <row r="97" spans="1:3" ht="15.75">
      <c r="A97" s="2" t="s">
        <v>96</v>
      </c>
      <c r="B97" s="5" t="e">
        <f>IF(COUNTIF(#REF!,A97)&gt;=1,"",ROW())</f>
        <v>#REF!</v>
      </c>
      <c r="C97" t="str" cm="1">
        <f t="array" ref="C97">IF(ROW(A97)-ROW(A$1)+1&gt;COUNT(B$1:B$107),"",INDEX(A:A,SMALL(B$1:B$107,1+ROW(A97)-ROW(A$1))))</f>
        <v/>
      </c>
    </row>
    <row r="98" spans="1:3" ht="15.75">
      <c r="A98" s="4" t="s">
        <v>97</v>
      </c>
      <c r="B98" s="5" t="e">
        <f>IF(COUNTIF(#REF!,A98)&gt;=1,"",ROW())</f>
        <v>#REF!</v>
      </c>
      <c r="C98" t="str" cm="1">
        <f t="array" ref="C98">IF(ROW(A98)-ROW(A$1)+1&gt;COUNT(B$1:B$107),"",INDEX(A:A,SMALL(B$1:B$107,1+ROW(A98)-ROW(A$1))))</f>
        <v/>
      </c>
    </row>
    <row r="99" spans="1:3" ht="15.75">
      <c r="A99" s="2" t="s">
        <v>98</v>
      </c>
      <c r="B99" s="5" t="e">
        <f>IF(COUNTIF(#REF!,A99)&gt;=1,"",ROW())</f>
        <v>#REF!</v>
      </c>
      <c r="C99" t="str" cm="1">
        <f t="array" ref="C99">IF(ROW(A99)-ROW(A$1)+1&gt;COUNT(B$1:B$107),"",INDEX(A:A,SMALL(B$1:B$107,1+ROW(A99)-ROW(A$1))))</f>
        <v/>
      </c>
    </row>
    <row r="100" spans="1:3" ht="15.75">
      <c r="A100" s="6" t="s">
        <v>99</v>
      </c>
      <c r="B100" s="5" t="e">
        <f>IF(COUNTIF(#REF!,A100)&gt;=1,"",ROW())</f>
        <v>#REF!</v>
      </c>
      <c r="C100" t="str" cm="1">
        <f t="array" ref="C100">IF(ROW(A100)-ROW(A$1)+1&gt;COUNT(B$1:B$107),"",INDEX(A:A,SMALL(B$1:B$107,1+ROW(A100)-ROW(A$1))))</f>
        <v/>
      </c>
    </row>
    <row r="101" spans="1:3" ht="15.75">
      <c r="A101" s="6" t="s">
        <v>99</v>
      </c>
      <c r="B101" s="5" t="e">
        <f>IF(COUNTIF(#REF!,A101)&gt;=1,"",ROW())</f>
        <v>#REF!</v>
      </c>
      <c r="C101" t="str" cm="1">
        <f t="array" ref="C101">IF(ROW(A101)-ROW(A$1)+1&gt;COUNT(B$1:B$107),"",INDEX(A:A,SMALL(B$1:B$107,1+ROW(A101)-ROW(A$1))))</f>
        <v/>
      </c>
    </row>
    <row r="102" spans="1:3" ht="15.75">
      <c r="A102" s="6" t="s">
        <v>99</v>
      </c>
      <c r="B102" s="5" t="e">
        <f>IF(COUNTIF(#REF!,A102)&gt;=1,"",ROW())</f>
        <v>#REF!</v>
      </c>
      <c r="C102" t="str" cm="1">
        <f t="array" ref="C102">IF(ROW(A102)-ROW(A$1)+1&gt;COUNT(B$1:B$107),"",INDEX(A:A,SMALL(B$1:B$107,1+ROW(A102)-ROW(A$1))))</f>
        <v/>
      </c>
    </row>
    <row r="103" spans="1:3" ht="15.75">
      <c r="A103" s="6" t="s">
        <v>99</v>
      </c>
      <c r="B103" s="5" t="e">
        <f>IF(COUNTIF(#REF!,A103)&gt;=1,"",ROW())</f>
        <v>#REF!</v>
      </c>
      <c r="C103" t="str" cm="1">
        <f t="array" ref="C103">IF(ROW(A103)-ROW(A$1)+1&gt;COUNT(B$1:B$107),"",INDEX(A:A,SMALL(B$1:B$107,1+ROW(A103)-ROW(A$1))))</f>
        <v/>
      </c>
    </row>
    <row r="104" spans="1:3" ht="15.75">
      <c r="A104" s="6" t="s">
        <v>99</v>
      </c>
      <c r="B104" s="5" t="e">
        <f>IF(COUNTIF(#REF!,A104)&gt;=1,"",ROW())</f>
        <v>#REF!</v>
      </c>
      <c r="C104" t="str" cm="1">
        <f t="array" ref="C104">IF(ROW(A104)-ROW(A$1)+1&gt;COUNT(B$1:B$107),"",INDEX(A:A,SMALL(B$1:B$107,1+ROW(A104)-ROW(A$1))))</f>
        <v/>
      </c>
    </row>
    <row r="105" spans="1:3" ht="15.75">
      <c r="A105" s="6" t="s">
        <v>99</v>
      </c>
      <c r="B105" s="5" t="e">
        <f>IF(COUNTIF(#REF!,A105)&gt;=1,"",ROW())</f>
        <v>#REF!</v>
      </c>
      <c r="C105" t="str" cm="1">
        <f t="array" ref="C105">IF(ROW(A105)-ROW(A$1)+1&gt;COUNT(B$1:B$107),"",INDEX(A:A,SMALL(B$1:B$107,1+ROW(A105)-ROW(A$1))))</f>
        <v/>
      </c>
    </row>
    <row r="106" spans="1:3" ht="15.75">
      <c r="A106" s="6" t="s">
        <v>99</v>
      </c>
      <c r="B106" s="5" t="e">
        <f>IF(COUNTIF(#REF!,A106)&gt;=1,"",ROW())</f>
        <v>#REF!</v>
      </c>
      <c r="C106" t="str" cm="1">
        <f t="array" ref="C106">IF(ROW(A106)-ROW(A$1)+1&gt;COUNT(B$1:B$107),"",INDEX(A:A,SMALL(B$1:B$107,1+ROW(A106)-ROW(A$1))))</f>
        <v/>
      </c>
    </row>
    <row r="107" spans="1:3" ht="15.75">
      <c r="A107" s="6" t="s">
        <v>99</v>
      </c>
      <c r="B107" s="5" t="e">
        <f>IF(COUNTIF(#REF!,A107)&gt;=1,"",ROW())</f>
        <v>#REF!</v>
      </c>
      <c r="C107" t="str" cm="1">
        <f t="array" ref="C107">IF(ROW(A107)-ROW(A$1)+1&gt;COUNT(B$1:B$107),"",INDEX(A:A,SMALL(B$1:B$107,1+ROW(A107)-ROW(A$1))))</f>
        <v/>
      </c>
    </row>
  </sheetData>
  <sheetProtection algorithmName="SHA-512" hashValue="xCHh2MlxRoNyDbiTSn1aRFISzGx5ktngmDNJo/sBzlpoqJiiyYpWCiQlmikHEgJwNz4w6BdOGtV6Few9hPDheg==" saltValue="SsnJLtPW+kADY5FtceTsC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BB32F-BAC4-4987-8378-CECB0FF9E34B}">
  <dimension ref="A1:L132"/>
  <sheetViews>
    <sheetView workbookViewId="0">
      <selection activeCell="K101" sqref="H3:K101"/>
    </sheetView>
  </sheetViews>
  <sheetFormatPr defaultRowHeight="15"/>
  <cols>
    <col min="1" max="5" width="21.140625" customWidth="1"/>
    <col min="8" max="11" width="16" style="7" customWidth="1"/>
    <col min="12" max="12" width="16.42578125" customWidth="1"/>
  </cols>
  <sheetData>
    <row r="1" spans="1:12" ht="99" customHeight="1">
      <c r="A1" s="107" t="s">
        <v>210</v>
      </c>
      <c r="B1" s="109" t="s">
        <v>211</v>
      </c>
      <c r="C1" s="109" t="s">
        <v>212</v>
      </c>
      <c r="D1" s="19" t="s">
        <v>213</v>
      </c>
      <c r="E1" s="21" t="s">
        <v>214</v>
      </c>
      <c r="H1" s="7">
        <v>1</v>
      </c>
    </row>
    <row r="2" spans="1:12" ht="15.75" thickBot="1">
      <c r="A2" s="108"/>
      <c r="B2" s="110"/>
      <c r="C2" s="110"/>
      <c r="D2" s="20"/>
      <c r="E2" s="22"/>
    </row>
    <row r="3" spans="1:12" ht="15.75" thickBot="1">
      <c r="A3" s="17" t="s">
        <v>111</v>
      </c>
      <c r="B3" s="23" t="s">
        <v>215</v>
      </c>
      <c r="C3" s="23" t="s">
        <v>216</v>
      </c>
      <c r="D3" s="24" t="s">
        <v>216</v>
      </c>
      <c r="E3" s="25" t="s">
        <v>215</v>
      </c>
      <c r="G3">
        <f>SUM(B3:D3)</f>
        <v>0</v>
      </c>
      <c r="H3" s="7">
        <v>15000</v>
      </c>
      <c r="K3" s="7">
        <v>15000</v>
      </c>
      <c r="L3" s="7">
        <f>SUM(H3:J3)</f>
        <v>15000</v>
      </c>
    </row>
    <row r="4" spans="1:12" ht="15.75" thickBot="1">
      <c r="A4" s="17" t="s">
        <v>112</v>
      </c>
      <c r="B4" s="23" t="s">
        <v>217</v>
      </c>
      <c r="C4" s="23" t="s">
        <v>216</v>
      </c>
      <c r="D4" s="24"/>
      <c r="E4" s="25" t="s">
        <v>217</v>
      </c>
      <c r="H4" s="7">
        <v>30000</v>
      </c>
      <c r="K4" s="7">
        <v>30000</v>
      </c>
      <c r="L4" s="7">
        <f t="shared" ref="L4:L67" si="0">SUM(H4:J4)</f>
        <v>30000</v>
      </c>
    </row>
    <row r="5" spans="1:12" ht="15.75" thickBot="1">
      <c r="A5" s="17" t="s">
        <v>113</v>
      </c>
      <c r="B5" s="23" t="s">
        <v>215</v>
      </c>
      <c r="C5" s="23" t="s">
        <v>216</v>
      </c>
      <c r="D5" s="24"/>
      <c r="E5" s="25" t="s">
        <v>215</v>
      </c>
      <c r="H5" s="7">
        <v>15000</v>
      </c>
      <c r="K5" s="7">
        <v>15000</v>
      </c>
      <c r="L5" s="7">
        <f t="shared" si="0"/>
        <v>15000</v>
      </c>
    </row>
    <row r="6" spans="1:12" ht="15.75" thickBot="1">
      <c r="A6" s="17" t="s">
        <v>114</v>
      </c>
      <c r="B6" s="23" t="s">
        <v>217</v>
      </c>
      <c r="C6" s="23" t="s">
        <v>216</v>
      </c>
      <c r="D6" s="24"/>
      <c r="E6" s="25" t="s">
        <v>217</v>
      </c>
      <c r="H6" s="7">
        <v>30000</v>
      </c>
      <c r="K6" s="7">
        <v>30000</v>
      </c>
      <c r="L6" s="7">
        <f t="shared" si="0"/>
        <v>30000</v>
      </c>
    </row>
    <row r="7" spans="1:12" ht="15.75" thickBot="1">
      <c r="A7" s="17" t="s">
        <v>115</v>
      </c>
      <c r="B7" s="23" t="s">
        <v>215</v>
      </c>
      <c r="C7" s="23" t="s">
        <v>216</v>
      </c>
      <c r="D7" s="24" t="s">
        <v>218</v>
      </c>
      <c r="E7" s="25" t="s">
        <v>219</v>
      </c>
      <c r="H7" s="7">
        <v>15000</v>
      </c>
      <c r="J7" s="7">
        <v>10000</v>
      </c>
      <c r="K7" s="7">
        <v>25000</v>
      </c>
      <c r="L7" s="7">
        <f t="shared" si="0"/>
        <v>25000</v>
      </c>
    </row>
    <row r="8" spans="1:12" ht="15.75" thickBot="1">
      <c r="A8" s="17" t="s">
        <v>116</v>
      </c>
      <c r="B8" s="23" t="s">
        <v>215</v>
      </c>
      <c r="C8" s="23" t="s">
        <v>216</v>
      </c>
      <c r="D8" s="24"/>
      <c r="E8" s="25" t="s">
        <v>215</v>
      </c>
      <c r="H8" s="7">
        <v>15000</v>
      </c>
      <c r="K8" s="7">
        <v>15000</v>
      </c>
      <c r="L8" s="7">
        <f t="shared" si="0"/>
        <v>15000</v>
      </c>
    </row>
    <row r="9" spans="1:12" ht="15.75" thickBot="1">
      <c r="A9" s="17" t="s">
        <v>117</v>
      </c>
      <c r="B9" s="23" t="s">
        <v>217</v>
      </c>
      <c r="C9" s="23" t="s">
        <v>219</v>
      </c>
      <c r="D9" s="24" t="s">
        <v>215</v>
      </c>
      <c r="E9" s="25" t="s">
        <v>220</v>
      </c>
      <c r="H9" s="7">
        <v>30000</v>
      </c>
      <c r="I9" s="7">
        <v>25000</v>
      </c>
      <c r="J9" s="7">
        <v>15000</v>
      </c>
      <c r="K9" s="7">
        <v>70000</v>
      </c>
      <c r="L9" s="7">
        <f t="shared" si="0"/>
        <v>70000</v>
      </c>
    </row>
    <row r="10" spans="1:12" ht="15.75" thickBot="1">
      <c r="A10" s="17" t="s">
        <v>118</v>
      </c>
      <c r="B10" s="23" t="s">
        <v>215</v>
      </c>
      <c r="C10" s="23" t="s">
        <v>216</v>
      </c>
      <c r="D10" s="24"/>
      <c r="E10" s="25" t="s">
        <v>215</v>
      </c>
      <c r="H10" s="7">
        <v>15000</v>
      </c>
      <c r="K10" s="7">
        <v>15000</v>
      </c>
      <c r="L10" s="7">
        <f t="shared" si="0"/>
        <v>15000</v>
      </c>
    </row>
    <row r="11" spans="1:12" ht="15.75" thickBot="1">
      <c r="A11" s="17" t="s">
        <v>119</v>
      </c>
      <c r="B11" s="23" t="s">
        <v>216</v>
      </c>
      <c r="C11" s="23" t="s">
        <v>216</v>
      </c>
      <c r="D11" s="24"/>
      <c r="E11" s="25" t="s">
        <v>221</v>
      </c>
      <c r="K11" s="7">
        <v>0</v>
      </c>
      <c r="L11" s="7">
        <f t="shared" si="0"/>
        <v>0</v>
      </c>
    </row>
    <row r="12" spans="1:12" ht="15.75" thickBot="1">
      <c r="A12" s="17" t="s">
        <v>120</v>
      </c>
      <c r="B12" s="23" t="s">
        <v>215</v>
      </c>
      <c r="C12" s="23" t="s">
        <v>216</v>
      </c>
      <c r="D12" s="24"/>
      <c r="E12" s="25" t="s">
        <v>215</v>
      </c>
      <c r="H12" s="7">
        <v>15000</v>
      </c>
      <c r="K12" s="7">
        <v>15000</v>
      </c>
      <c r="L12" s="7">
        <f t="shared" si="0"/>
        <v>15000</v>
      </c>
    </row>
    <row r="13" spans="1:12" ht="15.75" thickBot="1">
      <c r="A13" s="17" t="s">
        <v>121</v>
      </c>
      <c r="B13" s="23" t="s">
        <v>215</v>
      </c>
      <c r="C13" s="23" t="s">
        <v>216</v>
      </c>
      <c r="D13" s="24" t="s">
        <v>218</v>
      </c>
      <c r="E13" s="25" t="s">
        <v>219</v>
      </c>
      <c r="H13" s="7">
        <v>15000</v>
      </c>
      <c r="J13" s="7">
        <v>10000</v>
      </c>
      <c r="K13" s="7">
        <v>25000</v>
      </c>
      <c r="L13" s="7">
        <f t="shared" si="0"/>
        <v>25000</v>
      </c>
    </row>
    <row r="14" spans="1:12" ht="15.75" thickBot="1">
      <c r="A14" s="17" t="s">
        <v>122</v>
      </c>
      <c r="B14" s="23" t="s">
        <v>215</v>
      </c>
      <c r="C14" s="23" t="s">
        <v>216</v>
      </c>
      <c r="D14" s="24"/>
      <c r="E14" s="25" t="s">
        <v>215</v>
      </c>
      <c r="H14" s="7">
        <v>15000</v>
      </c>
      <c r="K14" s="7">
        <v>15000</v>
      </c>
      <c r="L14" s="7">
        <f t="shared" si="0"/>
        <v>15000</v>
      </c>
    </row>
    <row r="15" spans="1:12" ht="15.75" thickBot="1">
      <c r="A15" s="17" t="s">
        <v>123</v>
      </c>
      <c r="B15" s="23" t="s">
        <v>215</v>
      </c>
      <c r="C15" s="23" t="s">
        <v>216</v>
      </c>
      <c r="D15" s="24"/>
      <c r="E15" s="25" t="s">
        <v>215</v>
      </c>
      <c r="H15" s="7">
        <v>15000</v>
      </c>
      <c r="K15" s="7">
        <v>15000</v>
      </c>
      <c r="L15" s="7">
        <f t="shared" si="0"/>
        <v>15000</v>
      </c>
    </row>
    <row r="16" spans="1:12" ht="15.75" thickBot="1">
      <c r="A16" s="17" t="s">
        <v>124</v>
      </c>
      <c r="B16" s="23" t="s">
        <v>216</v>
      </c>
      <c r="C16" s="23" t="s">
        <v>216</v>
      </c>
      <c r="D16" s="24"/>
      <c r="E16" s="25" t="s">
        <v>221</v>
      </c>
      <c r="K16" s="7">
        <v>0</v>
      </c>
      <c r="L16" s="7">
        <f t="shared" si="0"/>
        <v>0</v>
      </c>
    </row>
    <row r="17" spans="1:12" ht="15.75" thickBot="1">
      <c r="A17" s="17" t="s">
        <v>125</v>
      </c>
      <c r="B17" s="23" t="s">
        <v>215</v>
      </c>
      <c r="C17" s="23" t="s">
        <v>216</v>
      </c>
      <c r="D17" s="24"/>
      <c r="E17" s="25" t="s">
        <v>215</v>
      </c>
      <c r="H17" s="7">
        <v>15000</v>
      </c>
      <c r="K17" s="7">
        <v>15000</v>
      </c>
      <c r="L17" s="7">
        <f t="shared" si="0"/>
        <v>15000</v>
      </c>
    </row>
    <row r="18" spans="1:12" ht="15.75" thickBot="1">
      <c r="A18" s="17" t="s">
        <v>126</v>
      </c>
      <c r="B18" s="23" t="s">
        <v>216</v>
      </c>
      <c r="C18" s="23" t="s">
        <v>216</v>
      </c>
      <c r="D18" s="24"/>
      <c r="E18" s="25" t="s">
        <v>221</v>
      </c>
      <c r="K18" s="7">
        <v>0</v>
      </c>
      <c r="L18" s="7">
        <f t="shared" si="0"/>
        <v>0</v>
      </c>
    </row>
    <row r="19" spans="1:12" ht="15.75" thickBot="1">
      <c r="A19" s="17" t="s">
        <v>127</v>
      </c>
      <c r="B19" s="23" t="s">
        <v>215</v>
      </c>
      <c r="C19" s="23" t="s">
        <v>215</v>
      </c>
      <c r="D19" s="24" t="s">
        <v>218</v>
      </c>
      <c r="E19" s="25" t="s">
        <v>222</v>
      </c>
      <c r="H19" s="7">
        <v>15000</v>
      </c>
      <c r="I19" s="7">
        <v>15000</v>
      </c>
      <c r="J19" s="7">
        <v>10000</v>
      </c>
      <c r="K19" s="7">
        <v>40000</v>
      </c>
      <c r="L19" s="7">
        <f t="shared" si="0"/>
        <v>40000</v>
      </c>
    </row>
    <row r="20" spans="1:12" ht="15.75" thickBot="1">
      <c r="A20" s="17" t="s">
        <v>128</v>
      </c>
      <c r="B20" s="23" t="s">
        <v>215</v>
      </c>
      <c r="C20" s="23" t="s">
        <v>216</v>
      </c>
      <c r="D20" s="24"/>
      <c r="E20" s="25" t="s">
        <v>215</v>
      </c>
      <c r="H20" s="7">
        <v>15000</v>
      </c>
      <c r="K20" s="7">
        <v>15000</v>
      </c>
      <c r="L20" s="7">
        <f t="shared" si="0"/>
        <v>15000</v>
      </c>
    </row>
    <row r="21" spans="1:12" ht="15.75" thickBot="1">
      <c r="A21" s="17" t="s">
        <v>129</v>
      </c>
      <c r="B21" s="23" t="s">
        <v>216</v>
      </c>
      <c r="C21" s="23" t="s">
        <v>216</v>
      </c>
      <c r="D21" s="24"/>
      <c r="E21" s="25" t="s">
        <v>221</v>
      </c>
      <c r="K21" s="7">
        <v>0</v>
      </c>
      <c r="L21" s="7">
        <f t="shared" si="0"/>
        <v>0</v>
      </c>
    </row>
    <row r="22" spans="1:12" ht="15.75" thickBot="1">
      <c r="A22" s="17" t="s">
        <v>130</v>
      </c>
      <c r="B22" s="23" t="s">
        <v>217</v>
      </c>
      <c r="C22" s="23" t="s">
        <v>216</v>
      </c>
      <c r="D22" s="24"/>
      <c r="E22" s="25" t="s">
        <v>217</v>
      </c>
      <c r="H22" s="7">
        <v>30000</v>
      </c>
      <c r="K22" s="7">
        <v>30000</v>
      </c>
      <c r="L22" s="7">
        <f t="shared" si="0"/>
        <v>30000</v>
      </c>
    </row>
    <row r="23" spans="1:12" ht="15.75" thickBot="1">
      <c r="A23" s="17" t="s">
        <v>131</v>
      </c>
      <c r="B23" s="23" t="s">
        <v>215</v>
      </c>
      <c r="C23" s="23" t="s">
        <v>216</v>
      </c>
      <c r="D23" s="24"/>
      <c r="E23" s="25" t="s">
        <v>215</v>
      </c>
      <c r="H23" s="7">
        <v>15000</v>
      </c>
      <c r="K23" s="7">
        <v>15000</v>
      </c>
      <c r="L23" s="7">
        <f t="shared" si="0"/>
        <v>15000</v>
      </c>
    </row>
    <row r="24" spans="1:12" ht="15.75" thickBot="1">
      <c r="A24" s="17" t="s">
        <v>132</v>
      </c>
      <c r="B24" s="23" t="s">
        <v>216</v>
      </c>
      <c r="C24" s="23" t="s">
        <v>216</v>
      </c>
      <c r="D24" s="24"/>
      <c r="E24" s="25" t="s">
        <v>221</v>
      </c>
      <c r="K24" s="7">
        <v>0</v>
      </c>
      <c r="L24" s="7">
        <f t="shared" si="0"/>
        <v>0</v>
      </c>
    </row>
    <row r="25" spans="1:12" ht="15.75" thickBot="1">
      <c r="A25" s="17" t="s">
        <v>133</v>
      </c>
      <c r="B25" s="23" t="s">
        <v>217</v>
      </c>
      <c r="C25" s="23" t="s">
        <v>215</v>
      </c>
      <c r="D25" s="24" t="s">
        <v>218</v>
      </c>
      <c r="E25" s="25" t="s">
        <v>223</v>
      </c>
      <c r="H25" s="7">
        <v>30000</v>
      </c>
      <c r="I25" s="7">
        <v>15000</v>
      </c>
      <c r="J25" s="7">
        <v>10000</v>
      </c>
      <c r="K25" s="7">
        <v>55000</v>
      </c>
      <c r="L25" s="7">
        <f t="shared" si="0"/>
        <v>55000</v>
      </c>
    </row>
    <row r="26" spans="1:12" ht="15.75" thickBot="1">
      <c r="A26" s="17" t="s">
        <v>134</v>
      </c>
      <c r="B26" s="23" t="s">
        <v>217</v>
      </c>
      <c r="C26" s="23" t="s">
        <v>216</v>
      </c>
      <c r="D26" s="24"/>
      <c r="E26" s="25" t="s">
        <v>217</v>
      </c>
      <c r="H26" s="7">
        <v>30000</v>
      </c>
      <c r="K26" s="7">
        <v>30000</v>
      </c>
      <c r="L26" s="7">
        <f t="shared" si="0"/>
        <v>30000</v>
      </c>
    </row>
    <row r="27" spans="1:12" ht="15.75" thickBot="1">
      <c r="A27" s="17" t="s">
        <v>135</v>
      </c>
      <c r="B27" s="23" t="s">
        <v>216</v>
      </c>
      <c r="C27" s="23" t="s">
        <v>215</v>
      </c>
      <c r="D27" s="24" t="s">
        <v>218</v>
      </c>
      <c r="E27" s="25" t="s">
        <v>219</v>
      </c>
      <c r="I27" s="7">
        <v>15000</v>
      </c>
      <c r="J27" s="7">
        <v>10000</v>
      </c>
      <c r="K27" s="7">
        <v>25000</v>
      </c>
      <c r="L27" s="7">
        <f t="shared" si="0"/>
        <v>25000</v>
      </c>
    </row>
    <row r="28" spans="1:12" ht="15.75" thickBot="1">
      <c r="A28" s="17" t="s">
        <v>136</v>
      </c>
      <c r="B28" s="23" t="s">
        <v>215</v>
      </c>
      <c r="C28" s="23" t="s">
        <v>216</v>
      </c>
      <c r="D28" s="24"/>
      <c r="E28" s="25" t="s">
        <v>215</v>
      </c>
      <c r="H28" s="7">
        <v>15000</v>
      </c>
      <c r="K28" s="7">
        <v>15000</v>
      </c>
      <c r="L28" s="7">
        <f t="shared" si="0"/>
        <v>15000</v>
      </c>
    </row>
    <row r="29" spans="1:12" ht="15.75" thickBot="1">
      <c r="A29" s="17" t="s">
        <v>137</v>
      </c>
      <c r="B29" s="23" t="s">
        <v>217</v>
      </c>
      <c r="C29" s="23" t="s">
        <v>216</v>
      </c>
      <c r="D29" s="24"/>
      <c r="E29" s="25" t="s">
        <v>217</v>
      </c>
      <c r="H29" s="7">
        <v>30000</v>
      </c>
      <c r="K29" s="7">
        <v>30000</v>
      </c>
      <c r="L29" s="7">
        <f t="shared" si="0"/>
        <v>30000</v>
      </c>
    </row>
    <row r="30" spans="1:12" ht="15.75" thickBot="1">
      <c r="A30" s="17" t="s">
        <v>138</v>
      </c>
      <c r="B30" s="23" t="s">
        <v>216</v>
      </c>
      <c r="C30" s="23" t="s">
        <v>216</v>
      </c>
      <c r="D30" s="24"/>
      <c r="E30" s="25" t="s">
        <v>221</v>
      </c>
      <c r="K30" s="7">
        <v>0</v>
      </c>
      <c r="L30" s="7">
        <f t="shared" si="0"/>
        <v>0</v>
      </c>
    </row>
    <row r="31" spans="1:12" ht="15.75" thickBot="1">
      <c r="A31" s="17" t="s">
        <v>139</v>
      </c>
      <c r="B31" s="23" t="s">
        <v>217</v>
      </c>
      <c r="C31" s="23" t="s">
        <v>215</v>
      </c>
      <c r="D31" s="24" t="s">
        <v>218</v>
      </c>
      <c r="E31" s="25" t="s">
        <v>223</v>
      </c>
      <c r="H31" s="7">
        <v>30000</v>
      </c>
      <c r="I31" s="7">
        <v>15000</v>
      </c>
      <c r="J31" s="7">
        <v>10000</v>
      </c>
      <c r="K31" s="7">
        <v>55000</v>
      </c>
      <c r="L31" s="7">
        <f t="shared" si="0"/>
        <v>55000</v>
      </c>
    </row>
    <row r="32" spans="1:12" ht="15.75" thickBot="1">
      <c r="A32" s="17" t="s">
        <v>140</v>
      </c>
      <c r="B32" s="23" t="s">
        <v>216</v>
      </c>
      <c r="C32" s="23" t="s">
        <v>216</v>
      </c>
      <c r="D32" s="24"/>
      <c r="E32" s="25" t="s">
        <v>221</v>
      </c>
      <c r="K32" s="7">
        <v>0</v>
      </c>
      <c r="L32" s="7">
        <f t="shared" si="0"/>
        <v>0</v>
      </c>
    </row>
    <row r="33" spans="1:12" ht="15.75" thickBot="1">
      <c r="A33" s="17" t="s">
        <v>141</v>
      </c>
      <c r="B33" s="23" t="s">
        <v>215</v>
      </c>
      <c r="C33" s="23" t="s">
        <v>215</v>
      </c>
      <c r="D33" s="24" t="s">
        <v>218</v>
      </c>
      <c r="E33" s="25" t="s">
        <v>222</v>
      </c>
      <c r="H33" s="7">
        <v>15000</v>
      </c>
      <c r="I33" s="7">
        <v>15000</v>
      </c>
      <c r="J33" s="7">
        <v>10000</v>
      </c>
      <c r="K33" s="7">
        <v>40000</v>
      </c>
      <c r="L33" s="7">
        <f t="shared" si="0"/>
        <v>40000</v>
      </c>
    </row>
    <row r="34" spans="1:12" ht="15.75" thickBot="1">
      <c r="A34" s="17" t="s">
        <v>142</v>
      </c>
      <c r="B34" s="23" t="s">
        <v>217</v>
      </c>
      <c r="C34" s="23" t="s">
        <v>216</v>
      </c>
      <c r="D34" s="24"/>
      <c r="E34" s="25" t="s">
        <v>217</v>
      </c>
      <c r="H34" s="7">
        <v>30000</v>
      </c>
      <c r="K34" s="7">
        <v>30000</v>
      </c>
      <c r="L34" s="7">
        <f t="shared" si="0"/>
        <v>30000</v>
      </c>
    </row>
    <row r="35" spans="1:12" ht="15.75" thickBot="1">
      <c r="A35" s="17" t="s">
        <v>143</v>
      </c>
      <c r="B35" s="23" t="s">
        <v>215</v>
      </c>
      <c r="C35" s="23" t="s">
        <v>216</v>
      </c>
      <c r="D35" s="24"/>
      <c r="E35" s="25" t="s">
        <v>215</v>
      </c>
      <c r="H35" s="7">
        <v>15000</v>
      </c>
      <c r="K35" s="7">
        <v>15000</v>
      </c>
      <c r="L35" s="7">
        <f t="shared" si="0"/>
        <v>15000</v>
      </c>
    </row>
    <row r="36" spans="1:12" ht="15.75" thickBot="1">
      <c r="A36" s="17" t="s">
        <v>144</v>
      </c>
      <c r="B36" s="23" t="s">
        <v>215</v>
      </c>
      <c r="C36" s="23" t="s">
        <v>216</v>
      </c>
      <c r="D36" s="24"/>
      <c r="E36" s="25" t="s">
        <v>215</v>
      </c>
      <c r="H36" s="7">
        <v>15000</v>
      </c>
      <c r="K36" s="7">
        <v>15000</v>
      </c>
      <c r="L36" s="7">
        <f t="shared" si="0"/>
        <v>15000</v>
      </c>
    </row>
    <row r="37" spans="1:12" ht="15.75" thickBot="1">
      <c r="A37" s="17" t="s">
        <v>145</v>
      </c>
      <c r="B37" s="23" t="s">
        <v>217</v>
      </c>
      <c r="C37" s="23" t="s">
        <v>216</v>
      </c>
      <c r="D37" s="24"/>
      <c r="E37" s="25" t="s">
        <v>217</v>
      </c>
      <c r="H37" s="7">
        <v>30000</v>
      </c>
      <c r="K37" s="7">
        <v>30000</v>
      </c>
      <c r="L37" s="7">
        <f t="shared" si="0"/>
        <v>30000</v>
      </c>
    </row>
    <row r="38" spans="1:12" ht="15.75" thickBot="1">
      <c r="A38" s="17" t="s">
        <v>146</v>
      </c>
      <c r="B38" s="23" t="s">
        <v>215</v>
      </c>
      <c r="C38" s="23" t="s">
        <v>216</v>
      </c>
      <c r="D38" s="24" t="s">
        <v>218</v>
      </c>
      <c r="E38" s="25" t="s">
        <v>219</v>
      </c>
      <c r="H38" s="7">
        <v>15000</v>
      </c>
      <c r="J38" s="7">
        <v>10000</v>
      </c>
      <c r="K38" s="7">
        <v>25000</v>
      </c>
      <c r="L38" s="7">
        <f t="shared" si="0"/>
        <v>25000</v>
      </c>
    </row>
    <row r="39" spans="1:12" ht="15.75" thickBot="1">
      <c r="A39" s="17" t="s">
        <v>147</v>
      </c>
      <c r="B39" s="23" t="s">
        <v>215</v>
      </c>
      <c r="C39" s="23" t="s">
        <v>216</v>
      </c>
      <c r="D39" s="24"/>
      <c r="E39" s="25" t="s">
        <v>215</v>
      </c>
      <c r="H39" s="7">
        <v>15000</v>
      </c>
      <c r="K39" s="7">
        <v>15000</v>
      </c>
      <c r="L39" s="7">
        <f t="shared" si="0"/>
        <v>15000</v>
      </c>
    </row>
    <row r="40" spans="1:12" ht="15.75" thickBot="1">
      <c r="A40" s="17" t="s">
        <v>148</v>
      </c>
      <c r="B40" s="23" t="s">
        <v>216</v>
      </c>
      <c r="C40" s="23" t="s">
        <v>216</v>
      </c>
      <c r="D40" s="24"/>
      <c r="E40" s="25" t="s">
        <v>221</v>
      </c>
      <c r="K40" s="7">
        <v>0</v>
      </c>
      <c r="L40" s="7">
        <f t="shared" si="0"/>
        <v>0</v>
      </c>
    </row>
    <row r="41" spans="1:12" ht="15.75" thickBot="1">
      <c r="A41" s="17" t="s">
        <v>149</v>
      </c>
      <c r="B41" s="23" t="s">
        <v>215</v>
      </c>
      <c r="C41" s="23" t="s">
        <v>216</v>
      </c>
      <c r="D41" s="24"/>
      <c r="E41" s="25" t="s">
        <v>215</v>
      </c>
      <c r="H41" s="7">
        <v>15000</v>
      </c>
      <c r="K41" s="7">
        <v>15000</v>
      </c>
      <c r="L41" s="7">
        <f t="shared" si="0"/>
        <v>15000</v>
      </c>
    </row>
    <row r="42" spans="1:12" ht="15.75" thickBot="1">
      <c r="A42" s="17" t="s">
        <v>150</v>
      </c>
      <c r="B42" s="23" t="s">
        <v>215</v>
      </c>
      <c r="C42" s="23" t="s">
        <v>216</v>
      </c>
      <c r="D42" s="24"/>
      <c r="E42" s="25" t="s">
        <v>215</v>
      </c>
      <c r="H42" s="7">
        <v>15000</v>
      </c>
      <c r="K42" s="7">
        <v>15000</v>
      </c>
      <c r="L42" s="7">
        <f t="shared" si="0"/>
        <v>15000</v>
      </c>
    </row>
    <row r="43" spans="1:12" ht="15.75" thickBot="1">
      <c r="A43" s="17" t="s">
        <v>151</v>
      </c>
      <c r="B43" s="23" t="s">
        <v>216</v>
      </c>
      <c r="C43" s="23" t="s">
        <v>216</v>
      </c>
      <c r="D43" s="24"/>
      <c r="E43" s="25" t="s">
        <v>221</v>
      </c>
      <c r="K43" s="7">
        <v>0</v>
      </c>
      <c r="L43" s="7">
        <f t="shared" si="0"/>
        <v>0</v>
      </c>
    </row>
    <row r="44" spans="1:12" ht="15.75" thickBot="1">
      <c r="A44" s="17" t="s">
        <v>152</v>
      </c>
      <c r="B44" s="23" t="s">
        <v>215</v>
      </c>
      <c r="C44" s="23" t="s">
        <v>216</v>
      </c>
      <c r="D44" s="24"/>
      <c r="E44" s="25" t="s">
        <v>215</v>
      </c>
      <c r="H44" s="7">
        <v>15000</v>
      </c>
      <c r="K44" s="7">
        <v>15000</v>
      </c>
      <c r="L44" s="7">
        <f t="shared" si="0"/>
        <v>15000</v>
      </c>
    </row>
    <row r="45" spans="1:12" ht="15.75" thickBot="1">
      <c r="A45" s="17" t="s">
        <v>153</v>
      </c>
      <c r="B45" s="23" t="s">
        <v>216</v>
      </c>
      <c r="C45" s="23" t="s">
        <v>216</v>
      </c>
      <c r="D45" s="24"/>
      <c r="E45" s="25" t="s">
        <v>221</v>
      </c>
      <c r="K45" s="7">
        <v>0</v>
      </c>
      <c r="L45" s="7">
        <f t="shared" si="0"/>
        <v>0</v>
      </c>
    </row>
    <row r="46" spans="1:12" ht="15.75" thickBot="1">
      <c r="A46" s="17" t="s">
        <v>154</v>
      </c>
      <c r="B46" s="23" t="s">
        <v>217</v>
      </c>
      <c r="C46" s="23" t="s">
        <v>216</v>
      </c>
      <c r="D46" s="24"/>
      <c r="E46" s="25" t="s">
        <v>217</v>
      </c>
      <c r="H46" s="7">
        <v>30000</v>
      </c>
      <c r="K46" s="7">
        <v>30000</v>
      </c>
      <c r="L46" s="7">
        <f t="shared" si="0"/>
        <v>30000</v>
      </c>
    </row>
    <row r="47" spans="1:12" ht="15.75" thickBot="1">
      <c r="A47" s="17" t="s">
        <v>155</v>
      </c>
      <c r="B47" s="23" t="s">
        <v>215</v>
      </c>
      <c r="C47" s="23" t="s">
        <v>216</v>
      </c>
      <c r="D47" s="24"/>
      <c r="E47" s="25" t="s">
        <v>215</v>
      </c>
      <c r="H47" s="7">
        <v>15000</v>
      </c>
      <c r="K47" s="7">
        <v>15000</v>
      </c>
      <c r="L47" s="7">
        <f t="shared" si="0"/>
        <v>15000</v>
      </c>
    </row>
    <row r="48" spans="1:12" ht="15.75" thickBot="1">
      <c r="A48" s="17" t="s">
        <v>156</v>
      </c>
      <c r="B48" s="23" t="s">
        <v>215</v>
      </c>
      <c r="C48" s="23" t="s">
        <v>216</v>
      </c>
      <c r="D48" s="24"/>
      <c r="E48" s="25" t="s">
        <v>215</v>
      </c>
      <c r="H48" s="7">
        <v>15000</v>
      </c>
      <c r="K48" s="7">
        <v>15000</v>
      </c>
      <c r="L48" s="7">
        <f t="shared" si="0"/>
        <v>15000</v>
      </c>
    </row>
    <row r="49" spans="1:12" ht="15.75" thickBot="1">
      <c r="A49" s="17" t="s">
        <v>157</v>
      </c>
      <c r="B49" s="23" t="s">
        <v>215</v>
      </c>
      <c r="C49" s="23" t="s">
        <v>216</v>
      </c>
      <c r="D49" s="24"/>
      <c r="E49" s="25" t="s">
        <v>215</v>
      </c>
      <c r="H49" s="7">
        <v>15000</v>
      </c>
      <c r="K49" s="7">
        <v>15000</v>
      </c>
      <c r="L49" s="7">
        <f t="shared" si="0"/>
        <v>15000</v>
      </c>
    </row>
    <row r="50" spans="1:12" ht="15.75" thickBot="1">
      <c r="A50" s="17" t="s">
        <v>158</v>
      </c>
      <c r="B50" s="23" t="s">
        <v>215</v>
      </c>
      <c r="C50" s="23" t="s">
        <v>216</v>
      </c>
      <c r="D50" s="24"/>
      <c r="E50" s="25" t="s">
        <v>215</v>
      </c>
      <c r="H50" s="7">
        <v>15000</v>
      </c>
      <c r="K50" s="7">
        <v>15000</v>
      </c>
      <c r="L50" s="7">
        <f t="shared" si="0"/>
        <v>15000</v>
      </c>
    </row>
    <row r="51" spans="1:12" ht="15.75" thickBot="1">
      <c r="A51" s="17" t="s">
        <v>159</v>
      </c>
      <c r="B51" s="23" t="s">
        <v>215</v>
      </c>
      <c r="C51" s="23" t="s">
        <v>216</v>
      </c>
      <c r="D51" s="24"/>
      <c r="E51" s="25" t="s">
        <v>215</v>
      </c>
      <c r="H51" s="7">
        <v>15000</v>
      </c>
      <c r="K51" s="7">
        <v>15000</v>
      </c>
      <c r="L51" s="7">
        <f t="shared" si="0"/>
        <v>15000</v>
      </c>
    </row>
    <row r="52" spans="1:12" ht="15.75" thickBot="1">
      <c r="A52" s="17" t="s">
        <v>160</v>
      </c>
      <c r="B52" s="23" t="s">
        <v>215</v>
      </c>
      <c r="C52" s="23" t="s">
        <v>216</v>
      </c>
      <c r="D52" s="24" t="s">
        <v>218</v>
      </c>
      <c r="E52" s="25" t="s">
        <v>219</v>
      </c>
      <c r="H52" s="7">
        <v>15000</v>
      </c>
      <c r="J52" s="7">
        <v>10000</v>
      </c>
      <c r="K52" s="7">
        <v>25000</v>
      </c>
      <c r="L52" s="7">
        <f t="shared" si="0"/>
        <v>25000</v>
      </c>
    </row>
    <row r="53" spans="1:12" ht="15.75" thickBot="1">
      <c r="A53" s="17" t="s">
        <v>161</v>
      </c>
      <c r="B53" s="23" t="s">
        <v>215</v>
      </c>
      <c r="C53" s="23" t="s">
        <v>216</v>
      </c>
      <c r="D53" s="24"/>
      <c r="E53" s="25" t="s">
        <v>215</v>
      </c>
      <c r="H53" s="7">
        <v>15000</v>
      </c>
      <c r="K53" s="7">
        <v>15000</v>
      </c>
      <c r="L53" s="7">
        <f t="shared" si="0"/>
        <v>15000</v>
      </c>
    </row>
    <row r="54" spans="1:12" ht="15.75" thickBot="1">
      <c r="A54" s="17" t="s">
        <v>162</v>
      </c>
      <c r="B54" s="23" t="s">
        <v>215</v>
      </c>
      <c r="C54" s="23" t="s">
        <v>219</v>
      </c>
      <c r="D54" s="24" t="s">
        <v>218</v>
      </c>
      <c r="E54" s="25" t="s">
        <v>224</v>
      </c>
      <c r="H54" s="7">
        <v>15000</v>
      </c>
      <c r="I54" s="7">
        <v>25000</v>
      </c>
      <c r="J54" s="7">
        <v>10000</v>
      </c>
      <c r="K54" s="7">
        <v>50000</v>
      </c>
      <c r="L54" s="7">
        <f t="shared" si="0"/>
        <v>50000</v>
      </c>
    </row>
    <row r="55" spans="1:12" ht="15.75" thickBot="1">
      <c r="A55" s="17" t="s">
        <v>163</v>
      </c>
      <c r="B55" s="23" t="s">
        <v>216</v>
      </c>
      <c r="C55" s="23" t="s">
        <v>216</v>
      </c>
      <c r="D55" s="24"/>
      <c r="E55" s="25" t="s">
        <v>221</v>
      </c>
      <c r="K55" s="7">
        <v>0</v>
      </c>
      <c r="L55" s="7">
        <f t="shared" si="0"/>
        <v>0</v>
      </c>
    </row>
    <row r="56" spans="1:12" ht="15.75" thickBot="1">
      <c r="A56" s="17" t="s">
        <v>164</v>
      </c>
      <c r="B56" s="23" t="s">
        <v>215</v>
      </c>
      <c r="C56" s="23" t="s">
        <v>216</v>
      </c>
      <c r="D56" s="24"/>
      <c r="E56" s="25" t="s">
        <v>215</v>
      </c>
      <c r="H56" s="7">
        <v>15000</v>
      </c>
      <c r="K56" s="7">
        <v>15000</v>
      </c>
      <c r="L56" s="7">
        <f t="shared" si="0"/>
        <v>15000</v>
      </c>
    </row>
    <row r="57" spans="1:12" ht="15.75" thickBot="1">
      <c r="A57" s="17" t="s">
        <v>165</v>
      </c>
      <c r="B57" s="23" t="s">
        <v>216</v>
      </c>
      <c r="C57" s="23" t="s">
        <v>216</v>
      </c>
      <c r="D57" s="24"/>
      <c r="E57" s="25" t="s">
        <v>221</v>
      </c>
      <c r="K57" s="7">
        <v>0</v>
      </c>
      <c r="L57" s="7">
        <f t="shared" si="0"/>
        <v>0</v>
      </c>
    </row>
    <row r="58" spans="1:12" ht="15.75" thickBot="1">
      <c r="A58" s="17" t="s">
        <v>166</v>
      </c>
      <c r="B58" s="23" t="s">
        <v>217</v>
      </c>
      <c r="C58" s="23" t="s">
        <v>216</v>
      </c>
      <c r="D58" s="24" t="s">
        <v>218</v>
      </c>
      <c r="E58" s="25" t="s">
        <v>222</v>
      </c>
      <c r="H58" s="7">
        <v>30000</v>
      </c>
      <c r="J58" s="7">
        <v>10000</v>
      </c>
      <c r="K58" s="7">
        <v>40000</v>
      </c>
      <c r="L58" s="7">
        <f t="shared" si="0"/>
        <v>40000</v>
      </c>
    </row>
    <row r="59" spans="1:12" ht="15.75" thickBot="1">
      <c r="A59" s="17" t="s">
        <v>167</v>
      </c>
      <c r="B59" s="23" t="s">
        <v>215</v>
      </c>
      <c r="C59" s="23" t="s">
        <v>219</v>
      </c>
      <c r="D59" s="24" t="s">
        <v>215</v>
      </c>
      <c r="E59" s="25" t="s">
        <v>223</v>
      </c>
      <c r="H59" s="7">
        <v>15000</v>
      </c>
      <c r="I59" s="7">
        <v>25000</v>
      </c>
      <c r="J59" s="7">
        <v>15000</v>
      </c>
      <c r="K59" s="7">
        <v>55000</v>
      </c>
      <c r="L59" s="7">
        <f t="shared" si="0"/>
        <v>55000</v>
      </c>
    </row>
    <row r="60" spans="1:12" ht="15.75" thickBot="1">
      <c r="A60" s="17" t="s">
        <v>168</v>
      </c>
      <c r="B60" s="23" t="s">
        <v>217</v>
      </c>
      <c r="C60" s="23" t="s">
        <v>216</v>
      </c>
      <c r="D60" s="24"/>
      <c r="E60" s="25" t="s">
        <v>217</v>
      </c>
      <c r="H60" s="7">
        <v>30000</v>
      </c>
      <c r="K60" s="7">
        <v>30000</v>
      </c>
      <c r="L60" s="7">
        <f t="shared" si="0"/>
        <v>30000</v>
      </c>
    </row>
    <row r="61" spans="1:12" ht="15.75" thickBot="1">
      <c r="A61" s="17" t="s">
        <v>169</v>
      </c>
      <c r="B61" s="23" t="s">
        <v>217</v>
      </c>
      <c r="C61" s="23" t="s">
        <v>216</v>
      </c>
      <c r="D61" s="24"/>
      <c r="E61" s="25" t="s">
        <v>217</v>
      </c>
      <c r="H61" s="7">
        <v>30000</v>
      </c>
      <c r="K61" s="7">
        <v>30000</v>
      </c>
      <c r="L61" s="7">
        <f t="shared" si="0"/>
        <v>30000</v>
      </c>
    </row>
    <row r="62" spans="1:12" ht="15.75" thickBot="1">
      <c r="A62" s="17" t="s">
        <v>170</v>
      </c>
      <c r="B62" s="23" t="s">
        <v>216</v>
      </c>
      <c r="C62" s="23" t="s">
        <v>216</v>
      </c>
      <c r="D62" s="24"/>
      <c r="E62" s="25" t="s">
        <v>221</v>
      </c>
      <c r="K62" s="7">
        <v>0</v>
      </c>
      <c r="L62" s="7">
        <f t="shared" si="0"/>
        <v>0</v>
      </c>
    </row>
    <row r="63" spans="1:12" ht="15.75" thickBot="1">
      <c r="A63" s="17" t="s">
        <v>171</v>
      </c>
      <c r="B63" s="23" t="s">
        <v>216</v>
      </c>
      <c r="C63" s="23" t="s">
        <v>216</v>
      </c>
      <c r="D63" s="24"/>
      <c r="E63" s="25" t="s">
        <v>221</v>
      </c>
      <c r="K63" s="7">
        <v>0</v>
      </c>
      <c r="L63" s="7">
        <f t="shared" si="0"/>
        <v>0</v>
      </c>
    </row>
    <row r="64" spans="1:12" ht="15.75" thickBot="1">
      <c r="A64" s="17" t="s">
        <v>172</v>
      </c>
      <c r="B64" s="23" t="s">
        <v>215</v>
      </c>
      <c r="C64" s="23" t="s">
        <v>216</v>
      </c>
      <c r="D64" s="24"/>
      <c r="E64" s="25" t="s">
        <v>215</v>
      </c>
      <c r="H64" s="7">
        <v>15000</v>
      </c>
      <c r="K64" s="7">
        <v>15000</v>
      </c>
      <c r="L64" s="7">
        <f t="shared" si="0"/>
        <v>15000</v>
      </c>
    </row>
    <row r="65" spans="1:12" ht="15.75" thickBot="1">
      <c r="A65" s="17" t="s">
        <v>173</v>
      </c>
      <c r="B65" s="23" t="s">
        <v>216</v>
      </c>
      <c r="C65" s="23" t="s">
        <v>216</v>
      </c>
      <c r="D65" s="24"/>
      <c r="E65" s="25" t="s">
        <v>221</v>
      </c>
      <c r="K65" s="7">
        <v>0</v>
      </c>
      <c r="L65" s="7">
        <f t="shared" si="0"/>
        <v>0</v>
      </c>
    </row>
    <row r="66" spans="1:12" ht="15.75" thickBot="1">
      <c r="A66" s="17" t="s">
        <v>174</v>
      </c>
      <c r="B66" s="23" t="s">
        <v>217</v>
      </c>
      <c r="C66" s="23" t="s">
        <v>215</v>
      </c>
      <c r="D66" s="24" t="s">
        <v>218</v>
      </c>
      <c r="E66" s="25" t="s">
        <v>223</v>
      </c>
      <c r="H66" s="7">
        <v>30000</v>
      </c>
      <c r="I66" s="7">
        <v>15000</v>
      </c>
      <c r="J66" s="7">
        <v>10000</v>
      </c>
      <c r="K66" s="7">
        <v>55000</v>
      </c>
      <c r="L66" s="7">
        <f t="shared" si="0"/>
        <v>55000</v>
      </c>
    </row>
    <row r="67" spans="1:12" ht="15.75" thickBot="1">
      <c r="A67" s="17" t="s">
        <v>175</v>
      </c>
      <c r="B67" s="23" t="s">
        <v>215</v>
      </c>
      <c r="C67" s="23" t="s">
        <v>216</v>
      </c>
      <c r="D67" s="24"/>
      <c r="E67" s="25" t="s">
        <v>215</v>
      </c>
      <c r="H67" s="7">
        <v>15000</v>
      </c>
      <c r="K67" s="7">
        <v>15000</v>
      </c>
      <c r="L67" s="7">
        <f t="shared" si="0"/>
        <v>15000</v>
      </c>
    </row>
    <row r="68" spans="1:12" ht="15.75" thickBot="1">
      <c r="A68" s="17" t="s">
        <v>176</v>
      </c>
      <c r="B68" s="23" t="s">
        <v>216</v>
      </c>
      <c r="C68" s="23" t="s">
        <v>216</v>
      </c>
      <c r="D68" s="24"/>
      <c r="E68" s="25" t="s">
        <v>221</v>
      </c>
      <c r="K68" s="7">
        <v>0</v>
      </c>
      <c r="L68" s="7">
        <f t="shared" ref="L68:L101" si="1">SUM(H68:J68)</f>
        <v>0</v>
      </c>
    </row>
    <row r="69" spans="1:12" ht="15.75" thickBot="1">
      <c r="A69" s="17" t="s">
        <v>177</v>
      </c>
      <c r="B69" s="23" t="s">
        <v>215</v>
      </c>
      <c r="C69" s="23" t="s">
        <v>216</v>
      </c>
      <c r="D69" s="24"/>
      <c r="E69" s="25" t="s">
        <v>215</v>
      </c>
      <c r="H69" s="7">
        <v>15000</v>
      </c>
      <c r="K69" s="7">
        <v>15000</v>
      </c>
      <c r="L69" s="7">
        <f t="shared" si="1"/>
        <v>15000</v>
      </c>
    </row>
    <row r="70" spans="1:12" ht="15.75" thickBot="1">
      <c r="A70" s="17" t="s">
        <v>178</v>
      </c>
      <c r="B70" s="23" t="s">
        <v>215</v>
      </c>
      <c r="C70" s="23" t="s">
        <v>216</v>
      </c>
      <c r="D70" s="24"/>
      <c r="E70" s="25" t="s">
        <v>215</v>
      </c>
      <c r="H70" s="7">
        <v>15000</v>
      </c>
      <c r="K70" s="7">
        <v>15000</v>
      </c>
      <c r="L70" s="7">
        <f t="shared" si="1"/>
        <v>15000</v>
      </c>
    </row>
    <row r="71" spans="1:12" ht="15.75" thickBot="1">
      <c r="A71" s="17" t="s">
        <v>179</v>
      </c>
      <c r="B71" s="23" t="s">
        <v>217</v>
      </c>
      <c r="C71" s="23" t="s">
        <v>216</v>
      </c>
      <c r="D71" s="24"/>
      <c r="E71" s="25" t="s">
        <v>217</v>
      </c>
      <c r="H71" s="7">
        <v>30000</v>
      </c>
      <c r="K71" s="7">
        <v>30000</v>
      </c>
      <c r="L71" s="7">
        <f t="shared" si="1"/>
        <v>30000</v>
      </c>
    </row>
    <row r="72" spans="1:12" ht="15.75" thickBot="1">
      <c r="A72" s="17" t="s">
        <v>180</v>
      </c>
      <c r="B72" s="23" t="s">
        <v>217</v>
      </c>
      <c r="C72" s="23" t="s">
        <v>215</v>
      </c>
      <c r="D72" s="24" t="s">
        <v>218</v>
      </c>
      <c r="E72" s="25" t="s">
        <v>223</v>
      </c>
      <c r="H72" s="7">
        <v>30000</v>
      </c>
      <c r="I72" s="7">
        <v>15000</v>
      </c>
      <c r="J72" s="7">
        <v>10000</v>
      </c>
      <c r="K72" s="7">
        <v>55000</v>
      </c>
      <c r="L72" s="7">
        <f t="shared" si="1"/>
        <v>55000</v>
      </c>
    </row>
    <row r="73" spans="1:12" ht="15.75" thickBot="1">
      <c r="A73" s="17" t="s">
        <v>181</v>
      </c>
      <c r="B73" s="23" t="s">
        <v>215</v>
      </c>
      <c r="C73" s="23" t="s">
        <v>216</v>
      </c>
      <c r="D73" s="24"/>
      <c r="E73" s="25" t="s">
        <v>215</v>
      </c>
      <c r="H73" s="7">
        <v>15000</v>
      </c>
      <c r="K73" s="7">
        <v>15000</v>
      </c>
      <c r="L73" s="7">
        <f t="shared" si="1"/>
        <v>15000</v>
      </c>
    </row>
    <row r="74" spans="1:12" ht="15.75" thickBot="1">
      <c r="A74" s="17" t="s">
        <v>182</v>
      </c>
      <c r="B74" s="23" t="s">
        <v>215</v>
      </c>
      <c r="C74" s="23" t="s">
        <v>216</v>
      </c>
      <c r="D74" s="24" t="s">
        <v>218</v>
      </c>
      <c r="E74" s="25" t="s">
        <v>219</v>
      </c>
      <c r="H74" s="7">
        <v>15000</v>
      </c>
      <c r="J74" s="7">
        <v>10000</v>
      </c>
      <c r="K74" s="7">
        <v>25000</v>
      </c>
      <c r="L74" s="7">
        <f t="shared" si="1"/>
        <v>25000</v>
      </c>
    </row>
    <row r="75" spans="1:12" ht="15.75" thickBot="1">
      <c r="A75" s="17" t="s">
        <v>183</v>
      </c>
      <c r="B75" s="23" t="s">
        <v>217</v>
      </c>
      <c r="C75" s="23" t="s">
        <v>216</v>
      </c>
      <c r="D75" s="24"/>
      <c r="E75" s="25" t="s">
        <v>217</v>
      </c>
      <c r="H75" s="7">
        <v>30000</v>
      </c>
      <c r="K75" s="7">
        <v>30000</v>
      </c>
      <c r="L75" s="7">
        <f t="shared" si="1"/>
        <v>30000</v>
      </c>
    </row>
    <row r="76" spans="1:12" ht="15.75" thickBot="1">
      <c r="A76" s="17" t="s">
        <v>184</v>
      </c>
      <c r="B76" s="23" t="s">
        <v>216</v>
      </c>
      <c r="C76" s="23" t="s">
        <v>216</v>
      </c>
      <c r="D76" s="24"/>
      <c r="E76" s="25" t="s">
        <v>221</v>
      </c>
      <c r="K76" s="7">
        <v>0</v>
      </c>
      <c r="L76" s="7">
        <f t="shared" si="1"/>
        <v>0</v>
      </c>
    </row>
    <row r="77" spans="1:12" ht="15.75" thickBot="1">
      <c r="A77" s="17" t="s">
        <v>185</v>
      </c>
      <c r="B77" s="23" t="s">
        <v>215</v>
      </c>
      <c r="C77" s="23" t="s">
        <v>216</v>
      </c>
      <c r="D77" s="24"/>
      <c r="E77" s="25" t="s">
        <v>215</v>
      </c>
      <c r="H77" s="7">
        <v>15000</v>
      </c>
      <c r="K77" s="7">
        <v>15000</v>
      </c>
      <c r="L77" s="7">
        <f t="shared" si="1"/>
        <v>15000</v>
      </c>
    </row>
    <row r="78" spans="1:12" ht="15.75" thickBot="1">
      <c r="A78" s="17" t="s">
        <v>186</v>
      </c>
      <c r="B78" s="23" t="s">
        <v>215</v>
      </c>
      <c r="C78" s="23" t="s">
        <v>216</v>
      </c>
      <c r="D78" s="24"/>
      <c r="E78" s="25" t="s">
        <v>215</v>
      </c>
      <c r="H78" s="7">
        <v>15000</v>
      </c>
      <c r="K78" s="7">
        <v>15000</v>
      </c>
      <c r="L78" s="7">
        <f t="shared" si="1"/>
        <v>15000</v>
      </c>
    </row>
    <row r="79" spans="1:12" ht="15.75" thickBot="1">
      <c r="A79" s="17" t="s">
        <v>187</v>
      </c>
      <c r="B79" s="23" t="s">
        <v>215</v>
      </c>
      <c r="C79" s="23" t="s">
        <v>219</v>
      </c>
      <c r="D79" s="24" t="s">
        <v>215</v>
      </c>
      <c r="E79" s="25" t="s">
        <v>223</v>
      </c>
      <c r="H79" s="7">
        <v>15000</v>
      </c>
      <c r="I79" s="7">
        <v>25000</v>
      </c>
      <c r="J79" s="7">
        <v>15000</v>
      </c>
      <c r="K79" s="7">
        <v>55000</v>
      </c>
      <c r="L79" s="7">
        <f t="shared" si="1"/>
        <v>55000</v>
      </c>
    </row>
    <row r="80" spans="1:12" ht="15.75" thickBot="1">
      <c r="A80" s="17" t="s">
        <v>188</v>
      </c>
      <c r="B80" s="23" t="s">
        <v>217</v>
      </c>
      <c r="C80" s="23" t="s">
        <v>215</v>
      </c>
      <c r="D80" s="24" t="s">
        <v>218</v>
      </c>
      <c r="E80" s="25" t="s">
        <v>223</v>
      </c>
      <c r="H80" s="7">
        <v>30000</v>
      </c>
      <c r="I80" s="7">
        <v>15000</v>
      </c>
      <c r="J80" s="7">
        <v>10000</v>
      </c>
      <c r="K80" s="7">
        <v>55000</v>
      </c>
      <c r="L80" s="7">
        <f t="shared" si="1"/>
        <v>55000</v>
      </c>
    </row>
    <row r="81" spans="1:12" ht="15.75" thickBot="1">
      <c r="A81" s="17" t="s">
        <v>189</v>
      </c>
      <c r="B81" s="23" t="s">
        <v>216</v>
      </c>
      <c r="C81" s="23" t="s">
        <v>216</v>
      </c>
      <c r="D81" s="24"/>
      <c r="E81" s="25" t="s">
        <v>221</v>
      </c>
      <c r="K81" s="7">
        <v>0</v>
      </c>
      <c r="L81" s="7">
        <f t="shared" si="1"/>
        <v>0</v>
      </c>
    </row>
    <row r="82" spans="1:12" ht="15.75" thickBot="1">
      <c r="A82" s="17" t="s">
        <v>190</v>
      </c>
      <c r="B82" s="23" t="s">
        <v>215</v>
      </c>
      <c r="C82" s="23" t="s">
        <v>216</v>
      </c>
      <c r="D82" s="24"/>
      <c r="E82" s="25" t="s">
        <v>215</v>
      </c>
      <c r="H82" s="7">
        <v>15000</v>
      </c>
      <c r="K82" s="7">
        <v>15000</v>
      </c>
      <c r="L82" s="7">
        <f t="shared" si="1"/>
        <v>15000</v>
      </c>
    </row>
    <row r="83" spans="1:12" ht="15.75" thickBot="1">
      <c r="A83" s="17" t="s">
        <v>191</v>
      </c>
      <c r="B83" s="23" t="s">
        <v>215</v>
      </c>
      <c r="C83" s="23" t="s">
        <v>216</v>
      </c>
      <c r="D83" s="24"/>
      <c r="E83" s="25" t="s">
        <v>215</v>
      </c>
      <c r="H83" s="7">
        <v>15000</v>
      </c>
      <c r="K83" s="7">
        <v>15000</v>
      </c>
      <c r="L83" s="7">
        <f t="shared" si="1"/>
        <v>15000</v>
      </c>
    </row>
    <row r="84" spans="1:12" ht="15.75" thickBot="1">
      <c r="A84" s="17" t="s">
        <v>192</v>
      </c>
      <c r="B84" s="23" t="s">
        <v>217</v>
      </c>
      <c r="C84" s="23" t="s">
        <v>219</v>
      </c>
      <c r="D84" s="24" t="s">
        <v>215</v>
      </c>
      <c r="E84" s="25" t="s">
        <v>220</v>
      </c>
      <c r="H84" s="7">
        <v>30000</v>
      </c>
      <c r="I84" s="7">
        <v>25000</v>
      </c>
      <c r="J84" s="7">
        <v>15000</v>
      </c>
      <c r="K84" s="7">
        <v>70000</v>
      </c>
      <c r="L84" s="7">
        <f t="shared" si="1"/>
        <v>70000</v>
      </c>
    </row>
    <row r="85" spans="1:12" ht="15.75" thickBot="1">
      <c r="A85" s="17" t="s">
        <v>193</v>
      </c>
      <c r="B85" s="23" t="s">
        <v>215</v>
      </c>
      <c r="C85" s="23" t="s">
        <v>216</v>
      </c>
      <c r="D85" s="24"/>
      <c r="E85" s="25" t="s">
        <v>215</v>
      </c>
      <c r="H85" s="7">
        <v>15000</v>
      </c>
      <c r="K85" s="7">
        <v>15000</v>
      </c>
      <c r="L85" s="7">
        <f t="shared" si="1"/>
        <v>15000</v>
      </c>
    </row>
    <row r="86" spans="1:12" ht="15.75" thickBot="1">
      <c r="A86" s="17" t="s">
        <v>194</v>
      </c>
      <c r="B86" s="23" t="s">
        <v>216</v>
      </c>
      <c r="C86" s="23" t="s">
        <v>215</v>
      </c>
      <c r="D86" s="24" t="s">
        <v>218</v>
      </c>
      <c r="E86" s="25" t="s">
        <v>219</v>
      </c>
      <c r="I86" s="7">
        <v>15000</v>
      </c>
      <c r="J86" s="7">
        <v>10000</v>
      </c>
      <c r="K86" s="7">
        <v>25000</v>
      </c>
      <c r="L86" s="7">
        <f t="shared" si="1"/>
        <v>25000</v>
      </c>
    </row>
    <row r="87" spans="1:12" ht="15.75" thickBot="1">
      <c r="A87" s="17" t="s">
        <v>195</v>
      </c>
      <c r="B87" s="23" t="s">
        <v>215</v>
      </c>
      <c r="C87" s="23" t="s">
        <v>219</v>
      </c>
      <c r="D87" s="24" t="s">
        <v>218</v>
      </c>
      <c r="E87" s="25" t="s">
        <v>222</v>
      </c>
      <c r="H87" s="7">
        <v>15000</v>
      </c>
      <c r="I87" s="7">
        <v>25000</v>
      </c>
      <c r="J87" s="7">
        <v>10000</v>
      </c>
      <c r="K87" s="7">
        <v>40000</v>
      </c>
      <c r="L87" s="7">
        <f t="shared" si="1"/>
        <v>50000</v>
      </c>
    </row>
    <row r="88" spans="1:12" ht="15.75" thickBot="1">
      <c r="A88" s="17" t="s">
        <v>196</v>
      </c>
      <c r="B88" s="23" t="s">
        <v>217</v>
      </c>
      <c r="C88" s="23" t="s">
        <v>216</v>
      </c>
      <c r="D88" s="24"/>
      <c r="E88" s="25" t="s">
        <v>217</v>
      </c>
      <c r="H88" s="7">
        <v>30000</v>
      </c>
      <c r="K88" s="7">
        <v>30000</v>
      </c>
      <c r="L88" s="7">
        <f t="shared" si="1"/>
        <v>30000</v>
      </c>
    </row>
    <row r="89" spans="1:12" ht="15.75" thickBot="1">
      <c r="A89" s="17" t="s">
        <v>197</v>
      </c>
      <c r="B89" s="23" t="s">
        <v>215</v>
      </c>
      <c r="C89" s="23" t="s">
        <v>216</v>
      </c>
      <c r="D89" s="24"/>
      <c r="E89" s="25" t="s">
        <v>215</v>
      </c>
      <c r="H89" s="7">
        <v>15000</v>
      </c>
      <c r="K89" s="7">
        <v>15000</v>
      </c>
      <c r="L89" s="7">
        <f t="shared" si="1"/>
        <v>15000</v>
      </c>
    </row>
    <row r="90" spans="1:12" ht="15.75" thickBot="1">
      <c r="A90" s="17" t="s">
        <v>198</v>
      </c>
      <c r="B90" s="23" t="s">
        <v>217</v>
      </c>
      <c r="C90" s="23" t="s">
        <v>216</v>
      </c>
      <c r="D90" s="24"/>
      <c r="E90" s="25" t="s">
        <v>217</v>
      </c>
      <c r="H90" s="7">
        <v>30000</v>
      </c>
      <c r="K90" s="7">
        <v>30000</v>
      </c>
      <c r="L90" s="7">
        <f t="shared" si="1"/>
        <v>30000</v>
      </c>
    </row>
    <row r="91" spans="1:12" ht="15.75" thickBot="1">
      <c r="A91" s="17" t="s">
        <v>199</v>
      </c>
      <c r="B91" s="23" t="s">
        <v>215</v>
      </c>
      <c r="C91" s="23" t="s">
        <v>216</v>
      </c>
      <c r="D91" s="24"/>
      <c r="E91" s="25" t="s">
        <v>215</v>
      </c>
      <c r="H91" s="7">
        <v>15000</v>
      </c>
      <c r="K91" s="7">
        <v>15000</v>
      </c>
      <c r="L91" s="7">
        <f t="shared" si="1"/>
        <v>15000</v>
      </c>
    </row>
    <row r="92" spans="1:12" ht="15.75" thickBot="1">
      <c r="A92" s="17" t="s">
        <v>200</v>
      </c>
      <c r="B92" s="23" t="s">
        <v>217</v>
      </c>
      <c r="C92" s="23" t="s">
        <v>216</v>
      </c>
      <c r="D92" s="24" t="s">
        <v>218</v>
      </c>
      <c r="E92" s="25" t="s">
        <v>222</v>
      </c>
      <c r="H92" s="7">
        <v>30000</v>
      </c>
      <c r="J92" s="7">
        <v>10000</v>
      </c>
      <c r="K92" s="7">
        <v>40000</v>
      </c>
      <c r="L92" s="7">
        <f t="shared" si="1"/>
        <v>40000</v>
      </c>
    </row>
    <row r="93" spans="1:12" ht="15.75" thickBot="1">
      <c r="A93" s="17" t="s">
        <v>201</v>
      </c>
      <c r="B93" s="23" t="s">
        <v>215</v>
      </c>
      <c r="C93" s="23" t="s">
        <v>215</v>
      </c>
      <c r="D93" s="24" t="s">
        <v>218</v>
      </c>
      <c r="E93" s="25" t="s">
        <v>222</v>
      </c>
      <c r="H93" s="7">
        <v>15000</v>
      </c>
      <c r="I93" s="7">
        <v>15000</v>
      </c>
      <c r="J93" s="7">
        <v>10000</v>
      </c>
      <c r="K93" s="7">
        <v>40000</v>
      </c>
      <c r="L93" s="7">
        <f t="shared" si="1"/>
        <v>40000</v>
      </c>
    </row>
    <row r="94" spans="1:12" ht="15.75" thickBot="1">
      <c r="A94" s="17" t="s">
        <v>202</v>
      </c>
      <c r="B94" s="23" t="s">
        <v>216</v>
      </c>
      <c r="C94" s="23" t="s">
        <v>216</v>
      </c>
      <c r="D94" s="24"/>
      <c r="E94" s="25" t="s">
        <v>221</v>
      </c>
      <c r="K94" s="7">
        <v>0</v>
      </c>
      <c r="L94" s="7">
        <f t="shared" si="1"/>
        <v>0</v>
      </c>
    </row>
    <row r="95" spans="1:12" ht="15.75" thickBot="1">
      <c r="A95" s="17" t="s">
        <v>203</v>
      </c>
      <c r="B95" s="23" t="s">
        <v>216</v>
      </c>
      <c r="C95" s="23" t="s">
        <v>216</v>
      </c>
      <c r="D95" s="24"/>
      <c r="E95" s="25" t="s">
        <v>221</v>
      </c>
      <c r="K95" s="7">
        <v>0</v>
      </c>
      <c r="L95" s="7">
        <f t="shared" si="1"/>
        <v>0</v>
      </c>
    </row>
    <row r="96" spans="1:12" ht="15.75" thickBot="1">
      <c r="A96" s="17" t="s">
        <v>204</v>
      </c>
      <c r="B96" s="23" t="s">
        <v>217</v>
      </c>
      <c r="C96" s="23" t="s">
        <v>216</v>
      </c>
      <c r="D96" s="24" t="s">
        <v>218</v>
      </c>
      <c r="E96" s="25" t="s">
        <v>222</v>
      </c>
      <c r="H96" s="7">
        <v>30000</v>
      </c>
      <c r="J96" s="7">
        <v>10000</v>
      </c>
      <c r="K96" s="7">
        <v>40000</v>
      </c>
      <c r="L96" s="7">
        <f t="shared" si="1"/>
        <v>40000</v>
      </c>
    </row>
    <row r="97" spans="1:12" ht="15.75" thickBot="1">
      <c r="A97" s="17" t="s">
        <v>205</v>
      </c>
      <c r="B97" s="23" t="s">
        <v>215</v>
      </c>
      <c r="C97" s="23" t="s">
        <v>216</v>
      </c>
      <c r="D97" s="24"/>
      <c r="E97" s="25" t="s">
        <v>215</v>
      </c>
      <c r="H97" s="7">
        <v>15000</v>
      </c>
      <c r="K97" s="7">
        <v>15000</v>
      </c>
      <c r="L97" s="7">
        <f t="shared" si="1"/>
        <v>15000</v>
      </c>
    </row>
    <row r="98" spans="1:12" ht="15.75" thickBot="1">
      <c r="A98" s="17" t="s">
        <v>206</v>
      </c>
      <c r="B98" s="23" t="s">
        <v>216</v>
      </c>
      <c r="C98" s="23" t="s">
        <v>216</v>
      </c>
      <c r="D98" s="24"/>
      <c r="E98" s="25" t="s">
        <v>221</v>
      </c>
      <c r="K98" s="7">
        <v>0</v>
      </c>
      <c r="L98" s="7">
        <f t="shared" si="1"/>
        <v>0</v>
      </c>
    </row>
    <row r="99" spans="1:12" ht="15.75" thickBot="1">
      <c r="A99" s="17" t="s">
        <v>207</v>
      </c>
      <c r="B99" s="23" t="s">
        <v>217</v>
      </c>
      <c r="C99" s="23" t="s">
        <v>219</v>
      </c>
      <c r="D99" s="24" t="s">
        <v>215</v>
      </c>
      <c r="E99" s="25" t="s">
        <v>220</v>
      </c>
      <c r="H99" s="7">
        <v>30000</v>
      </c>
      <c r="I99" s="7">
        <v>25000</v>
      </c>
      <c r="J99" s="7">
        <v>15000</v>
      </c>
      <c r="K99" s="7">
        <v>70000</v>
      </c>
      <c r="L99" s="7">
        <f t="shared" si="1"/>
        <v>70000</v>
      </c>
    </row>
    <row r="100" spans="1:12" ht="15.75" thickBot="1">
      <c r="A100" s="17" t="s">
        <v>208</v>
      </c>
      <c r="B100" s="23" t="s">
        <v>216</v>
      </c>
      <c r="C100" s="23" t="s">
        <v>216</v>
      </c>
      <c r="D100" s="24"/>
      <c r="E100" s="25" t="s">
        <v>221</v>
      </c>
      <c r="K100" s="7">
        <v>0</v>
      </c>
      <c r="L100" s="7">
        <f t="shared" si="1"/>
        <v>0</v>
      </c>
    </row>
    <row r="101" spans="1:12" ht="15" customHeight="1">
      <c r="A101" s="18" t="s">
        <v>209</v>
      </c>
      <c r="B101" s="26" t="s">
        <v>215</v>
      </c>
      <c r="C101" s="26" t="s">
        <v>216</v>
      </c>
      <c r="D101" s="27"/>
      <c r="E101" s="28" t="s">
        <v>215</v>
      </c>
      <c r="H101" s="7">
        <v>15000</v>
      </c>
      <c r="K101" s="7">
        <v>15000</v>
      </c>
      <c r="L101" s="7">
        <f t="shared" si="1"/>
        <v>15000</v>
      </c>
    </row>
    <row r="102" spans="1:12">
      <c r="B102" s="29"/>
      <c r="C102" s="29"/>
      <c r="D102" s="29"/>
      <c r="E102" s="29"/>
    </row>
    <row r="103" spans="1:12">
      <c r="B103" s="29"/>
      <c r="C103" s="29"/>
      <c r="D103" s="29"/>
      <c r="E103" s="29"/>
    </row>
    <row r="104" spans="1:12">
      <c r="B104" s="29"/>
      <c r="C104" s="29"/>
      <c r="D104" s="29"/>
      <c r="E104" s="29"/>
    </row>
    <row r="105" spans="1:12">
      <c r="B105" s="29"/>
      <c r="C105" s="29"/>
      <c r="D105" s="29"/>
      <c r="E105" s="29"/>
    </row>
    <row r="106" spans="1:12">
      <c r="B106" s="29"/>
      <c r="C106" s="29"/>
      <c r="D106" s="29"/>
      <c r="E106" s="29"/>
    </row>
    <row r="107" spans="1:12">
      <c r="B107" s="29"/>
      <c r="C107" s="29"/>
      <c r="D107" s="29"/>
      <c r="E107" s="29"/>
    </row>
    <row r="108" spans="1:12">
      <c r="B108" s="29"/>
      <c r="C108" s="29"/>
      <c r="D108" s="29"/>
      <c r="E108" s="29"/>
    </row>
    <row r="109" spans="1:12">
      <c r="B109" s="29"/>
      <c r="C109" s="29"/>
      <c r="D109" s="29"/>
      <c r="E109" s="29"/>
    </row>
    <row r="110" spans="1:12">
      <c r="B110" s="29"/>
      <c r="C110" s="29"/>
      <c r="D110" s="29"/>
      <c r="E110" s="29"/>
    </row>
    <row r="111" spans="1:12">
      <c r="B111" s="29"/>
      <c r="C111" s="29"/>
      <c r="D111" s="29"/>
      <c r="E111" s="29"/>
    </row>
    <row r="112" spans="1:12">
      <c r="B112" s="29"/>
      <c r="C112" s="29"/>
      <c r="D112" s="29"/>
      <c r="E112" s="29"/>
    </row>
    <row r="113" spans="2:5">
      <c r="B113" s="29"/>
      <c r="C113" s="29"/>
      <c r="D113" s="29"/>
      <c r="E113" s="29"/>
    </row>
    <row r="114" spans="2:5">
      <c r="B114" s="29"/>
      <c r="C114" s="29"/>
      <c r="D114" s="29"/>
      <c r="E114" s="29"/>
    </row>
    <row r="115" spans="2:5">
      <c r="B115" s="29"/>
      <c r="C115" s="29"/>
      <c r="D115" s="29"/>
      <c r="E115" s="29"/>
    </row>
    <row r="116" spans="2:5">
      <c r="B116" s="29"/>
      <c r="C116" s="29"/>
      <c r="D116" s="29"/>
      <c r="E116" s="29"/>
    </row>
    <row r="117" spans="2:5">
      <c r="B117" s="29"/>
      <c r="C117" s="29"/>
      <c r="D117" s="29"/>
      <c r="E117" s="29"/>
    </row>
    <row r="118" spans="2:5">
      <c r="B118" s="29"/>
      <c r="C118" s="29"/>
      <c r="D118" s="29"/>
      <c r="E118" s="29"/>
    </row>
    <row r="119" spans="2:5">
      <c r="B119" s="29"/>
      <c r="C119" s="29"/>
      <c r="D119" s="29"/>
      <c r="E119" s="29"/>
    </row>
    <row r="120" spans="2:5">
      <c r="B120" s="29"/>
      <c r="C120" s="29"/>
      <c r="D120" s="29"/>
      <c r="E120" s="29"/>
    </row>
    <row r="121" spans="2:5">
      <c r="B121" s="29"/>
      <c r="C121" s="29"/>
      <c r="D121" s="29"/>
      <c r="E121" s="29"/>
    </row>
    <row r="122" spans="2:5">
      <c r="B122" s="29"/>
      <c r="C122" s="29"/>
      <c r="D122" s="29"/>
      <c r="E122" s="29"/>
    </row>
    <row r="123" spans="2:5">
      <c r="B123" s="29"/>
      <c r="C123" s="29"/>
      <c r="D123" s="29"/>
      <c r="E123" s="29"/>
    </row>
    <row r="124" spans="2:5">
      <c r="B124" s="29"/>
      <c r="C124" s="29"/>
      <c r="D124" s="29"/>
      <c r="E124" s="29"/>
    </row>
    <row r="125" spans="2:5">
      <c r="B125" s="29"/>
      <c r="C125" s="29"/>
      <c r="D125" s="29"/>
      <c r="E125" s="29"/>
    </row>
    <row r="126" spans="2:5">
      <c r="B126" s="29"/>
      <c r="C126" s="29"/>
      <c r="D126" s="29"/>
      <c r="E126" s="29"/>
    </row>
    <row r="127" spans="2:5">
      <c r="B127" s="29"/>
      <c r="C127" s="29"/>
      <c r="D127" s="29"/>
      <c r="E127" s="29"/>
    </row>
    <row r="128" spans="2:5">
      <c r="B128" s="29"/>
      <c r="C128" s="29"/>
      <c r="D128" s="29"/>
      <c r="E128" s="29"/>
    </row>
    <row r="129" spans="2:5">
      <c r="B129" s="29"/>
      <c r="C129" s="29"/>
      <c r="D129" s="29"/>
      <c r="E129" s="29"/>
    </row>
    <row r="130" spans="2:5">
      <c r="B130" s="29"/>
      <c r="C130" s="29"/>
      <c r="D130" s="29"/>
      <c r="E130" s="29"/>
    </row>
    <row r="131" spans="2:5">
      <c r="B131" s="29"/>
      <c r="C131" s="29"/>
      <c r="D131" s="29"/>
      <c r="E131" s="29"/>
    </row>
    <row r="132" spans="2:5">
      <c r="B132" s="29"/>
      <c r="C132" s="29"/>
      <c r="D132" s="29"/>
      <c r="E132" s="29"/>
    </row>
  </sheetData>
  <sheetProtection algorithmName="SHA-512" hashValue="r9A6Yq4RkvutinfMsSrB4KtxnzBD5Vo12QthylVztUtI+TT2IvQxe4WzCTnI5ZGLqK9/86XT2BHH7PTlAUeQ6w==" saltValue="Xtak8biaGBnttJcdcKKYUQ==" spinCount="100000" sheet="1" objects="1" scenarios="1"/>
  <autoFilter ref="A1:E101" xr:uid="{FDEBB32F-BAC4-4987-8378-CECB0FF9E34B}">
    <sortState xmlns:xlrd2="http://schemas.microsoft.com/office/spreadsheetml/2017/richdata2" ref="A4:E101">
      <sortCondition ref="A1:A101"/>
    </sortState>
  </autoFilter>
  <mergeCells count="3">
    <mergeCell ref="A1:A2"/>
    <mergeCell ref="B1:B2"/>
    <mergeCell ref="C1:C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4"/>
  <sheetViews>
    <sheetView workbookViewId="0">
      <selection activeCell="B4" sqref="B4:F103"/>
    </sheetView>
  </sheetViews>
  <sheetFormatPr defaultColWidth="8.85546875" defaultRowHeight="15.75" customHeight="1"/>
  <cols>
    <col min="1" max="1" width="4.5703125" style="12" customWidth="1"/>
    <col min="2" max="2" width="18.5703125" style="12" customWidth="1"/>
    <col min="3" max="6" width="18.5703125" style="31" customWidth="1"/>
    <col min="7" max="7" width="4.42578125" style="12" customWidth="1"/>
    <col min="8" max="16384" width="8.85546875" style="12"/>
  </cols>
  <sheetData>
    <row r="1" spans="1:7" ht="15.75" customHeight="1">
      <c r="A1" s="1"/>
      <c r="B1" s="1"/>
      <c r="C1" s="30"/>
      <c r="D1" s="30"/>
      <c r="E1" s="30"/>
      <c r="F1" s="30"/>
      <c r="G1" s="1"/>
    </row>
    <row r="2" spans="1:7" ht="24" customHeight="1">
      <c r="A2" s="1"/>
      <c r="B2" s="111" t="s">
        <v>100</v>
      </c>
      <c r="C2" s="111"/>
      <c r="D2" s="111"/>
      <c r="E2" s="111"/>
      <c r="F2" s="111"/>
      <c r="G2" s="1"/>
    </row>
    <row r="3" spans="1:7" ht="15.75" customHeight="1">
      <c r="A3" s="1"/>
      <c r="G3" s="1"/>
    </row>
    <row r="4" spans="1:7" s="14" customFormat="1" ht="81" customHeight="1">
      <c r="A4" s="1"/>
      <c r="B4" s="13" t="s">
        <v>101</v>
      </c>
      <c r="C4" s="32" t="s">
        <v>102</v>
      </c>
      <c r="D4" s="32" t="s">
        <v>103</v>
      </c>
      <c r="E4" s="32" t="s">
        <v>104</v>
      </c>
      <c r="F4" s="32" t="s">
        <v>105</v>
      </c>
      <c r="G4" s="1"/>
    </row>
    <row r="5" spans="1:7" ht="15.75" customHeight="1">
      <c r="A5" s="1"/>
      <c r="B5" s="15" t="s">
        <v>0</v>
      </c>
      <c r="C5" s="33">
        <v>15000</v>
      </c>
      <c r="D5" s="33">
        <v>0</v>
      </c>
      <c r="E5" s="33">
        <v>0</v>
      </c>
      <c r="F5" s="33">
        <v>15000</v>
      </c>
      <c r="G5" s="1"/>
    </row>
    <row r="6" spans="1:7" ht="15.75" customHeight="1">
      <c r="A6" s="1"/>
      <c r="B6" s="15" t="s">
        <v>1</v>
      </c>
      <c r="C6" s="33">
        <v>30000</v>
      </c>
      <c r="D6" s="33">
        <v>0</v>
      </c>
      <c r="E6" s="33">
        <v>0</v>
      </c>
      <c r="F6" s="33">
        <v>30000</v>
      </c>
      <c r="G6" s="1"/>
    </row>
    <row r="7" spans="1:7" ht="15.75" customHeight="1">
      <c r="A7" s="1"/>
      <c r="B7" s="15" t="s">
        <v>2</v>
      </c>
      <c r="C7" s="33">
        <v>15000</v>
      </c>
      <c r="D7" s="33">
        <v>0</v>
      </c>
      <c r="E7" s="33">
        <v>0</v>
      </c>
      <c r="F7" s="33">
        <v>15000</v>
      </c>
      <c r="G7" s="1"/>
    </row>
    <row r="8" spans="1:7" ht="15.75" customHeight="1">
      <c r="A8" s="1"/>
      <c r="B8" s="15" t="s">
        <v>3</v>
      </c>
      <c r="C8" s="33">
        <v>30000</v>
      </c>
      <c r="D8" s="33">
        <v>0</v>
      </c>
      <c r="E8" s="33">
        <v>0</v>
      </c>
      <c r="F8" s="33">
        <v>30000</v>
      </c>
      <c r="G8" s="1"/>
    </row>
    <row r="9" spans="1:7" ht="15.75" customHeight="1">
      <c r="A9" s="1"/>
      <c r="B9" s="15" t="s">
        <v>4</v>
      </c>
      <c r="C9" s="33">
        <v>15000</v>
      </c>
      <c r="D9" s="33">
        <v>0</v>
      </c>
      <c r="E9" s="33">
        <v>0</v>
      </c>
      <c r="F9" s="33">
        <v>15000</v>
      </c>
      <c r="G9" s="1"/>
    </row>
    <row r="10" spans="1:7" ht="15.75" customHeight="1">
      <c r="A10" s="1"/>
      <c r="B10" s="15" t="s">
        <v>5</v>
      </c>
      <c r="C10" s="33">
        <v>15000</v>
      </c>
      <c r="D10" s="33">
        <v>0</v>
      </c>
      <c r="E10" s="33">
        <v>0</v>
      </c>
      <c r="F10" s="33">
        <v>15000</v>
      </c>
      <c r="G10" s="1"/>
    </row>
    <row r="11" spans="1:7" ht="15.75" customHeight="1">
      <c r="A11" s="1"/>
      <c r="B11" s="15" t="s">
        <v>6</v>
      </c>
      <c r="C11" s="33">
        <v>30000</v>
      </c>
      <c r="D11" s="33">
        <v>25000</v>
      </c>
      <c r="E11" s="33">
        <v>15000</v>
      </c>
      <c r="F11" s="33">
        <v>70000</v>
      </c>
      <c r="G11" s="1"/>
    </row>
    <row r="12" spans="1:7" ht="15.75" customHeight="1">
      <c r="A12" s="1"/>
      <c r="B12" s="15" t="s">
        <v>7</v>
      </c>
      <c r="C12" s="33">
        <v>15000</v>
      </c>
      <c r="D12" s="33">
        <v>0</v>
      </c>
      <c r="E12" s="33">
        <v>0</v>
      </c>
      <c r="F12" s="33">
        <v>15000</v>
      </c>
      <c r="G12" s="1"/>
    </row>
    <row r="13" spans="1:7" ht="15.75" customHeight="1">
      <c r="A13" s="1"/>
      <c r="B13" s="15" t="s">
        <v>8</v>
      </c>
      <c r="C13" s="33">
        <v>0</v>
      </c>
      <c r="D13" s="33">
        <v>0</v>
      </c>
      <c r="E13" s="33">
        <v>0</v>
      </c>
      <c r="F13" s="33">
        <v>0</v>
      </c>
      <c r="G13" s="1"/>
    </row>
    <row r="14" spans="1:7" ht="15.75" customHeight="1">
      <c r="A14" s="1"/>
      <c r="B14" s="15" t="s">
        <v>9</v>
      </c>
      <c r="C14" s="33">
        <v>15000</v>
      </c>
      <c r="D14" s="33">
        <v>0</v>
      </c>
      <c r="E14" s="33">
        <v>0</v>
      </c>
      <c r="F14" s="33">
        <v>15000</v>
      </c>
      <c r="G14" s="1"/>
    </row>
    <row r="15" spans="1:7" ht="15.75" customHeight="1">
      <c r="A15" s="1"/>
      <c r="B15" s="15" t="s">
        <v>10</v>
      </c>
      <c r="C15" s="33">
        <v>15000</v>
      </c>
      <c r="D15" s="33">
        <v>0</v>
      </c>
      <c r="E15" s="33">
        <v>10000</v>
      </c>
      <c r="F15" s="33">
        <v>25000</v>
      </c>
      <c r="G15" s="1"/>
    </row>
    <row r="16" spans="1:7" ht="15.75" customHeight="1">
      <c r="A16" s="1"/>
      <c r="B16" s="15" t="s">
        <v>11</v>
      </c>
      <c r="C16" s="33">
        <v>15000</v>
      </c>
      <c r="D16" s="33">
        <v>0</v>
      </c>
      <c r="E16" s="33">
        <v>0</v>
      </c>
      <c r="F16" s="33">
        <v>15000</v>
      </c>
      <c r="G16" s="1"/>
    </row>
    <row r="17" spans="1:7" ht="15.75" customHeight="1">
      <c r="A17" s="1"/>
      <c r="B17" s="15" t="s">
        <v>12</v>
      </c>
      <c r="C17" s="33">
        <v>15000</v>
      </c>
      <c r="D17" s="33">
        <v>0</v>
      </c>
      <c r="E17" s="33">
        <v>0</v>
      </c>
      <c r="F17" s="33">
        <v>15000</v>
      </c>
      <c r="G17" s="1"/>
    </row>
    <row r="18" spans="1:7" ht="15.75" customHeight="1">
      <c r="A18" s="1"/>
      <c r="B18" s="15" t="s">
        <v>13</v>
      </c>
      <c r="C18" s="33">
        <v>0</v>
      </c>
      <c r="D18" s="33">
        <v>0</v>
      </c>
      <c r="E18" s="33">
        <v>0</v>
      </c>
      <c r="F18" s="33">
        <v>0</v>
      </c>
      <c r="G18" s="1"/>
    </row>
    <row r="19" spans="1:7" ht="15.75" customHeight="1">
      <c r="A19" s="1"/>
      <c r="B19" s="15" t="s">
        <v>14</v>
      </c>
      <c r="C19" s="33">
        <v>15000</v>
      </c>
      <c r="D19" s="33">
        <v>0</v>
      </c>
      <c r="E19" s="33">
        <v>0</v>
      </c>
      <c r="F19" s="33">
        <v>15000</v>
      </c>
      <c r="G19" s="1"/>
    </row>
    <row r="20" spans="1:7" ht="15.75" customHeight="1">
      <c r="A20" s="1"/>
      <c r="B20" s="15" t="s">
        <v>15</v>
      </c>
      <c r="C20" s="33">
        <v>0</v>
      </c>
      <c r="D20" s="33">
        <v>0</v>
      </c>
      <c r="E20" s="33">
        <v>0</v>
      </c>
      <c r="F20" s="33">
        <v>0</v>
      </c>
      <c r="G20" s="1"/>
    </row>
    <row r="21" spans="1:7" ht="15.75" customHeight="1">
      <c r="A21" s="1"/>
      <c r="B21" s="15" t="s">
        <v>16</v>
      </c>
      <c r="C21" s="33">
        <v>15000</v>
      </c>
      <c r="D21" s="33">
        <v>15000</v>
      </c>
      <c r="E21" s="33">
        <v>10000</v>
      </c>
      <c r="F21" s="33">
        <v>40000</v>
      </c>
      <c r="G21" s="1"/>
    </row>
    <row r="22" spans="1:7" ht="15.75" customHeight="1">
      <c r="A22" s="1"/>
      <c r="B22" s="15" t="s">
        <v>17</v>
      </c>
      <c r="C22" s="33">
        <v>15000</v>
      </c>
      <c r="D22" s="33">
        <v>0</v>
      </c>
      <c r="E22" s="33">
        <v>0</v>
      </c>
      <c r="F22" s="33">
        <v>15000</v>
      </c>
      <c r="G22" s="1"/>
    </row>
    <row r="23" spans="1:7" ht="15.75" customHeight="1">
      <c r="A23" s="1"/>
      <c r="B23" s="15" t="s">
        <v>18</v>
      </c>
      <c r="C23" s="33">
        <v>0</v>
      </c>
      <c r="D23" s="33">
        <v>0</v>
      </c>
      <c r="E23" s="33">
        <v>0</v>
      </c>
      <c r="F23" s="33">
        <v>0</v>
      </c>
      <c r="G23" s="1"/>
    </row>
    <row r="24" spans="1:7" ht="15.75" customHeight="1">
      <c r="A24" s="1"/>
      <c r="B24" s="15" t="s">
        <v>19</v>
      </c>
      <c r="C24" s="33">
        <v>30000</v>
      </c>
      <c r="D24" s="33">
        <v>0</v>
      </c>
      <c r="E24" s="33">
        <v>0</v>
      </c>
      <c r="F24" s="33">
        <v>30000</v>
      </c>
      <c r="G24" s="1"/>
    </row>
    <row r="25" spans="1:7" ht="15.75" customHeight="1">
      <c r="A25" s="1"/>
      <c r="B25" s="15" t="s">
        <v>20</v>
      </c>
      <c r="C25" s="33">
        <v>15000</v>
      </c>
      <c r="D25" s="33">
        <v>0</v>
      </c>
      <c r="E25" s="33">
        <v>0</v>
      </c>
      <c r="F25" s="33">
        <v>15000</v>
      </c>
      <c r="G25" s="1"/>
    </row>
    <row r="26" spans="1:7" ht="15.75" customHeight="1">
      <c r="A26" s="1"/>
      <c r="B26" s="15" t="s">
        <v>21</v>
      </c>
      <c r="C26" s="33">
        <v>0</v>
      </c>
      <c r="D26" s="33">
        <v>0</v>
      </c>
      <c r="E26" s="33">
        <v>0</v>
      </c>
      <c r="F26" s="33">
        <v>0</v>
      </c>
      <c r="G26" s="1"/>
    </row>
    <row r="27" spans="1:7" ht="15.75" customHeight="1">
      <c r="A27" s="1"/>
      <c r="B27" s="15" t="s">
        <v>22</v>
      </c>
      <c r="C27" s="33">
        <v>30000</v>
      </c>
      <c r="D27" s="33">
        <v>15000</v>
      </c>
      <c r="E27" s="33">
        <v>10000</v>
      </c>
      <c r="F27" s="33">
        <v>55000</v>
      </c>
      <c r="G27" s="1"/>
    </row>
    <row r="28" spans="1:7" ht="15.75" customHeight="1">
      <c r="A28" s="1"/>
      <c r="B28" s="15" t="s">
        <v>23</v>
      </c>
      <c r="C28" s="33">
        <v>30000</v>
      </c>
      <c r="D28" s="33">
        <v>0</v>
      </c>
      <c r="E28" s="33">
        <v>10000</v>
      </c>
      <c r="F28" s="33">
        <v>40000</v>
      </c>
      <c r="G28" s="1"/>
    </row>
    <row r="29" spans="1:7" ht="15.75" customHeight="1">
      <c r="A29" s="1"/>
      <c r="B29" s="15" t="s">
        <v>24</v>
      </c>
      <c r="C29" s="33">
        <v>0</v>
      </c>
      <c r="D29" s="33">
        <v>15000</v>
      </c>
      <c r="E29" s="33">
        <v>10000</v>
      </c>
      <c r="F29" s="33">
        <v>25000</v>
      </c>
      <c r="G29" s="1"/>
    </row>
    <row r="30" spans="1:7" ht="15.75" customHeight="1">
      <c r="A30" s="1"/>
      <c r="B30" s="15" t="s">
        <v>25</v>
      </c>
      <c r="C30" s="33">
        <v>15000</v>
      </c>
      <c r="D30" s="33">
        <v>0</v>
      </c>
      <c r="E30" s="33">
        <v>0</v>
      </c>
      <c r="F30" s="33">
        <v>15000</v>
      </c>
      <c r="G30" s="1"/>
    </row>
    <row r="31" spans="1:7" ht="15.75" customHeight="1">
      <c r="A31" s="1"/>
      <c r="B31" s="15" t="s">
        <v>26</v>
      </c>
      <c r="C31" s="33">
        <v>30000</v>
      </c>
      <c r="D31" s="33">
        <v>0</v>
      </c>
      <c r="E31" s="33">
        <v>0</v>
      </c>
      <c r="F31" s="33">
        <v>30000</v>
      </c>
      <c r="G31" s="1"/>
    </row>
    <row r="32" spans="1:7" ht="15.75" customHeight="1">
      <c r="A32" s="1"/>
      <c r="B32" s="15" t="s">
        <v>27</v>
      </c>
      <c r="C32" s="33">
        <v>0</v>
      </c>
      <c r="D32" s="33">
        <v>0</v>
      </c>
      <c r="E32" s="33">
        <v>0</v>
      </c>
      <c r="F32" s="33">
        <v>0</v>
      </c>
      <c r="G32" s="1"/>
    </row>
    <row r="33" spans="1:7" ht="15.75" customHeight="1">
      <c r="A33" s="1"/>
      <c r="B33" s="15" t="s">
        <v>28</v>
      </c>
      <c r="C33" s="33">
        <v>30000</v>
      </c>
      <c r="D33" s="33">
        <v>15000</v>
      </c>
      <c r="E33" s="33">
        <v>10000</v>
      </c>
      <c r="F33" s="33">
        <v>55000</v>
      </c>
      <c r="G33" s="1"/>
    </row>
    <row r="34" spans="1:7" ht="15.75" customHeight="1">
      <c r="A34" s="1"/>
      <c r="B34" s="15" t="s">
        <v>29</v>
      </c>
      <c r="C34" s="33">
        <v>0</v>
      </c>
      <c r="D34" s="33">
        <v>0</v>
      </c>
      <c r="E34" s="33">
        <v>0</v>
      </c>
      <c r="F34" s="33">
        <v>0</v>
      </c>
      <c r="G34" s="1"/>
    </row>
    <row r="35" spans="1:7" ht="15.75" customHeight="1">
      <c r="A35" s="1"/>
      <c r="B35" s="15" t="s">
        <v>30</v>
      </c>
      <c r="C35" s="33">
        <v>15000</v>
      </c>
      <c r="D35" s="33">
        <v>15000</v>
      </c>
      <c r="E35" s="33">
        <v>15000</v>
      </c>
      <c r="F35" s="33">
        <v>45000</v>
      </c>
      <c r="G35" s="1"/>
    </row>
    <row r="36" spans="1:7" ht="15.75" customHeight="1">
      <c r="A36" s="1"/>
      <c r="B36" s="15" t="s">
        <v>31</v>
      </c>
      <c r="C36" s="33">
        <v>30000</v>
      </c>
      <c r="D36" s="33">
        <v>0</v>
      </c>
      <c r="E36" s="33">
        <v>0</v>
      </c>
      <c r="F36" s="33">
        <v>30000</v>
      </c>
      <c r="G36" s="1"/>
    </row>
    <row r="37" spans="1:7" ht="15.75" customHeight="1">
      <c r="A37" s="1"/>
      <c r="B37" s="15" t="s">
        <v>32</v>
      </c>
      <c r="C37" s="33">
        <v>15000</v>
      </c>
      <c r="D37" s="33">
        <v>0</v>
      </c>
      <c r="E37" s="33">
        <v>0</v>
      </c>
      <c r="F37" s="33">
        <v>15000</v>
      </c>
      <c r="G37" s="1"/>
    </row>
    <row r="38" spans="1:7" ht="15.75" customHeight="1">
      <c r="A38" s="1"/>
      <c r="B38" s="15" t="s">
        <v>33</v>
      </c>
      <c r="C38" s="33">
        <v>15000</v>
      </c>
      <c r="D38" s="33">
        <v>0</v>
      </c>
      <c r="E38" s="33">
        <v>0</v>
      </c>
      <c r="F38" s="33">
        <v>15000</v>
      </c>
      <c r="G38" s="1"/>
    </row>
    <row r="39" spans="1:7" ht="15.75" customHeight="1">
      <c r="A39" s="1"/>
      <c r="B39" s="15" t="s">
        <v>34</v>
      </c>
      <c r="C39" s="33">
        <v>30000</v>
      </c>
      <c r="D39" s="33">
        <v>0</v>
      </c>
      <c r="E39" s="33">
        <v>0</v>
      </c>
      <c r="F39" s="33">
        <v>30000</v>
      </c>
      <c r="G39" s="1"/>
    </row>
    <row r="40" spans="1:7" ht="15.75" customHeight="1">
      <c r="A40" s="1"/>
      <c r="B40" s="15" t="s">
        <v>35</v>
      </c>
      <c r="C40" s="33">
        <v>15000</v>
      </c>
      <c r="D40" s="33">
        <v>0</v>
      </c>
      <c r="E40" s="33">
        <v>0</v>
      </c>
      <c r="F40" s="33">
        <v>15000</v>
      </c>
      <c r="G40" s="1"/>
    </row>
    <row r="41" spans="1:7" ht="15.75" customHeight="1">
      <c r="A41" s="1"/>
      <c r="B41" s="15" t="s">
        <v>36</v>
      </c>
      <c r="C41" s="33">
        <v>15000</v>
      </c>
      <c r="D41" s="33">
        <v>0</v>
      </c>
      <c r="E41" s="33">
        <v>0</v>
      </c>
      <c r="F41" s="33">
        <v>15000</v>
      </c>
      <c r="G41" s="1"/>
    </row>
    <row r="42" spans="1:7" ht="15.75" customHeight="1">
      <c r="A42" s="1"/>
      <c r="B42" s="15" t="s">
        <v>37</v>
      </c>
      <c r="C42" s="33">
        <v>0</v>
      </c>
      <c r="D42" s="33">
        <v>0</v>
      </c>
      <c r="E42" s="33">
        <v>0</v>
      </c>
      <c r="F42" s="33">
        <v>0</v>
      </c>
      <c r="G42" s="1"/>
    </row>
    <row r="43" spans="1:7" ht="15.75" customHeight="1">
      <c r="A43" s="1"/>
      <c r="B43" s="15" t="s">
        <v>38</v>
      </c>
      <c r="C43" s="33">
        <v>15000</v>
      </c>
      <c r="D43" s="33">
        <v>0</v>
      </c>
      <c r="E43" s="33">
        <v>0</v>
      </c>
      <c r="F43" s="33">
        <v>15000</v>
      </c>
      <c r="G43" s="1"/>
    </row>
    <row r="44" spans="1:7" ht="15.75" customHeight="1">
      <c r="A44" s="1"/>
      <c r="B44" s="15" t="s">
        <v>39</v>
      </c>
      <c r="C44" s="33">
        <v>15000</v>
      </c>
      <c r="D44" s="33">
        <v>0</v>
      </c>
      <c r="E44" s="33">
        <v>0</v>
      </c>
      <c r="F44" s="33">
        <v>15000</v>
      </c>
      <c r="G44" s="1"/>
    </row>
    <row r="45" spans="1:7" ht="15.75" customHeight="1">
      <c r="A45" s="1"/>
      <c r="B45" s="15" t="s">
        <v>40</v>
      </c>
      <c r="C45" s="33">
        <v>0</v>
      </c>
      <c r="D45" s="33">
        <v>0</v>
      </c>
      <c r="E45" s="33">
        <v>0</v>
      </c>
      <c r="F45" s="33">
        <v>0</v>
      </c>
      <c r="G45" s="1"/>
    </row>
    <row r="46" spans="1:7" ht="15.75" customHeight="1">
      <c r="A46" s="1"/>
      <c r="B46" s="15" t="s">
        <v>41</v>
      </c>
      <c r="C46" s="33">
        <v>15000</v>
      </c>
      <c r="D46" s="33">
        <v>0</v>
      </c>
      <c r="E46" s="33">
        <v>0</v>
      </c>
      <c r="F46" s="33">
        <v>15000</v>
      </c>
      <c r="G46" s="1"/>
    </row>
    <row r="47" spans="1:7" ht="15.75" customHeight="1">
      <c r="A47" s="1"/>
      <c r="B47" s="15" t="s">
        <v>42</v>
      </c>
      <c r="C47" s="33">
        <v>0</v>
      </c>
      <c r="D47" s="33">
        <v>0</v>
      </c>
      <c r="E47" s="33">
        <v>0</v>
      </c>
      <c r="F47" s="33">
        <v>0</v>
      </c>
      <c r="G47" s="1"/>
    </row>
    <row r="48" spans="1:7" ht="15.75" customHeight="1">
      <c r="A48" s="1"/>
      <c r="B48" s="15" t="s">
        <v>43</v>
      </c>
      <c r="C48" s="33">
        <v>30000</v>
      </c>
      <c r="D48" s="33">
        <v>0</v>
      </c>
      <c r="E48" s="33">
        <v>0</v>
      </c>
      <c r="F48" s="33">
        <v>30000</v>
      </c>
      <c r="G48" s="1"/>
    </row>
    <row r="49" spans="1:7" ht="15.75" customHeight="1">
      <c r="A49" s="1"/>
      <c r="B49" s="15" t="s">
        <v>44</v>
      </c>
      <c r="C49" s="33">
        <v>15000</v>
      </c>
      <c r="D49" s="33">
        <v>0</v>
      </c>
      <c r="E49" s="33">
        <v>0</v>
      </c>
      <c r="F49" s="33">
        <v>15000</v>
      </c>
      <c r="G49" s="1"/>
    </row>
    <row r="50" spans="1:7" ht="15.75" customHeight="1">
      <c r="A50" s="1"/>
      <c r="B50" s="15" t="s">
        <v>45</v>
      </c>
      <c r="C50" s="33">
        <v>15000</v>
      </c>
      <c r="D50" s="33">
        <v>0</v>
      </c>
      <c r="E50" s="33">
        <v>0</v>
      </c>
      <c r="F50" s="33">
        <v>15000</v>
      </c>
      <c r="G50" s="1"/>
    </row>
    <row r="51" spans="1:7" ht="15.75" customHeight="1">
      <c r="A51" s="1"/>
      <c r="B51" s="15" t="s">
        <v>46</v>
      </c>
      <c r="C51" s="33">
        <v>15000</v>
      </c>
      <c r="D51" s="33">
        <v>0</v>
      </c>
      <c r="E51" s="33">
        <v>0</v>
      </c>
      <c r="F51" s="33">
        <v>15000</v>
      </c>
      <c r="G51" s="1"/>
    </row>
    <row r="52" spans="1:7" ht="15.75" customHeight="1">
      <c r="A52" s="1"/>
      <c r="B52" s="15" t="s">
        <v>47</v>
      </c>
      <c r="C52" s="33">
        <v>15000</v>
      </c>
      <c r="D52" s="33">
        <v>0</v>
      </c>
      <c r="E52" s="33">
        <v>0</v>
      </c>
      <c r="F52" s="33">
        <v>15000</v>
      </c>
      <c r="G52" s="1"/>
    </row>
    <row r="53" spans="1:7" ht="15.75" customHeight="1">
      <c r="A53" s="1"/>
      <c r="B53" s="15" t="s">
        <v>48</v>
      </c>
      <c r="C53" s="33">
        <v>15000</v>
      </c>
      <c r="D53" s="33">
        <v>0</v>
      </c>
      <c r="E53" s="33">
        <v>0</v>
      </c>
      <c r="F53" s="33">
        <v>15000</v>
      </c>
      <c r="G53" s="1"/>
    </row>
    <row r="54" spans="1:7" ht="15.75" customHeight="1">
      <c r="A54" s="1"/>
      <c r="B54" s="15" t="s">
        <v>49</v>
      </c>
      <c r="C54" s="33">
        <v>15000</v>
      </c>
      <c r="D54" s="33">
        <v>0</v>
      </c>
      <c r="E54" s="33">
        <v>10000</v>
      </c>
      <c r="F54" s="33">
        <v>25000</v>
      </c>
      <c r="G54" s="1"/>
    </row>
    <row r="55" spans="1:7" ht="15.75" customHeight="1">
      <c r="A55" s="1"/>
      <c r="B55" s="15" t="s">
        <v>50</v>
      </c>
      <c r="C55" s="33">
        <v>15000</v>
      </c>
      <c r="D55" s="33">
        <v>0</v>
      </c>
      <c r="E55" s="33">
        <v>0</v>
      </c>
      <c r="F55" s="33">
        <v>15000</v>
      </c>
      <c r="G55" s="1"/>
    </row>
    <row r="56" spans="1:7" ht="15.75" customHeight="1">
      <c r="A56" s="1"/>
      <c r="B56" s="15" t="s">
        <v>51</v>
      </c>
      <c r="C56" s="33">
        <v>15000</v>
      </c>
      <c r="D56" s="33">
        <v>25000</v>
      </c>
      <c r="E56" s="33">
        <v>10000</v>
      </c>
      <c r="F56" s="33">
        <v>50000</v>
      </c>
      <c r="G56" s="1"/>
    </row>
    <row r="57" spans="1:7" ht="15.75" customHeight="1">
      <c r="A57" s="1"/>
      <c r="B57" s="15" t="s">
        <v>52</v>
      </c>
      <c r="C57" s="33">
        <v>0</v>
      </c>
      <c r="D57" s="33">
        <v>0</v>
      </c>
      <c r="E57" s="33">
        <v>0</v>
      </c>
      <c r="F57" s="33">
        <v>0</v>
      </c>
      <c r="G57" s="1"/>
    </row>
    <row r="58" spans="1:7" ht="15.75" customHeight="1">
      <c r="A58" s="1"/>
      <c r="B58" s="15" t="s">
        <v>53</v>
      </c>
      <c r="C58" s="33">
        <v>15000</v>
      </c>
      <c r="D58" s="33">
        <v>0</v>
      </c>
      <c r="E58" s="33">
        <v>0</v>
      </c>
      <c r="F58" s="33">
        <v>15000</v>
      </c>
      <c r="G58" s="1"/>
    </row>
    <row r="59" spans="1:7" ht="15.75" customHeight="1">
      <c r="A59" s="1"/>
      <c r="B59" s="15" t="s">
        <v>54</v>
      </c>
      <c r="C59" s="33">
        <v>0</v>
      </c>
      <c r="D59" s="33">
        <v>0</v>
      </c>
      <c r="E59" s="33">
        <v>0</v>
      </c>
      <c r="F59" s="33">
        <v>0</v>
      </c>
      <c r="G59" s="1"/>
    </row>
    <row r="60" spans="1:7" ht="15.75" customHeight="1">
      <c r="A60" s="1"/>
      <c r="B60" s="15" t="s">
        <v>55</v>
      </c>
      <c r="C60" s="33">
        <v>30000</v>
      </c>
      <c r="D60" s="33">
        <v>0</v>
      </c>
      <c r="E60" s="33">
        <v>10000</v>
      </c>
      <c r="F60" s="33">
        <v>40000</v>
      </c>
      <c r="G60" s="1"/>
    </row>
    <row r="61" spans="1:7" ht="15.75" customHeight="1">
      <c r="A61" s="1"/>
      <c r="B61" s="15" t="s">
        <v>56</v>
      </c>
      <c r="C61" s="33">
        <v>15000</v>
      </c>
      <c r="D61" s="33">
        <v>25000</v>
      </c>
      <c r="E61" s="33">
        <v>15000</v>
      </c>
      <c r="F61" s="33">
        <v>55000</v>
      </c>
      <c r="G61" s="1"/>
    </row>
    <row r="62" spans="1:7" ht="15.75" customHeight="1">
      <c r="A62" s="1"/>
      <c r="B62" s="15" t="s">
        <v>57</v>
      </c>
      <c r="C62" s="33">
        <v>30000</v>
      </c>
      <c r="D62" s="33">
        <v>0</v>
      </c>
      <c r="E62" s="33">
        <v>0</v>
      </c>
      <c r="F62" s="33">
        <v>30000</v>
      </c>
      <c r="G62" s="1"/>
    </row>
    <row r="63" spans="1:7" ht="15.75" customHeight="1">
      <c r="A63" s="1"/>
      <c r="B63" s="15" t="s">
        <v>58</v>
      </c>
      <c r="C63" s="33">
        <v>30000</v>
      </c>
      <c r="D63" s="33">
        <v>0</v>
      </c>
      <c r="E63" s="33">
        <v>0</v>
      </c>
      <c r="F63" s="33">
        <v>30000</v>
      </c>
      <c r="G63" s="1"/>
    </row>
    <row r="64" spans="1:7" ht="15.75" customHeight="1">
      <c r="A64" s="1"/>
      <c r="B64" s="15" t="s">
        <v>59</v>
      </c>
      <c r="C64" s="33">
        <v>0</v>
      </c>
      <c r="D64" s="33">
        <v>0</v>
      </c>
      <c r="E64" s="33">
        <v>0</v>
      </c>
      <c r="F64" s="33">
        <v>0</v>
      </c>
      <c r="G64" s="1"/>
    </row>
    <row r="65" spans="1:7" ht="15.75" customHeight="1">
      <c r="A65" s="1"/>
      <c r="B65" s="15" t="s">
        <v>60</v>
      </c>
      <c r="C65" s="33">
        <v>0</v>
      </c>
      <c r="D65" s="33">
        <v>0</v>
      </c>
      <c r="E65" s="33">
        <v>0</v>
      </c>
      <c r="F65" s="33">
        <v>0</v>
      </c>
      <c r="G65" s="1"/>
    </row>
    <row r="66" spans="1:7" ht="15.75" customHeight="1">
      <c r="A66" s="1"/>
      <c r="B66" s="15" t="s">
        <v>61</v>
      </c>
      <c r="C66" s="33">
        <v>15000</v>
      </c>
      <c r="D66" s="33">
        <v>0</v>
      </c>
      <c r="E66" s="33">
        <v>10000</v>
      </c>
      <c r="F66" s="33">
        <v>25000</v>
      </c>
      <c r="G66" s="1"/>
    </row>
    <row r="67" spans="1:7" ht="15.75" customHeight="1">
      <c r="A67" s="1"/>
      <c r="B67" s="15" t="s">
        <v>62</v>
      </c>
      <c r="C67" s="33">
        <v>0</v>
      </c>
      <c r="D67" s="33">
        <v>0</v>
      </c>
      <c r="E67" s="33">
        <v>10000</v>
      </c>
      <c r="F67" s="33">
        <v>10000</v>
      </c>
      <c r="G67" s="1"/>
    </row>
    <row r="68" spans="1:7" ht="15.75" customHeight="1">
      <c r="A68" s="1"/>
      <c r="B68" s="15" t="s">
        <v>63</v>
      </c>
      <c r="C68" s="33">
        <v>30000</v>
      </c>
      <c r="D68" s="33">
        <v>15000</v>
      </c>
      <c r="E68" s="33">
        <v>10000</v>
      </c>
      <c r="F68" s="33">
        <v>55000</v>
      </c>
      <c r="G68" s="1"/>
    </row>
    <row r="69" spans="1:7" ht="15.75" customHeight="1">
      <c r="A69" s="1"/>
      <c r="B69" s="15" t="s">
        <v>64</v>
      </c>
      <c r="C69" s="33">
        <v>15000</v>
      </c>
      <c r="D69" s="33">
        <v>0</v>
      </c>
      <c r="E69" s="33">
        <v>0</v>
      </c>
      <c r="F69" s="33">
        <v>15000</v>
      </c>
      <c r="G69" s="1"/>
    </row>
    <row r="70" spans="1:7" ht="15.75" customHeight="1">
      <c r="A70" s="1"/>
      <c r="B70" s="15" t="s">
        <v>65</v>
      </c>
      <c r="C70" s="33">
        <v>0</v>
      </c>
      <c r="D70" s="33">
        <v>0</v>
      </c>
      <c r="E70" s="33">
        <v>0</v>
      </c>
      <c r="F70" s="33">
        <v>0</v>
      </c>
      <c r="G70" s="1"/>
    </row>
    <row r="71" spans="1:7" ht="15.75" customHeight="1">
      <c r="A71" s="1"/>
      <c r="B71" s="15" t="s">
        <v>66</v>
      </c>
      <c r="C71" s="33">
        <v>15000</v>
      </c>
      <c r="D71" s="33">
        <v>0</v>
      </c>
      <c r="E71" s="33">
        <v>0</v>
      </c>
      <c r="F71" s="33">
        <v>15000</v>
      </c>
      <c r="G71" s="1"/>
    </row>
    <row r="72" spans="1:7" ht="15.75" customHeight="1">
      <c r="A72" s="1"/>
      <c r="B72" s="15" t="s">
        <v>67</v>
      </c>
      <c r="C72" s="33">
        <v>15000</v>
      </c>
      <c r="D72" s="33">
        <v>0</v>
      </c>
      <c r="E72" s="33">
        <v>0</v>
      </c>
      <c r="F72" s="33">
        <v>15000</v>
      </c>
      <c r="G72" s="1"/>
    </row>
    <row r="73" spans="1:7" ht="15.75" customHeight="1">
      <c r="A73" s="1"/>
      <c r="B73" s="15" t="s">
        <v>68</v>
      </c>
      <c r="C73" s="33">
        <v>30000</v>
      </c>
      <c r="D73" s="33">
        <v>0</v>
      </c>
      <c r="E73" s="33">
        <v>0</v>
      </c>
      <c r="F73" s="33">
        <v>30000</v>
      </c>
      <c r="G73" s="1"/>
    </row>
    <row r="74" spans="1:7" ht="15.75" customHeight="1">
      <c r="A74" s="1"/>
      <c r="B74" s="15" t="s">
        <v>69</v>
      </c>
      <c r="C74" s="33">
        <v>30000</v>
      </c>
      <c r="D74" s="33">
        <v>15000</v>
      </c>
      <c r="E74" s="33">
        <v>10000</v>
      </c>
      <c r="F74" s="33">
        <v>55000</v>
      </c>
      <c r="G74" s="1"/>
    </row>
    <row r="75" spans="1:7" ht="15.75" customHeight="1">
      <c r="A75" s="1"/>
      <c r="B75" s="15" t="s">
        <v>70</v>
      </c>
      <c r="C75" s="33">
        <v>15000</v>
      </c>
      <c r="D75" s="33">
        <v>0</v>
      </c>
      <c r="E75" s="33">
        <v>0</v>
      </c>
      <c r="F75" s="33">
        <v>15000</v>
      </c>
      <c r="G75" s="1"/>
    </row>
    <row r="76" spans="1:7" ht="15.75" customHeight="1">
      <c r="A76" s="1"/>
      <c r="B76" s="15" t="s">
        <v>71</v>
      </c>
      <c r="C76" s="33">
        <v>15000</v>
      </c>
      <c r="D76" s="33">
        <v>0</v>
      </c>
      <c r="E76" s="33">
        <v>0</v>
      </c>
      <c r="F76" s="33">
        <v>15000</v>
      </c>
      <c r="G76" s="1"/>
    </row>
    <row r="77" spans="1:7" ht="15.75" customHeight="1">
      <c r="A77" s="1"/>
      <c r="B77" s="15" t="s">
        <v>72</v>
      </c>
      <c r="C77" s="33">
        <v>30000</v>
      </c>
      <c r="D77" s="33">
        <v>0</v>
      </c>
      <c r="E77" s="33">
        <v>0</v>
      </c>
      <c r="F77" s="33">
        <v>30000</v>
      </c>
      <c r="G77" s="1"/>
    </row>
    <row r="78" spans="1:7" ht="15.75" customHeight="1">
      <c r="A78" s="1"/>
      <c r="B78" s="15" t="s">
        <v>73</v>
      </c>
      <c r="C78" s="33">
        <v>0</v>
      </c>
      <c r="D78" s="33">
        <v>0</v>
      </c>
      <c r="E78" s="33">
        <v>0</v>
      </c>
      <c r="F78" s="33">
        <v>0</v>
      </c>
      <c r="G78" s="1"/>
    </row>
    <row r="79" spans="1:7" ht="15.75" customHeight="1">
      <c r="A79" s="1"/>
      <c r="B79" s="15" t="s">
        <v>74</v>
      </c>
      <c r="C79" s="33">
        <v>15000</v>
      </c>
      <c r="D79" s="33">
        <v>0</v>
      </c>
      <c r="E79" s="33">
        <v>0</v>
      </c>
      <c r="F79" s="33">
        <v>15000</v>
      </c>
      <c r="G79" s="1"/>
    </row>
    <row r="80" spans="1:7" ht="15.75" customHeight="1">
      <c r="A80" s="1"/>
      <c r="B80" s="15" t="s">
        <v>75</v>
      </c>
      <c r="C80" s="33">
        <v>15000</v>
      </c>
      <c r="D80" s="33">
        <v>0</v>
      </c>
      <c r="E80" s="33">
        <v>0</v>
      </c>
      <c r="F80" s="33">
        <v>15000</v>
      </c>
      <c r="G80" s="1"/>
    </row>
    <row r="81" spans="1:7" ht="15.75" customHeight="1">
      <c r="A81" s="1"/>
      <c r="B81" s="15" t="s">
        <v>76</v>
      </c>
      <c r="C81" s="33">
        <v>15000</v>
      </c>
      <c r="D81" s="33">
        <v>25000</v>
      </c>
      <c r="E81" s="33">
        <v>15000</v>
      </c>
      <c r="F81" s="33">
        <v>55000</v>
      </c>
      <c r="G81" s="1"/>
    </row>
    <row r="82" spans="1:7" ht="15.75" customHeight="1">
      <c r="A82" s="1"/>
      <c r="B82" s="15" t="s">
        <v>77</v>
      </c>
      <c r="C82" s="33">
        <v>30000</v>
      </c>
      <c r="D82" s="33">
        <v>15000</v>
      </c>
      <c r="E82" s="33">
        <v>15000</v>
      </c>
      <c r="F82" s="33">
        <v>60000</v>
      </c>
      <c r="G82" s="1"/>
    </row>
    <row r="83" spans="1:7" ht="15.75" customHeight="1">
      <c r="A83" s="1"/>
      <c r="B83" s="15" t="s">
        <v>78</v>
      </c>
      <c r="C83" s="33">
        <v>0</v>
      </c>
      <c r="D83" s="33">
        <v>0</v>
      </c>
      <c r="E83" s="33">
        <v>0</v>
      </c>
      <c r="F83" s="33">
        <v>0</v>
      </c>
      <c r="G83" s="1"/>
    </row>
    <row r="84" spans="1:7" ht="15.75" customHeight="1">
      <c r="A84" s="1"/>
      <c r="B84" s="15" t="s">
        <v>79</v>
      </c>
      <c r="C84" s="33">
        <v>15000</v>
      </c>
      <c r="D84" s="33">
        <v>0</v>
      </c>
      <c r="E84" s="33">
        <v>0</v>
      </c>
      <c r="F84" s="33">
        <v>15000</v>
      </c>
      <c r="G84" s="1"/>
    </row>
    <row r="85" spans="1:7" ht="15.75" customHeight="1">
      <c r="A85" s="1"/>
      <c r="B85" s="15" t="s">
        <v>80</v>
      </c>
      <c r="C85" s="33">
        <v>15000</v>
      </c>
      <c r="D85" s="33">
        <v>0</v>
      </c>
      <c r="E85" s="33">
        <v>0</v>
      </c>
      <c r="F85" s="33">
        <v>15000</v>
      </c>
      <c r="G85" s="1"/>
    </row>
    <row r="86" spans="1:7" ht="15.75" customHeight="1">
      <c r="A86" s="1"/>
      <c r="B86" s="15" t="s">
        <v>81</v>
      </c>
      <c r="C86" s="33">
        <v>30000</v>
      </c>
      <c r="D86" s="33">
        <v>25000</v>
      </c>
      <c r="E86" s="33">
        <v>15000</v>
      </c>
      <c r="F86" s="33">
        <v>70000</v>
      </c>
      <c r="G86" s="1"/>
    </row>
    <row r="87" spans="1:7" ht="15.75" customHeight="1">
      <c r="A87" s="1"/>
      <c r="B87" s="15" t="s">
        <v>82</v>
      </c>
      <c r="C87" s="33">
        <v>15000</v>
      </c>
      <c r="D87" s="33">
        <v>0</v>
      </c>
      <c r="E87" s="33">
        <v>0</v>
      </c>
      <c r="F87" s="33">
        <v>15000</v>
      </c>
      <c r="G87" s="1"/>
    </row>
    <row r="88" spans="1:7" ht="15.75" customHeight="1">
      <c r="A88" s="1"/>
      <c r="B88" s="15" t="s">
        <v>83</v>
      </c>
      <c r="C88" s="33">
        <v>0</v>
      </c>
      <c r="D88" s="33">
        <v>15000</v>
      </c>
      <c r="E88" s="33">
        <v>10000</v>
      </c>
      <c r="F88" s="33">
        <v>25000</v>
      </c>
      <c r="G88" s="1"/>
    </row>
    <row r="89" spans="1:7" ht="15.75" customHeight="1">
      <c r="A89" s="1"/>
      <c r="B89" s="15" t="s">
        <v>84</v>
      </c>
      <c r="C89" s="33">
        <v>15000</v>
      </c>
      <c r="D89" s="33">
        <v>25000</v>
      </c>
      <c r="E89" s="33">
        <v>10000</v>
      </c>
      <c r="F89" s="33">
        <v>50000</v>
      </c>
      <c r="G89" s="1"/>
    </row>
    <row r="90" spans="1:7" ht="15.75" customHeight="1">
      <c r="A90" s="1"/>
      <c r="B90" s="15" t="s">
        <v>85</v>
      </c>
      <c r="C90" s="33">
        <v>30000</v>
      </c>
      <c r="D90" s="33">
        <v>0</v>
      </c>
      <c r="E90" s="33">
        <v>0</v>
      </c>
      <c r="F90" s="33">
        <v>30000</v>
      </c>
      <c r="G90" s="1"/>
    </row>
    <row r="91" spans="1:7" ht="15.75" customHeight="1">
      <c r="A91" s="1"/>
      <c r="B91" s="15" t="s">
        <v>86</v>
      </c>
      <c r="C91" s="33">
        <v>15000</v>
      </c>
      <c r="D91" s="33">
        <v>0</v>
      </c>
      <c r="E91" s="33">
        <v>0</v>
      </c>
      <c r="F91" s="33">
        <v>15000</v>
      </c>
      <c r="G91" s="1"/>
    </row>
    <row r="92" spans="1:7" ht="15.75" customHeight="1">
      <c r="A92" s="1"/>
      <c r="B92" s="15" t="s">
        <v>87</v>
      </c>
      <c r="C92" s="33">
        <v>30000</v>
      </c>
      <c r="D92" s="33">
        <v>0</v>
      </c>
      <c r="E92" s="33">
        <v>0</v>
      </c>
      <c r="F92" s="33">
        <v>30000</v>
      </c>
      <c r="G92" s="1"/>
    </row>
    <row r="93" spans="1:7" ht="15.75" customHeight="1">
      <c r="A93" s="1"/>
      <c r="B93" s="15" t="s">
        <v>88</v>
      </c>
      <c r="C93" s="33">
        <v>15000</v>
      </c>
      <c r="D93" s="33">
        <v>0</v>
      </c>
      <c r="E93" s="33">
        <v>0</v>
      </c>
      <c r="F93" s="33">
        <v>15000</v>
      </c>
      <c r="G93" s="1"/>
    </row>
    <row r="94" spans="1:7" ht="15.75" customHeight="1">
      <c r="A94" s="1"/>
      <c r="B94" s="15" t="s">
        <v>89</v>
      </c>
      <c r="C94" s="33">
        <v>30000</v>
      </c>
      <c r="D94" s="33">
        <v>0</v>
      </c>
      <c r="E94" s="33">
        <v>10000</v>
      </c>
      <c r="F94" s="33">
        <v>40000</v>
      </c>
      <c r="G94" s="1"/>
    </row>
    <row r="95" spans="1:7" ht="15.75" customHeight="1">
      <c r="A95" s="1"/>
      <c r="B95" s="15" t="s">
        <v>90</v>
      </c>
      <c r="C95" s="33">
        <v>15000</v>
      </c>
      <c r="D95" s="33">
        <v>15000</v>
      </c>
      <c r="E95" s="33">
        <v>10000</v>
      </c>
      <c r="F95" s="33">
        <v>40000</v>
      </c>
      <c r="G95" s="1"/>
    </row>
    <row r="96" spans="1:7" ht="15.75" customHeight="1">
      <c r="A96" s="1"/>
      <c r="B96" s="15" t="s">
        <v>91</v>
      </c>
      <c r="C96" s="33">
        <v>0</v>
      </c>
      <c r="D96" s="33">
        <v>0</v>
      </c>
      <c r="E96" s="33">
        <v>0</v>
      </c>
      <c r="F96" s="33">
        <v>0</v>
      </c>
      <c r="G96" s="1"/>
    </row>
    <row r="97" spans="1:7" ht="15.75" customHeight="1">
      <c r="A97" s="1"/>
      <c r="B97" s="15" t="s">
        <v>92</v>
      </c>
      <c r="C97" s="33">
        <v>0</v>
      </c>
      <c r="D97" s="33">
        <v>0</v>
      </c>
      <c r="E97" s="33">
        <v>0</v>
      </c>
      <c r="F97" s="33">
        <v>0</v>
      </c>
      <c r="G97" s="1"/>
    </row>
    <row r="98" spans="1:7" ht="15.75" customHeight="1">
      <c r="A98" s="1"/>
      <c r="B98" s="15" t="s">
        <v>93</v>
      </c>
      <c r="C98" s="33">
        <v>30000</v>
      </c>
      <c r="D98" s="33">
        <v>0</v>
      </c>
      <c r="E98" s="33">
        <v>10000</v>
      </c>
      <c r="F98" s="33">
        <v>40000</v>
      </c>
      <c r="G98" s="1"/>
    </row>
    <row r="99" spans="1:7" ht="15.75" customHeight="1">
      <c r="A99" s="1"/>
      <c r="B99" s="15" t="s">
        <v>94</v>
      </c>
      <c r="C99" s="33">
        <v>15000</v>
      </c>
      <c r="D99" s="33">
        <v>0</v>
      </c>
      <c r="E99" s="33">
        <v>0</v>
      </c>
      <c r="F99" s="33">
        <v>15000</v>
      </c>
      <c r="G99" s="1"/>
    </row>
    <row r="100" spans="1:7" ht="15.75" customHeight="1">
      <c r="A100" s="1"/>
      <c r="B100" s="15" t="s">
        <v>95</v>
      </c>
      <c r="C100" s="33">
        <v>0</v>
      </c>
      <c r="D100" s="33">
        <v>0</v>
      </c>
      <c r="E100" s="33">
        <v>0</v>
      </c>
      <c r="F100" s="33">
        <v>0</v>
      </c>
      <c r="G100" s="1"/>
    </row>
    <row r="101" spans="1:7" ht="15.75" customHeight="1">
      <c r="A101" s="1"/>
      <c r="B101" s="15" t="s">
        <v>96</v>
      </c>
      <c r="C101" s="33">
        <v>30000</v>
      </c>
      <c r="D101" s="33">
        <v>25000</v>
      </c>
      <c r="E101" s="33">
        <v>15000</v>
      </c>
      <c r="F101" s="33">
        <v>70000</v>
      </c>
      <c r="G101" s="1"/>
    </row>
    <row r="102" spans="1:7" ht="15.75" customHeight="1">
      <c r="A102" s="1"/>
      <c r="B102" s="15" t="s">
        <v>97</v>
      </c>
      <c r="C102" s="33">
        <v>0</v>
      </c>
      <c r="D102" s="33">
        <v>0</v>
      </c>
      <c r="E102" s="33">
        <v>0</v>
      </c>
      <c r="F102" s="33">
        <v>0</v>
      </c>
      <c r="G102" s="1"/>
    </row>
    <row r="103" spans="1:7" ht="15.75" customHeight="1">
      <c r="A103" s="1"/>
      <c r="B103" s="16" t="s">
        <v>98</v>
      </c>
      <c r="C103" s="33">
        <v>15000</v>
      </c>
      <c r="D103" s="33">
        <v>0</v>
      </c>
      <c r="E103" s="33">
        <v>0</v>
      </c>
      <c r="F103" s="33">
        <v>15000</v>
      </c>
      <c r="G103" s="1"/>
    </row>
    <row r="104" spans="1:7" ht="15.75" customHeight="1">
      <c r="A104" s="1"/>
      <c r="B104" s="1"/>
      <c r="C104" s="30"/>
      <c r="D104" s="30"/>
      <c r="E104" s="30"/>
      <c r="F104" s="30"/>
      <c r="G104" s="1"/>
    </row>
  </sheetData>
  <sheetProtection algorithmName="SHA-512" hashValue="HVIsLDSl82mi5ziNDMMD1ZIWaP/mt64WgQ/ZCpnSbXuSXk0qWhdCTumWrvylcqrRbgN3aqKhZIAF3HOEmd96ug==" saltValue="HUitOCQc3as6NyoBBVeDIg==" spinCount="100000" sheet="1" objects="1" scenarios="1"/>
  <sortState xmlns:xlrd2="http://schemas.microsoft.com/office/spreadsheetml/2017/richdata2" ref="B5:F103">
    <sortCondition ref="B5:B103"/>
  </sortState>
  <mergeCells count="1">
    <mergeCell ref="B2:F2"/>
  </mergeCells>
  <pageMargins left="0.25" right="0.25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C8DCF-809F-426B-8842-C818A3299884}">
  <dimension ref="A1:AD45"/>
  <sheetViews>
    <sheetView tabSelected="1" zoomScaleNormal="100" workbookViewId="0">
      <selection activeCell="P3" sqref="P3"/>
    </sheetView>
  </sheetViews>
  <sheetFormatPr defaultColWidth="9.140625" defaultRowHeight="17.25"/>
  <cols>
    <col min="1" max="2" width="9.140625" style="34"/>
    <col min="3" max="3" width="20.42578125" style="34" customWidth="1"/>
    <col min="4" max="4" width="10.7109375" style="34" customWidth="1"/>
    <col min="5" max="5" width="10.140625" style="34" customWidth="1"/>
    <col min="6" max="6" width="10.5703125" style="34" customWidth="1"/>
    <col min="7" max="7" width="10.140625" style="34" customWidth="1"/>
    <col min="8" max="8" width="10" style="34" customWidth="1"/>
    <col min="9" max="9" width="9.28515625" style="34" customWidth="1"/>
    <col min="10" max="10" width="8.7109375" style="34" customWidth="1"/>
    <col min="11" max="11" width="9.140625" style="34" customWidth="1"/>
    <col min="12" max="12" width="9" style="34" customWidth="1"/>
    <col min="13" max="13" width="10" style="34" customWidth="1"/>
    <col min="14" max="14" width="9.28515625" style="34" customWidth="1"/>
    <col min="15" max="15" width="9.28515625" style="69" customWidth="1"/>
    <col min="16" max="16384" width="9.140625" style="34"/>
  </cols>
  <sheetData>
    <row r="1" spans="1:30">
      <c r="A1" s="174" t="s">
        <v>279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3"/>
    </row>
    <row r="2" spans="1:30" s="50" customFormat="1" ht="45" customHeight="1">
      <c r="A2" s="117" t="s">
        <v>277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66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9"/>
    </row>
    <row r="3" spans="1:30" s="37" customFormat="1" ht="124.5" customHeight="1">
      <c r="A3" s="115" t="s">
        <v>275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39"/>
    </row>
    <row r="4" spans="1:30" s="35" customFormat="1" ht="17.25" customHeight="1">
      <c r="A4" s="36"/>
      <c r="B4" s="119" t="s">
        <v>226</v>
      </c>
      <c r="C4" s="120"/>
      <c r="D4" s="120"/>
      <c r="E4" s="120"/>
      <c r="F4" s="120"/>
      <c r="G4" s="134"/>
      <c r="H4" s="135"/>
      <c r="I4" s="135"/>
      <c r="J4" s="135"/>
      <c r="K4" s="135"/>
      <c r="L4" s="135"/>
      <c r="M4" s="135"/>
      <c r="N4" s="135"/>
      <c r="O4" s="135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8"/>
    </row>
    <row r="5" spans="1:30" ht="61.5" customHeight="1">
      <c r="A5" s="124" t="s">
        <v>270</v>
      </c>
      <c r="B5" s="130"/>
      <c r="C5" s="131"/>
      <c r="D5" s="113" t="s">
        <v>253</v>
      </c>
      <c r="E5" s="113" t="s">
        <v>255</v>
      </c>
      <c r="F5" s="128" t="s">
        <v>254</v>
      </c>
      <c r="G5" s="128" t="s">
        <v>256</v>
      </c>
      <c r="H5" s="145" t="s">
        <v>269</v>
      </c>
      <c r="I5" s="121" t="s">
        <v>257</v>
      </c>
      <c r="J5" s="122"/>
      <c r="K5" s="121" t="s">
        <v>258</v>
      </c>
      <c r="L5" s="122"/>
      <c r="M5" s="121" t="s">
        <v>259</v>
      </c>
      <c r="N5" s="123"/>
      <c r="O5" s="78" t="s">
        <v>266</v>
      </c>
    </row>
    <row r="6" spans="1:30" ht="63" customHeight="1">
      <c r="A6" s="125"/>
      <c r="B6" s="132"/>
      <c r="C6" s="133"/>
      <c r="D6" s="114"/>
      <c r="E6" s="114"/>
      <c r="F6" s="129"/>
      <c r="G6" s="129"/>
      <c r="H6" s="146"/>
      <c r="I6" s="40" t="s">
        <v>241</v>
      </c>
      <c r="J6" s="41" t="s">
        <v>242</v>
      </c>
      <c r="K6" s="40" t="s">
        <v>241</v>
      </c>
      <c r="L6" s="41" t="s">
        <v>242</v>
      </c>
      <c r="M6" s="62" t="s">
        <v>241</v>
      </c>
      <c r="N6" s="70" t="s">
        <v>242</v>
      </c>
      <c r="O6" s="74"/>
    </row>
    <row r="7" spans="1:30">
      <c r="A7" s="125"/>
      <c r="B7" s="126" t="s">
        <v>225</v>
      </c>
      <c r="C7" s="127"/>
      <c r="D7" s="46">
        <v>0</v>
      </c>
      <c r="E7" s="46">
        <v>0</v>
      </c>
      <c r="F7" s="46">
        <v>0</v>
      </c>
      <c r="G7" s="46">
        <v>0</v>
      </c>
      <c r="H7" s="77">
        <f t="shared" ref="H7:H17" si="0">SUM(D7:G7)</f>
        <v>0</v>
      </c>
      <c r="I7" s="42"/>
      <c r="J7" s="42"/>
      <c r="K7" s="43"/>
      <c r="L7" s="61"/>
      <c r="M7" s="112" t="s">
        <v>99</v>
      </c>
      <c r="N7" s="112"/>
      <c r="O7" s="75">
        <f>SUM(I7:L7)</f>
        <v>0</v>
      </c>
    </row>
    <row r="8" spans="1:30">
      <c r="A8" s="125"/>
      <c r="B8" s="126" t="s">
        <v>231</v>
      </c>
      <c r="C8" s="127"/>
      <c r="D8" s="46">
        <v>0</v>
      </c>
      <c r="E8" s="46">
        <v>0</v>
      </c>
      <c r="F8" s="46">
        <v>0</v>
      </c>
      <c r="G8" s="46">
        <v>0</v>
      </c>
      <c r="H8" s="77">
        <f t="shared" si="0"/>
        <v>0</v>
      </c>
      <c r="I8" s="42"/>
      <c r="J8" s="42"/>
      <c r="K8" s="43"/>
      <c r="L8" s="61"/>
      <c r="M8" s="112" t="s">
        <v>99</v>
      </c>
      <c r="N8" s="112"/>
      <c r="O8" s="75">
        <f>SUM(I8:L8)</f>
        <v>0</v>
      </c>
    </row>
    <row r="9" spans="1:30">
      <c r="A9" s="125"/>
      <c r="B9" s="126" t="s">
        <v>232</v>
      </c>
      <c r="C9" s="127"/>
      <c r="D9" s="46">
        <v>0</v>
      </c>
      <c r="E9" s="46">
        <v>0</v>
      </c>
      <c r="F9" s="46">
        <v>0</v>
      </c>
      <c r="G9" s="46">
        <v>0</v>
      </c>
      <c r="H9" s="77">
        <f t="shared" si="0"/>
        <v>0</v>
      </c>
      <c r="I9" s="43"/>
      <c r="J9" s="43"/>
      <c r="K9" s="43"/>
      <c r="L9" s="43"/>
      <c r="M9" s="65"/>
      <c r="N9" s="71"/>
      <c r="O9" s="75">
        <f>SUM(I9:N9)</f>
        <v>0</v>
      </c>
    </row>
    <row r="10" spans="1:30">
      <c r="A10" s="125"/>
      <c r="B10" s="126" t="s">
        <v>228</v>
      </c>
      <c r="C10" s="127"/>
      <c r="D10" s="46">
        <v>0</v>
      </c>
      <c r="E10" s="46">
        <v>0</v>
      </c>
      <c r="F10" s="46">
        <v>0</v>
      </c>
      <c r="G10" s="46">
        <v>0</v>
      </c>
      <c r="H10" s="77">
        <f t="shared" si="0"/>
        <v>0</v>
      </c>
      <c r="I10" s="43"/>
      <c r="J10" s="43"/>
      <c r="K10" s="43"/>
      <c r="L10" s="61"/>
      <c r="M10" s="112" t="s">
        <v>99</v>
      </c>
      <c r="N10" s="112"/>
      <c r="O10" s="75">
        <f>SUM(I10:L10)</f>
        <v>0</v>
      </c>
    </row>
    <row r="11" spans="1:30">
      <c r="A11" s="125"/>
      <c r="B11" s="126" t="s">
        <v>229</v>
      </c>
      <c r="C11" s="127"/>
      <c r="D11" s="46">
        <v>0</v>
      </c>
      <c r="E11" s="46">
        <v>0</v>
      </c>
      <c r="F11" s="46">
        <v>0</v>
      </c>
      <c r="G11" s="46">
        <v>0</v>
      </c>
      <c r="H11" s="77">
        <f t="shared" si="0"/>
        <v>0</v>
      </c>
      <c r="I11" s="43"/>
      <c r="J11" s="44"/>
      <c r="K11" s="43"/>
      <c r="L11" s="43"/>
      <c r="M11" s="64"/>
      <c r="N11" s="72"/>
      <c r="O11" s="75">
        <f>SUM(I11:N11)</f>
        <v>0</v>
      </c>
    </row>
    <row r="12" spans="1:30">
      <c r="A12" s="125"/>
      <c r="B12" s="126" t="s">
        <v>233</v>
      </c>
      <c r="C12" s="127"/>
      <c r="D12" s="46">
        <v>0</v>
      </c>
      <c r="E12" s="46">
        <v>0</v>
      </c>
      <c r="F12" s="46">
        <v>0</v>
      </c>
      <c r="G12" s="46">
        <v>0</v>
      </c>
      <c r="H12" s="77">
        <f t="shared" si="0"/>
        <v>0</v>
      </c>
      <c r="I12" s="43"/>
      <c r="J12" s="44"/>
      <c r="K12" s="43"/>
      <c r="L12" s="43"/>
      <c r="M12" s="63"/>
      <c r="N12" s="73"/>
      <c r="O12" s="75">
        <f>SUM(I12:N12)</f>
        <v>0</v>
      </c>
    </row>
    <row r="13" spans="1:30">
      <c r="A13" s="125"/>
      <c r="B13" s="126" t="s">
        <v>234</v>
      </c>
      <c r="C13" s="127"/>
      <c r="D13" s="46">
        <v>0</v>
      </c>
      <c r="E13" s="46">
        <v>0</v>
      </c>
      <c r="F13" s="46">
        <v>0</v>
      </c>
      <c r="G13" s="46">
        <v>0</v>
      </c>
      <c r="H13" s="77">
        <f t="shared" si="0"/>
        <v>0</v>
      </c>
      <c r="I13" s="43"/>
      <c r="J13" s="44"/>
      <c r="K13" s="43"/>
      <c r="L13" s="61"/>
      <c r="M13" s="112" t="s">
        <v>99</v>
      </c>
      <c r="N13" s="112"/>
      <c r="O13" s="75">
        <f>SUM(I13:L13)</f>
        <v>0</v>
      </c>
    </row>
    <row r="14" spans="1:30" ht="35.25" customHeight="1">
      <c r="A14" s="125"/>
      <c r="B14" s="126" t="s">
        <v>247</v>
      </c>
      <c r="C14" s="127"/>
      <c r="D14" s="46">
        <v>0</v>
      </c>
      <c r="E14" s="46">
        <v>0</v>
      </c>
      <c r="F14" s="46">
        <v>0</v>
      </c>
      <c r="G14" s="46">
        <v>0</v>
      </c>
      <c r="H14" s="77">
        <f t="shared" si="0"/>
        <v>0</v>
      </c>
      <c r="I14" s="43"/>
      <c r="J14" s="44"/>
      <c r="K14" s="43"/>
      <c r="L14" s="61"/>
      <c r="M14" s="112"/>
      <c r="N14" s="112"/>
      <c r="O14" s="75">
        <f>SUM(I14:L14)</f>
        <v>0</v>
      </c>
    </row>
    <row r="15" spans="1:30">
      <c r="A15" s="125"/>
      <c r="B15" s="126" t="s">
        <v>230</v>
      </c>
      <c r="C15" s="127"/>
      <c r="D15" s="46">
        <v>0</v>
      </c>
      <c r="E15" s="46">
        <v>0</v>
      </c>
      <c r="F15" s="46">
        <v>0</v>
      </c>
      <c r="G15" s="46">
        <v>0</v>
      </c>
      <c r="H15" s="77">
        <f t="shared" si="0"/>
        <v>0</v>
      </c>
      <c r="I15" s="43"/>
      <c r="J15" s="44"/>
      <c r="K15" s="43"/>
      <c r="L15" s="43"/>
      <c r="M15" s="64"/>
      <c r="N15" s="72"/>
      <c r="O15" s="75">
        <f>SUM(I15:N15)</f>
        <v>0</v>
      </c>
    </row>
    <row r="16" spans="1:30">
      <c r="A16" s="125"/>
      <c r="B16" s="126" t="s">
        <v>235</v>
      </c>
      <c r="C16" s="127"/>
      <c r="D16" s="46">
        <v>0</v>
      </c>
      <c r="E16" s="46">
        <v>0</v>
      </c>
      <c r="F16" s="46">
        <v>0</v>
      </c>
      <c r="G16" s="46">
        <v>0</v>
      </c>
      <c r="H16" s="77">
        <f t="shared" si="0"/>
        <v>0</v>
      </c>
      <c r="I16" s="43"/>
      <c r="J16" s="44"/>
      <c r="K16" s="43"/>
      <c r="L16" s="43"/>
      <c r="M16" s="63"/>
      <c r="N16" s="73"/>
      <c r="O16" s="75">
        <f>SUM(I16:N16)</f>
        <v>0</v>
      </c>
    </row>
    <row r="17" spans="1:16" ht="21.75" customHeight="1">
      <c r="A17" s="125"/>
      <c r="B17" s="126" t="s">
        <v>236</v>
      </c>
      <c r="C17" s="127"/>
      <c r="D17" s="46">
        <v>0</v>
      </c>
      <c r="E17" s="46">
        <v>0</v>
      </c>
      <c r="F17" s="46">
        <v>0</v>
      </c>
      <c r="G17" s="46">
        <v>0</v>
      </c>
      <c r="H17" s="77">
        <f t="shared" si="0"/>
        <v>0</v>
      </c>
      <c r="I17" s="43"/>
      <c r="J17" s="44"/>
      <c r="K17" s="43"/>
      <c r="L17" s="61"/>
      <c r="M17" s="112" t="s">
        <v>99</v>
      </c>
      <c r="N17" s="112"/>
      <c r="O17" s="75">
        <f>SUM(I17:L17)</f>
        <v>0</v>
      </c>
    </row>
    <row r="18" spans="1:16">
      <c r="A18" s="152" t="s">
        <v>271</v>
      </c>
      <c r="B18" s="152"/>
      <c r="C18" s="152"/>
      <c r="D18" s="87">
        <f t="shared" ref="D18:G18" si="1">SUM(D7:D17)</f>
        <v>0</v>
      </c>
      <c r="E18" s="87">
        <f t="shared" si="1"/>
        <v>0</v>
      </c>
      <c r="F18" s="87">
        <f t="shared" si="1"/>
        <v>0</v>
      </c>
      <c r="G18" s="87">
        <f t="shared" si="1"/>
        <v>0</v>
      </c>
      <c r="H18" s="88">
        <f>SUM(H7:H17)</f>
        <v>0</v>
      </c>
      <c r="I18" s="143"/>
      <c r="J18" s="143"/>
      <c r="K18" s="143"/>
      <c r="L18" s="143"/>
      <c r="M18" s="143"/>
      <c r="N18" s="143"/>
      <c r="O18" s="89"/>
    </row>
    <row r="19" spans="1:16" s="59" customFormat="1">
      <c r="A19" s="55"/>
      <c r="B19" s="55"/>
      <c r="C19" s="55"/>
      <c r="D19" s="56"/>
      <c r="E19" s="56"/>
      <c r="F19" s="56"/>
      <c r="G19" s="56"/>
      <c r="H19" s="76"/>
      <c r="I19" s="57"/>
      <c r="J19" s="57"/>
      <c r="K19" s="57"/>
      <c r="L19" s="57"/>
      <c r="M19" s="57"/>
      <c r="N19" s="58"/>
      <c r="O19" s="67"/>
    </row>
    <row r="20" spans="1:16" ht="62.25" customHeight="1">
      <c r="A20" s="125" t="s">
        <v>249</v>
      </c>
      <c r="B20" s="137" t="s">
        <v>251</v>
      </c>
      <c r="C20" s="138"/>
      <c r="D20" s="113" t="s">
        <v>237</v>
      </c>
      <c r="E20" s="113" t="s">
        <v>238</v>
      </c>
      <c r="F20" s="128" t="s">
        <v>239</v>
      </c>
      <c r="G20" s="128" t="s">
        <v>240</v>
      </c>
      <c r="H20" s="149" t="s">
        <v>265</v>
      </c>
      <c r="I20" s="147" t="s">
        <v>267</v>
      </c>
      <c r="J20" s="141" t="s">
        <v>268</v>
      </c>
      <c r="O20" s="34"/>
      <c r="P20" s="68"/>
    </row>
    <row r="21" spans="1:16" ht="142.5" customHeight="1">
      <c r="A21" s="125"/>
      <c r="B21" s="139"/>
      <c r="C21" s="140"/>
      <c r="D21" s="114"/>
      <c r="E21" s="114"/>
      <c r="F21" s="129"/>
      <c r="G21" s="129"/>
      <c r="H21" s="150"/>
      <c r="I21" s="148"/>
      <c r="J21" s="142"/>
      <c r="O21" s="34"/>
      <c r="P21" s="68"/>
    </row>
    <row r="22" spans="1:16">
      <c r="A22" s="125"/>
      <c r="B22" s="136" t="s">
        <v>243</v>
      </c>
      <c r="C22" s="136"/>
      <c r="D22" s="79">
        <v>0</v>
      </c>
      <c r="E22" s="79">
        <v>0</v>
      </c>
      <c r="F22" s="79">
        <v>0</v>
      </c>
      <c r="G22" s="79">
        <v>0</v>
      </c>
      <c r="H22" s="80">
        <f>SUM(D22:G22)</f>
        <v>0</v>
      </c>
      <c r="I22" s="45" t="e">
        <f>D22/D18</f>
        <v>#DIV/0!</v>
      </c>
      <c r="J22" s="60" t="e">
        <f>F22/F18</f>
        <v>#DIV/0!</v>
      </c>
      <c r="O22" s="34"/>
      <c r="P22" s="68"/>
    </row>
    <row r="23" spans="1:16">
      <c r="A23" s="125"/>
      <c r="B23" s="136" t="s">
        <v>248</v>
      </c>
      <c r="C23" s="136"/>
      <c r="D23" s="79">
        <v>0</v>
      </c>
      <c r="E23" s="79">
        <v>0</v>
      </c>
      <c r="F23" s="79">
        <v>0</v>
      </c>
      <c r="G23" s="79">
        <v>0</v>
      </c>
      <c r="H23" s="80">
        <f>SUM(D23:G23)</f>
        <v>0</v>
      </c>
      <c r="I23" s="83" t="e">
        <f>D23/D18</f>
        <v>#DIV/0!</v>
      </c>
      <c r="J23" s="45" t="e">
        <f>F23/F18</f>
        <v>#DIV/0!</v>
      </c>
      <c r="O23" s="34"/>
      <c r="P23" s="69"/>
    </row>
    <row r="24" spans="1:16">
      <c r="A24" s="125"/>
      <c r="B24" s="136" t="s">
        <v>250</v>
      </c>
      <c r="C24" s="136"/>
      <c r="D24" s="81"/>
      <c r="E24" s="79">
        <v>0</v>
      </c>
      <c r="F24" s="81"/>
      <c r="G24" s="79">
        <v>0</v>
      </c>
      <c r="H24" s="80">
        <f>SUM(D24:G24)</f>
        <v>0</v>
      </c>
      <c r="I24" s="45" t="e">
        <f>E24/D18</f>
        <v>#DIV/0!</v>
      </c>
      <c r="J24" s="45" t="e">
        <f>G24/F18</f>
        <v>#DIV/0!</v>
      </c>
      <c r="O24" s="34"/>
      <c r="P24" s="69"/>
    </row>
    <row r="25" spans="1:16">
      <c r="A25" s="125"/>
      <c r="B25" s="151" t="s">
        <v>272</v>
      </c>
      <c r="C25" s="151"/>
      <c r="D25" s="82">
        <f>SUM(D22:D24)</f>
        <v>0</v>
      </c>
      <c r="E25" s="82">
        <f>SUM(E22:E24)</f>
        <v>0</v>
      </c>
      <c r="F25" s="82">
        <f>SUM(F22:F24)</f>
        <v>0</v>
      </c>
      <c r="G25" s="82">
        <f>SUM(G22:G24)</f>
        <v>0</v>
      </c>
      <c r="H25" s="82">
        <f>SUM(H22:H24)</f>
        <v>0</v>
      </c>
      <c r="O25" s="68"/>
    </row>
    <row r="26" spans="1:16">
      <c r="O26" s="68"/>
    </row>
    <row r="27" spans="1:16" ht="19.5">
      <c r="C27" s="144" t="s">
        <v>273</v>
      </c>
      <c r="D27" s="144"/>
      <c r="E27" s="144"/>
      <c r="F27" s="144"/>
      <c r="G27" s="144"/>
      <c r="H27" s="106">
        <f>SUM(H25,H18)</f>
        <v>0</v>
      </c>
      <c r="O27" s="68"/>
    </row>
    <row r="28" spans="1:16">
      <c r="O28" s="68"/>
    </row>
    <row r="29" spans="1:16">
      <c r="O29" s="68"/>
    </row>
    <row r="30" spans="1:16">
      <c r="O30" s="68"/>
    </row>
    <row r="31" spans="1:16">
      <c r="O31" s="68"/>
    </row>
    <row r="32" spans="1:16">
      <c r="O32" s="68"/>
    </row>
    <row r="33" spans="15:15">
      <c r="O33" s="68"/>
    </row>
    <row r="34" spans="15:15">
      <c r="O34" s="68"/>
    </row>
    <row r="35" spans="15:15">
      <c r="O35" s="68"/>
    </row>
    <row r="36" spans="15:15">
      <c r="O36" s="68"/>
    </row>
    <row r="37" spans="15:15">
      <c r="O37" s="68"/>
    </row>
    <row r="38" spans="15:15">
      <c r="O38" s="68"/>
    </row>
    <row r="39" spans="15:15">
      <c r="O39" s="68"/>
    </row>
    <row r="40" spans="15:15">
      <c r="O40" s="68"/>
    </row>
    <row r="41" spans="15:15">
      <c r="O41" s="68"/>
    </row>
    <row r="42" spans="15:15">
      <c r="O42" s="68"/>
    </row>
    <row r="43" spans="15:15">
      <c r="O43" s="68"/>
    </row>
    <row r="44" spans="15:15">
      <c r="O44" s="68"/>
    </row>
    <row r="45" spans="15:15">
      <c r="O45" s="68"/>
    </row>
  </sheetData>
  <mergeCells count="47">
    <mergeCell ref="A1:N1"/>
    <mergeCell ref="C27:G27"/>
    <mergeCell ref="H5:H6"/>
    <mergeCell ref="I20:I21"/>
    <mergeCell ref="H20:H21"/>
    <mergeCell ref="B25:C25"/>
    <mergeCell ref="B24:C24"/>
    <mergeCell ref="B16:C16"/>
    <mergeCell ref="B17:C17"/>
    <mergeCell ref="B15:C15"/>
    <mergeCell ref="B11:C11"/>
    <mergeCell ref="B13:C13"/>
    <mergeCell ref="B12:C12"/>
    <mergeCell ref="B14:C14"/>
    <mergeCell ref="F5:F6"/>
    <mergeCell ref="B23:C23"/>
    <mergeCell ref="A18:C18"/>
    <mergeCell ref="B22:C22"/>
    <mergeCell ref="B20:C21"/>
    <mergeCell ref="A20:A25"/>
    <mergeCell ref="J20:J21"/>
    <mergeCell ref="F20:F21"/>
    <mergeCell ref="G20:G21"/>
    <mergeCell ref="B5:C6"/>
    <mergeCell ref="M13:N14"/>
    <mergeCell ref="M10:N10"/>
    <mergeCell ref="G4:O4"/>
    <mergeCell ref="D20:D21"/>
    <mergeCell ref="E20:E21"/>
    <mergeCell ref="I18:N18"/>
    <mergeCell ref="M17:N17"/>
    <mergeCell ref="M7:N7"/>
    <mergeCell ref="E5:E6"/>
    <mergeCell ref="M8:N8"/>
    <mergeCell ref="A3:O3"/>
    <mergeCell ref="A2:N2"/>
    <mergeCell ref="B4:F4"/>
    <mergeCell ref="I5:J5"/>
    <mergeCell ref="K5:L5"/>
    <mergeCell ref="M5:N5"/>
    <mergeCell ref="A5:A17"/>
    <mergeCell ref="B7:C7"/>
    <mergeCell ref="B8:C8"/>
    <mergeCell ref="B9:C9"/>
    <mergeCell ref="B10:C10"/>
    <mergeCell ref="D5:D6"/>
    <mergeCell ref="G5:G6"/>
  </mergeCells>
  <conditionalFormatting sqref="B7:B11 I9:N9 I11:N12 B13 I15:N16 B15:B17">
    <cfRule type="cellIs" dxfId="16" priority="46" operator="lessThan">
      <formula>""""""</formula>
    </cfRule>
  </conditionalFormatting>
  <conditionalFormatting sqref="B4:C4 G4:H4">
    <cfRule type="cellIs" dxfId="15" priority="28" operator="lessThan">
      <formula>""""""</formula>
    </cfRule>
  </conditionalFormatting>
  <conditionalFormatting sqref="I23">
    <cfRule type="cellIs" dxfId="14" priority="1" operator="greaterThan">
      <formula>0.5</formula>
    </cfRule>
    <cfRule type="cellIs" dxfId="13" priority="3" operator="greaterThan">
      <formula>0.05</formula>
    </cfRule>
    <cfRule type="cellIs" dxfId="12" priority="4" operator="greaterThan">
      <formula>0.2</formula>
    </cfRule>
  </conditionalFormatting>
  <conditionalFormatting sqref="I24">
    <cfRule type="cellIs" dxfId="11" priority="8" operator="lessThan">
      <formula>0.05</formula>
    </cfRule>
  </conditionalFormatting>
  <conditionalFormatting sqref="I22:J22">
    <cfRule type="cellIs" dxfId="10" priority="37" operator="greaterThan">
      <formula>0.2</formula>
    </cfRule>
  </conditionalFormatting>
  <conditionalFormatting sqref="I23:J23">
    <cfRule type="cellIs" dxfId="9" priority="2" operator="greaterThan">
      <formula>0.05</formula>
    </cfRule>
  </conditionalFormatting>
  <conditionalFormatting sqref="I7:M8">
    <cfRule type="cellIs" dxfId="8" priority="25" operator="lessThan">
      <formula>""""""</formula>
    </cfRule>
  </conditionalFormatting>
  <conditionalFormatting sqref="I10:M10">
    <cfRule type="cellIs" dxfId="7" priority="15" operator="lessThan">
      <formula>""""""</formula>
    </cfRule>
  </conditionalFormatting>
  <conditionalFormatting sqref="I13:M13 I14:L14">
    <cfRule type="cellIs" dxfId="6" priority="13" operator="lessThan">
      <formula>""""""</formula>
    </cfRule>
  </conditionalFormatting>
  <conditionalFormatting sqref="I17:M17">
    <cfRule type="cellIs" dxfId="5" priority="11" operator="lessThan">
      <formula>""""""</formula>
    </cfRule>
  </conditionalFormatting>
  <conditionalFormatting sqref="J24">
    <cfRule type="cellIs" dxfId="4" priority="7" operator="lessThan">
      <formula>0.1</formula>
    </cfRule>
  </conditionalFormatting>
  <dataValidations count="19">
    <dataValidation type="whole" allowBlank="1" showInputMessage="1" showErrorMessage="1" error="Must enter a number" promptTitle="Enter # of unduplicated Men" prompt="Must be a number between 0 and 100,000" sqref="K7:L17" xr:uid="{EC3156AC-6585-4080-9091-7457FEE53D15}">
      <formula1>0</formula1>
      <formula2>500000</formula2>
    </dataValidation>
    <dataValidation type="whole" allowBlank="1" showInputMessage="1" showErrorMessage="1" error="Must enter a number" promptTitle="Enter # of unduplicated Women" prompt="Must be a number between 0 and 100,000" sqref="I7:J17" xr:uid="{06777887-9321-4D97-9905-F32C8516A939}">
      <formula1>0</formula1>
      <formula2>500000</formula2>
    </dataValidation>
    <dataValidation type="whole" allowBlank="1" showInputMessage="1" showErrorMessage="1" error="Must enter a number" promptTitle="Enter # of unduplicated Children" prompt="Must be a number between 0 and 100,000" sqref="M9:N9 M11:N12 M15:N16" xr:uid="{28002F49-8A63-4150-8CF4-16843BF322E9}">
      <formula1>0</formula1>
      <formula2>500000</formula2>
    </dataValidation>
    <dataValidation allowBlank="1" showInputMessage="1" showErrorMessage="1" promptTitle="Enter Total Year 2 MOMS Funding" prompt="Total amount for this service for total Clients served" sqref="F7:F17" xr:uid="{0001C6DA-445C-435B-9F5C-1B6644934679}"/>
    <dataValidation allowBlank="1" showInputMessage="1" showErrorMessage="1" promptTitle="Enter Total Year 1 MOMS Funds" prompt="Total amount for this service for total Clients served" sqref="D7:D17" xr:uid="{B84B5156-6B2D-4277-BE7C-57D0E55F3B3C}"/>
    <dataValidation allowBlank="1" showInputMessage="1" showErrorMessage="1" promptTitle="Enter Total Year 1 Other Funds" prompt="Total amount for this service for total Clients served" sqref="E7:E17" xr:uid="{50CAB612-6B33-4588-93D7-602E19CBB272}"/>
    <dataValidation allowBlank="1" showInputMessage="1" showErrorMessage="1" promptTitle="Enter Total Year 2 Other Funds" prompt="Total amount for this service for total Clients served" sqref="G7:G17" xr:uid="{F79872C3-90FE-4CF7-BDDA-9D43E71A118F}"/>
    <dataValidation allowBlank="1" showInputMessage="1" showErrorMessage="1" promptTitle="Bidder Organization Name" prompt="Add Organization Name Here" sqref="G4:H4" xr:uid="{D9CF9CBF-1F2D-4F67-95A1-B2286339F8E2}"/>
    <dataValidation allowBlank="1" showInputMessage="1" showErrorMessage="1" promptTitle="Year 1 Indirect Costs" prompt="Add Year 1 Indirect Costs amount for MOMS Funds here" sqref="D22" xr:uid="{9BBA6C0F-8874-41AF-8B80-20277F38F901}"/>
    <dataValidation allowBlank="1" showInputMessage="1" showErrorMessage="1" promptTitle="Year 1 Indirect Costs" prompt="Add Year 1 Indirect Costs amount for Other Funds here" sqref="E22" xr:uid="{EAC927E9-0E94-4A04-8D82-59F97BDC4E79}"/>
    <dataValidation allowBlank="1" showInputMessage="1" showErrorMessage="1" promptTitle="Year 2 Indirect Costs" prompt="Add Year 2 Indirect Costs amount for MOMS funds here" sqref="F22" xr:uid="{04684B4B-D480-451D-93DE-8E9EF9423C3F}"/>
    <dataValidation allowBlank="1" showInputMessage="1" showErrorMessage="1" promptTitle="Year 2 Indirect Costs" prompt="Add Year 2 Indirect Costs amount for Other funds here" sqref="G22" xr:uid="{289FB1DA-9DB0-4D3D-B95B-0BAE0AFAD02E}"/>
    <dataValidation allowBlank="1" showErrorMessage="1" error="Must enter a number" promptTitle="Enter # of unduplicated Children" sqref="M7:M8 M10 M17 M13" xr:uid="{DA00E553-95CE-4DFC-8662-0644AE3E1DAC}"/>
    <dataValidation allowBlank="1" showInputMessage="1" showErrorMessage="1" promptTitle="Year 2 Matching Funds" prompt="Add Year 2 Matching Funds amount with Other funds here" sqref="G24" xr:uid="{8C843210-F9B6-4A95-8E9F-4055C498FACB}"/>
    <dataValidation allowBlank="1" showInputMessage="1" showErrorMessage="1" promptTitle="Year 1 Matching Funds" prompt="Add Year 1 Matching Funds amount here" sqref="E24" xr:uid="{B4A49D80-5FA8-4476-A2AF-97C659174D24}"/>
    <dataValidation allowBlank="1" showInputMessage="1" showErrorMessage="1" promptTitle="Year 2 Outreach Expenses" prompt="Add Year 2 Outreach Expenses amount for Other funds here" sqref="G23" xr:uid="{590CCADF-9B57-4F4F-AF73-BFA350AF2FC8}"/>
    <dataValidation allowBlank="1" showInputMessage="1" showErrorMessage="1" promptTitle="Year 2 Outreach Expenses" prompt="Add Year 2 Outreach Expenses amount for MOMS funds here" sqref="F23" xr:uid="{2F924229-A3C9-4EC2-AA42-E9EAAA1CCED8}"/>
    <dataValidation allowBlank="1" showInputMessage="1" showErrorMessage="1" promptTitle="Year 1 Outreach Expenses" prompt="Add Year 1 Outreach Expenses amount for Other Funds here" sqref="E23" xr:uid="{A88CA2FF-1F41-4A84-BA09-53A7B6CAE8BD}"/>
    <dataValidation allowBlank="1" showInputMessage="1" showErrorMessage="1" promptTitle="Outreach Expenses" prompt="Add Year 1 Outreach Expenses amount for MOMS Funds here" sqref="D23" xr:uid="{032BF055-21FF-40E9-88D4-DFB2A16A2BD5}"/>
  </dataValidations>
  <pageMargins left="0.7" right="0.7" top="0.44791666666666669" bottom="0.75" header="0.3" footer="0.3"/>
  <pageSetup paperSize="5" orientation="landscape" r:id="rId1"/>
  <ignoredErrors>
    <ignoredError sqref="O9" formula="1"/>
    <ignoredError sqref="I22:I24 J22:J24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6BD9B-6C7F-4954-9F12-115D55470AA9}">
  <dimension ref="A1:AN235"/>
  <sheetViews>
    <sheetView view="pageLayout" zoomScaleNormal="100" workbookViewId="0">
      <selection activeCell="F2" sqref="F2"/>
    </sheetView>
  </sheetViews>
  <sheetFormatPr defaultColWidth="9.140625" defaultRowHeight="17.25"/>
  <cols>
    <col min="1" max="1" width="59.5703125" style="53" customWidth="1"/>
    <col min="2" max="2" width="13.85546875" style="53" customWidth="1"/>
    <col min="3" max="3" width="12.140625" style="53" customWidth="1"/>
    <col min="4" max="4" width="13.5703125" style="53" customWidth="1"/>
    <col min="5" max="5" width="13.7109375" style="53" customWidth="1"/>
    <col min="6" max="22" width="13.5703125" style="98" customWidth="1"/>
    <col min="23" max="40" width="9.140625" style="86"/>
    <col min="41" max="16384" width="9.140625" style="53"/>
  </cols>
  <sheetData>
    <row r="1" spans="1:40" s="50" customFormat="1" ht="45.75" customHeight="1">
      <c r="A1" s="170" t="s">
        <v>278</v>
      </c>
      <c r="B1" s="171"/>
      <c r="C1" s="171"/>
      <c r="D1" s="171"/>
      <c r="E1" s="118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</row>
    <row r="2" spans="1:40" s="37" customFormat="1" ht="119.25" customHeight="1">
      <c r="A2" s="172" t="s">
        <v>276</v>
      </c>
      <c r="B2" s="172"/>
      <c r="C2" s="172"/>
      <c r="D2" s="172"/>
      <c r="E2" s="118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</row>
    <row r="3" spans="1:40" s="35" customFormat="1" ht="21.75" customHeight="1">
      <c r="A3" s="159" t="s">
        <v>263</v>
      </c>
      <c r="B3" s="160"/>
      <c r="C3" s="161">
        <f>SUM('Services and Expenses'!H18,'Services and Expenses'!H25)</f>
        <v>0</v>
      </c>
      <c r="D3" s="162"/>
      <c r="E3" s="169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</row>
    <row r="4" spans="1:40" s="35" customFormat="1" ht="35.25" customHeight="1">
      <c r="A4" s="165" t="s">
        <v>246</v>
      </c>
      <c r="B4" s="166"/>
      <c r="C4" s="99" t="s">
        <v>241</v>
      </c>
      <c r="D4" s="100" t="s">
        <v>242</v>
      </c>
      <c r="E4" s="167" t="s">
        <v>274</v>
      </c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</row>
    <row r="5" spans="1:40" s="35" customFormat="1">
      <c r="A5" s="157" t="s">
        <v>244</v>
      </c>
      <c r="B5" s="158"/>
      <c r="C5" s="51">
        <v>0</v>
      </c>
      <c r="D5" s="51">
        <v>0</v>
      </c>
      <c r="E5" s="168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</row>
    <row r="6" spans="1:40" s="35" customFormat="1">
      <c r="A6" s="157" t="s">
        <v>262</v>
      </c>
      <c r="B6" s="158"/>
      <c r="C6" s="51">
        <v>0</v>
      </c>
      <c r="D6" s="51">
        <v>0</v>
      </c>
      <c r="E6" s="168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</row>
    <row r="7" spans="1:40" s="35" customFormat="1">
      <c r="A7" s="157" t="s">
        <v>264</v>
      </c>
      <c r="B7" s="158"/>
      <c r="C7" s="51">
        <v>0</v>
      </c>
      <c r="D7" s="51">
        <v>0</v>
      </c>
      <c r="E7" s="168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</row>
    <row r="8" spans="1:40" s="35" customFormat="1">
      <c r="A8" s="157" t="s">
        <v>252</v>
      </c>
      <c r="B8" s="158"/>
      <c r="C8" s="51">
        <v>0</v>
      </c>
      <c r="D8" s="51">
        <v>0</v>
      </c>
      <c r="E8" s="168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</row>
    <row r="9" spans="1:40" s="35" customFormat="1">
      <c r="A9" s="101" t="s">
        <v>248</v>
      </c>
      <c r="B9" s="102"/>
      <c r="C9" s="104">
        <f>SUM('Services and Expenses'!D23:E23)</f>
        <v>0</v>
      </c>
      <c r="D9" s="104">
        <f>SUM('Services and Expenses'!F23:G23)</f>
        <v>0</v>
      </c>
      <c r="E9" s="168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</row>
    <row r="10" spans="1:40" s="52" customFormat="1" ht="15" customHeight="1">
      <c r="A10" s="157" t="s">
        <v>260</v>
      </c>
      <c r="B10" s="158"/>
      <c r="C10" s="51">
        <v>0</v>
      </c>
      <c r="D10" s="51">
        <v>0</v>
      </c>
      <c r="E10" s="168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</row>
    <row r="11" spans="1:40" ht="17.25" customHeight="1">
      <c r="A11" s="157" t="s">
        <v>261</v>
      </c>
      <c r="B11" s="158"/>
      <c r="C11" s="104">
        <f>SUM('Services and Expenses'!D22:E22)</f>
        <v>0</v>
      </c>
      <c r="D11" s="104">
        <f>SUM('Services and Expenses'!F22:G22)</f>
        <v>0</v>
      </c>
      <c r="E11" s="88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</row>
    <row r="12" spans="1:40" ht="17.25" customHeight="1">
      <c r="A12" s="163" t="s">
        <v>227</v>
      </c>
      <c r="B12" s="164"/>
      <c r="C12" s="103">
        <f>SUM(C5:C11)</f>
        <v>0</v>
      </c>
      <c r="D12" s="103">
        <f>SUM(D5:D11)</f>
        <v>0</v>
      </c>
      <c r="E12" s="105">
        <f>SUM(C12:D12)</f>
        <v>0</v>
      </c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</row>
    <row r="13" spans="1:40" ht="17.25" customHeight="1">
      <c r="A13" s="154" t="s">
        <v>245</v>
      </c>
      <c r="B13" s="155"/>
      <c r="C13" s="155"/>
      <c r="D13" s="15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53"/>
    </row>
    <row r="14" spans="1:40" ht="17.25" customHeight="1">
      <c r="A14" s="153"/>
      <c r="B14" s="153"/>
      <c r="C14" s="153"/>
      <c r="D14" s="153"/>
      <c r="E14" s="153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</row>
    <row r="15" spans="1:40" ht="17.25" customHeight="1">
      <c r="A15" s="153"/>
      <c r="B15" s="153"/>
      <c r="C15" s="153"/>
      <c r="D15" s="153"/>
      <c r="E15" s="153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</row>
    <row r="16" spans="1:40" ht="17.25" customHeight="1">
      <c r="A16" s="153"/>
      <c r="B16" s="153"/>
      <c r="C16" s="153"/>
      <c r="D16" s="153"/>
      <c r="E16" s="153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</row>
    <row r="17" spans="1:40" ht="17.25" customHeight="1">
      <c r="A17" s="153"/>
      <c r="B17" s="153"/>
      <c r="C17" s="153"/>
      <c r="D17" s="153"/>
      <c r="E17" s="153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</row>
    <row r="18" spans="1:40" ht="17.25" customHeight="1">
      <c r="A18" s="153"/>
      <c r="B18" s="153"/>
      <c r="C18" s="153"/>
      <c r="D18" s="153"/>
      <c r="E18" s="153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</row>
    <row r="19" spans="1:40" ht="17.25" customHeight="1">
      <c r="A19" s="153"/>
      <c r="B19" s="153"/>
      <c r="C19" s="153"/>
      <c r="D19" s="153"/>
      <c r="E19" s="153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</row>
    <row r="20" spans="1:40" s="54" customFormat="1" ht="17.25" customHeight="1">
      <c r="A20" s="153"/>
      <c r="B20" s="153"/>
      <c r="C20" s="153"/>
      <c r="D20" s="153"/>
      <c r="E20" s="153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</row>
    <row r="21" spans="1:40" customFormat="1" ht="15" customHeight="1">
      <c r="A21" s="153"/>
      <c r="B21" s="153"/>
      <c r="C21" s="153"/>
      <c r="D21" s="153"/>
      <c r="E21" s="153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</row>
    <row r="22" spans="1:40" customFormat="1" ht="15" customHeight="1"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</row>
    <row r="23" spans="1:40" customFormat="1" ht="15" customHeight="1"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</row>
    <row r="24" spans="1:40" customFormat="1" ht="15" customHeight="1"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</row>
    <row r="25" spans="1:40" customFormat="1" ht="15" customHeight="1"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</row>
    <row r="26" spans="1:40" customFormat="1" ht="15" customHeight="1"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</row>
    <row r="27" spans="1:40" customFormat="1" ht="15" customHeight="1"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</row>
    <row r="28" spans="1:40" customFormat="1" ht="15" customHeight="1"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</row>
    <row r="29" spans="1:40" customFormat="1" ht="15" customHeight="1"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</row>
    <row r="30" spans="1:40" customFormat="1" ht="15" customHeight="1"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</row>
    <row r="31" spans="1:40" customFormat="1" ht="15" customHeight="1"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</row>
    <row r="32" spans="1:40" customFormat="1" ht="15" customHeight="1"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</row>
    <row r="33" spans="6:40" customFormat="1" ht="15" customHeight="1"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</row>
    <row r="34" spans="6:40" customFormat="1" ht="15" customHeight="1"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</row>
    <row r="35" spans="6:40" customFormat="1" ht="15" customHeight="1"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</row>
    <row r="36" spans="6:40" customFormat="1" ht="15" customHeight="1"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</row>
    <row r="37" spans="6:40" customFormat="1" ht="15" customHeight="1"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</row>
    <row r="38" spans="6:40" customFormat="1" ht="15" customHeight="1"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</row>
    <row r="39" spans="6:40" customFormat="1" ht="15" customHeight="1"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</row>
    <row r="40" spans="6:40" customFormat="1" ht="15" customHeight="1"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</row>
    <row r="41" spans="6:40" customFormat="1" ht="15" customHeight="1"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</row>
    <row r="42" spans="6:40" customFormat="1" ht="15" customHeight="1"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</row>
    <row r="43" spans="6:40" customFormat="1" ht="15" customHeight="1"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</row>
    <row r="44" spans="6:40" customFormat="1" ht="15" customHeight="1"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</row>
    <row r="45" spans="6:40" customFormat="1" ht="15" customHeight="1"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</row>
    <row r="46" spans="6:40" customFormat="1" ht="15" customHeight="1"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</row>
    <row r="47" spans="6:40" customFormat="1" ht="15" customHeight="1"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</row>
    <row r="48" spans="6:40" customFormat="1" ht="15" customHeight="1"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</row>
    <row r="49" spans="6:40" customFormat="1" ht="15" customHeight="1"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</row>
    <row r="50" spans="6:40" customFormat="1" ht="15" customHeight="1"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</row>
    <row r="51" spans="6:40" customFormat="1" ht="15" customHeight="1"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</row>
    <row r="52" spans="6:40" customFormat="1" ht="15" customHeight="1"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</row>
    <row r="53" spans="6:40" customFormat="1" ht="15" customHeight="1"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</row>
    <row r="54" spans="6:40" customFormat="1" ht="15" customHeight="1"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</row>
    <row r="55" spans="6:40" customFormat="1" ht="15" customHeight="1"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</row>
    <row r="56" spans="6:40" customFormat="1" ht="15" customHeight="1"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</row>
    <row r="57" spans="6:40" customFormat="1" ht="15" customHeight="1"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</row>
    <row r="58" spans="6:40" customFormat="1" ht="15" customHeight="1"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</row>
    <row r="59" spans="6:40" customFormat="1" ht="15" customHeight="1"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</row>
    <row r="60" spans="6:40" customFormat="1" ht="15" customHeight="1"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</row>
    <row r="61" spans="6:40" customFormat="1" ht="15" customHeight="1"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</row>
    <row r="62" spans="6:40" customFormat="1" ht="15" customHeight="1"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</row>
    <row r="63" spans="6:40" customFormat="1" ht="15" customHeight="1"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</row>
    <row r="64" spans="6:40" customFormat="1" ht="15" customHeight="1"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</row>
    <row r="65" spans="6:40" customFormat="1" ht="15" customHeight="1"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</row>
    <row r="66" spans="6:40" customFormat="1" ht="15" customHeight="1"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</row>
    <row r="67" spans="6:40" customFormat="1" ht="15" customHeight="1"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</row>
    <row r="68" spans="6:40" customFormat="1" ht="15" customHeight="1"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</row>
    <row r="69" spans="6:40" customFormat="1" ht="15" customHeight="1"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</row>
    <row r="70" spans="6:40" customFormat="1" ht="15" customHeight="1"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</row>
    <row r="71" spans="6:40" customFormat="1" ht="15" customHeight="1"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</row>
    <row r="72" spans="6:40" customFormat="1" ht="15" customHeight="1"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</row>
    <row r="73" spans="6:40" customFormat="1" ht="15" customHeight="1"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</row>
    <row r="74" spans="6:40" customFormat="1" ht="15" customHeight="1"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</row>
    <row r="75" spans="6:40" customFormat="1" ht="15" customHeight="1"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</row>
    <row r="76" spans="6:40" customFormat="1" ht="15" customHeight="1"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</row>
    <row r="77" spans="6:40" customFormat="1" ht="15" customHeight="1"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</row>
    <row r="78" spans="6:40" customFormat="1" ht="15" customHeight="1"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</row>
    <row r="79" spans="6:40" customFormat="1" ht="15" customHeight="1"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</row>
    <row r="80" spans="6:40" customFormat="1" ht="15" customHeight="1"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</row>
    <row r="81" spans="6:40" customFormat="1" ht="15" customHeight="1"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</row>
    <row r="82" spans="6:40" customFormat="1" ht="15" customHeight="1"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</row>
    <row r="83" spans="6:40" customFormat="1" ht="15" customHeight="1"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</row>
    <row r="84" spans="6:40" customFormat="1" ht="15" customHeight="1"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</row>
    <row r="85" spans="6:40" customFormat="1" ht="15" customHeight="1"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</row>
    <row r="86" spans="6:40" customFormat="1" ht="15" customHeight="1"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  <c r="AK86" s="85"/>
      <c r="AL86" s="85"/>
      <c r="AM86" s="85"/>
      <c r="AN86" s="85"/>
    </row>
    <row r="87" spans="6:40" customFormat="1" ht="15" customHeight="1"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</row>
    <row r="88" spans="6:40" customFormat="1" ht="15" customHeight="1"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  <c r="AK88" s="85"/>
      <c r="AL88" s="85"/>
      <c r="AM88" s="85"/>
      <c r="AN88" s="85"/>
    </row>
    <row r="89" spans="6:40" customFormat="1" ht="15" customHeight="1"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</row>
    <row r="90" spans="6:40" customFormat="1" ht="15" customHeight="1"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  <c r="AK90" s="85"/>
      <c r="AL90" s="85"/>
      <c r="AM90" s="85"/>
      <c r="AN90" s="85"/>
    </row>
    <row r="91" spans="6:40" customFormat="1" ht="15" customHeight="1"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  <c r="AK91" s="85"/>
      <c r="AL91" s="85"/>
      <c r="AM91" s="85"/>
      <c r="AN91" s="85"/>
    </row>
    <row r="92" spans="6:40" customFormat="1" ht="15" customHeight="1"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85"/>
      <c r="AN92" s="85"/>
    </row>
    <row r="93" spans="6:40" customFormat="1" ht="15" customHeight="1"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</row>
    <row r="94" spans="6:40" customFormat="1" ht="15" customHeight="1"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</row>
    <row r="95" spans="6:40" customFormat="1" ht="15" customHeight="1"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</row>
    <row r="96" spans="6:40" customFormat="1" ht="15" customHeight="1"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  <c r="AN96" s="85"/>
    </row>
    <row r="97" spans="6:40" customFormat="1" ht="15" customHeight="1"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85"/>
      <c r="X97" s="85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  <c r="AK97" s="85"/>
      <c r="AL97" s="85"/>
      <c r="AM97" s="85"/>
      <c r="AN97" s="85"/>
    </row>
    <row r="98" spans="6:40" customFormat="1" ht="15" customHeight="1"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  <c r="AN98" s="85"/>
    </row>
    <row r="99" spans="6:40" customFormat="1" ht="15" customHeight="1"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85"/>
      <c r="X99" s="85"/>
      <c r="Y99" s="85"/>
      <c r="Z99" s="85"/>
      <c r="AA99" s="85"/>
      <c r="AB99" s="85"/>
      <c r="AC99" s="85"/>
      <c r="AD99" s="85"/>
      <c r="AE99" s="85"/>
      <c r="AF99" s="85"/>
      <c r="AG99" s="85"/>
      <c r="AH99" s="85"/>
      <c r="AI99" s="85"/>
      <c r="AJ99" s="85"/>
      <c r="AK99" s="85"/>
      <c r="AL99" s="85"/>
      <c r="AM99" s="85"/>
      <c r="AN99" s="85"/>
    </row>
    <row r="100" spans="6:40" customFormat="1" ht="15" customHeight="1"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85"/>
      <c r="AN100" s="85"/>
    </row>
    <row r="101" spans="6:40" customFormat="1" ht="15" customHeight="1"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</row>
    <row r="102" spans="6:40" customFormat="1" ht="15" customHeight="1"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  <c r="AN102" s="85"/>
    </row>
    <row r="103" spans="6:40" customFormat="1" ht="15" customHeight="1"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  <c r="AN103" s="85"/>
    </row>
    <row r="104" spans="6:40" customFormat="1" ht="15" customHeight="1"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85"/>
      <c r="X104" s="85"/>
      <c r="Y104" s="85"/>
      <c r="Z104" s="8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5"/>
      <c r="AK104" s="85"/>
      <c r="AL104" s="85"/>
      <c r="AM104" s="85"/>
      <c r="AN104" s="85"/>
    </row>
    <row r="105" spans="6:40" customFormat="1" ht="15" customHeight="1"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</row>
    <row r="106" spans="6:40" customFormat="1" ht="15" customHeight="1"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85"/>
      <c r="X106" s="85"/>
      <c r="Y106" s="85"/>
      <c r="Z106" s="85"/>
      <c r="AA106" s="85"/>
      <c r="AB106" s="85"/>
      <c r="AC106" s="85"/>
      <c r="AD106" s="85"/>
      <c r="AE106" s="85"/>
      <c r="AF106" s="85"/>
      <c r="AG106" s="85"/>
      <c r="AH106" s="85"/>
      <c r="AI106" s="85"/>
      <c r="AJ106" s="85"/>
      <c r="AK106" s="85"/>
      <c r="AL106" s="85"/>
      <c r="AM106" s="85"/>
      <c r="AN106" s="85"/>
    </row>
    <row r="107" spans="6:40" customFormat="1" ht="15" customHeight="1"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</row>
    <row r="108" spans="6:40" customFormat="1" ht="15" customHeight="1"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85"/>
      <c r="X108" s="85"/>
      <c r="Y108" s="85"/>
      <c r="Z108" s="85"/>
      <c r="AA108" s="85"/>
      <c r="AB108" s="85"/>
      <c r="AC108" s="85"/>
      <c r="AD108" s="85"/>
      <c r="AE108" s="85"/>
      <c r="AF108" s="85"/>
      <c r="AG108" s="85"/>
      <c r="AH108" s="85"/>
      <c r="AI108" s="85"/>
      <c r="AJ108" s="85"/>
      <c r="AK108" s="85"/>
      <c r="AL108" s="85"/>
      <c r="AM108" s="85"/>
      <c r="AN108" s="85"/>
    </row>
    <row r="109" spans="6:40" customFormat="1" ht="15" customHeight="1"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85"/>
      <c r="AN109" s="85"/>
    </row>
    <row r="110" spans="6:40" customFormat="1" ht="15" customHeight="1"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</row>
    <row r="111" spans="6:40" customFormat="1" ht="15" customHeight="1"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85"/>
      <c r="AN111" s="85"/>
    </row>
    <row r="112" spans="6:40" customFormat="1" ht="15" customHeight="1"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</row>
    <row r="113" spans="6:40" customFormat="1" ht="15" customHeight="1"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</row>
    <row r="114" spans="6:40" customFormat="1" ht="15" customHeight="1"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85"/>
      <c r="AN114" s="85"/>
    </row>
    <row r="115" spans="6:40" customFormat="1" ht="15" customHeight="1"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85"/>
      <c r="AN115" s="85"/>
    </row>
    <row r="116" spans="6:40" customFormat="1" ht="15" customHeight="1"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85"/>
      <c r="AN116" s="85"/>
    </row>
    <row r="117" spans="6:40" customFormat="1" ht="15" customHeight="1"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85"/>
      <c r="AN117" s="85"/>
    </row>
    <row r="118" spans="6:40" customFormat="1" ht="15" customHeight="1"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  <c r="AK118" s="85"/>
      <c r="AL118" s="85"/>
      <c r="AM118" s="85"/>
      <c r="AN118" s="85"/>
    </row>
    <row r="119" spans="6:40" customFormat="1" ht="15" customHeight="1"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</row>
    <row r="120" spans="6:40" customFormat="1" ht="15" customHeight="1"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</row>
    <row r="121" spans="6:40" customFormat="1" ht="15" customHeight="1"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</row>
    <row r="122" spans="6:40" customFormat="1" ht="15" customHeight="1"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</row>
    <row r="123" spans="6:40" customFormat="1" ht="15" customHeight="1"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</row>
    <row r="124" spans="6:40" customFormat="1" ht="15" customHeight="1"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</row>
    <row r="125" spans="6:40" customFormat="1" ht="15" customHeight="1"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</row>
    <row r="126" spans="6:40" customFormat="1" ht="15" customHeight="1"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</row>
    <row r="127" spans="6:40" customFormat="1" ht="15" customHeight="1"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85"/>
      <c r="AN127" s="85"/>
    </row>
    <row r="128" spans="6:40" customFormat="1" ht="15" customHeight="1"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</row>
    <row r="129" spans="6:40" customFormat="1" ht="15" customHeight="1"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</row>
    <row r="130" spans="6:40" customFormat="1" ht="15" customHeight="1"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</row>
    <row r="131" spans="6:40" customFormat="1" ht="15" customHeight="1"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</row>
    <row r="132" spans="6:40" customFormat="1" ht="15" customHeight="1"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</row>
    <row r="133" spans="6:40" customFormat="1" ht="15" customHeight="1"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</row>
    <row r="134" spans="6:40" customFormat="1" ht="15" customHeight="1"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</row>
    <row r="135" spans="6:40" customFormat="1" ht="15" customHeight="1"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</row>
    <row r="136" spans="6:40" customFormat="1" ht="15" customHeight="1"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5"/>
      <c r="AK136" s="85"/>
      <c r="AL136" s="85"/>
      <c r="AM136" s="85"/>
      <c r="AN136" s="85"/>
    </row>
    <row r="137" spans="6:40" customFormat="1" ht="15" customHeight="1"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</row>
    <row r="138" spans="6:40" customFormat="1" ht="15" customHeight="1"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</row>
    <row r="139" spans="6:40" customFormat="1" ht="15" customHeight="1"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</row>
    <row r="140" spans="6:40" customFormat="1" ht="15" customHeight="1"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5"/>
      <c r="AK140" s="85"/>
      <c r="AL140" s="85"/>
      <c r="AM140" s="85"/>
      <c r="AN140" s="85"/>
    </row>
    <row r="141" spans="6:40" customFormat="1" ht="15" customHeight="1"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5"/>
      <c r="AK141" s="85"/>
      <c r="AL141" s="85"/>
      <c r="AM141" s="85"/>
      <c r="AN141" s="85"/>
    </row>
    <row r="142" spans="6:40" customFormat="1" ht="15" customHeight="1"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</row>
    <row r="143" spans="6:40" customFormat="1" ht="15" customHeight="1"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</row>
    <row r="144" spans="6:40" customFormat="1" ht="15" customHeight="1"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85"/>
      <c r="AN144" s="85"/>
    </row>
    <row r="145" spans="6:40" customFormat="1" ht="15" customHeight="1"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85"/>
      <c r="AN145" s="85"/>
    </row>
    <row r="146" spans="6:40" customFormat="1" ht="15" customHeight="1"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</row>
    <row r="147" spans="6:40" customFormat="1" ht="15" customHeight="1"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</row>
    <row r="148" spans="6:40" customFormat="1" ht="15" customHeight="1"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</row>
    <row r="149" spans="6:40" customFormat="1" ht="15" customHeight="1"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</row>
    <row r="150" spans="6:40" customFormat="1" ht="15" customHeight="1"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</row>
    <row r="151" spans="6:40" customFormat="1" ht="15" customHeight="1"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  <c r="AM151" s="85"/>
      <c r="AN151" s="85"/>
    </row>
    <row r="152" spans="6:40" customFormat="1" ht="15" customHeight="1"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</row>
    <row r="153" spans="6:40" customFormat="1" ht="15" customHeight="1"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  <c r="AM153" s="85"/>
      <c r="AN153" s="85"/>
    </row>
    <row r="154" spans="6:40" customFormat="1" ht="15" customHeight="1"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  <c r="AM154" s="85"/>
      <c r="AN154" s="85"/>
    </row>
    <row r="155" spans="6:40" customFormat="1" ht="15" customHeight="1"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</row>
    <row r="156" spans="6:40" customFormat="1" ht="15" customHeight="1"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  <c r="AM156" s="85"/>
      <c r="AN156" s="85"/>
    </row>
    <row r="157" spans="6:40" customFormat="1" ht="15" customHeight="1"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85"/>
      <c r="X157" s="85"/>
      <c r="Y157" s="85"/>
      <c r="Z157" s="85"/>
      <c r="AA157" s="85"/>
      <c r="AB157" s="85"/>
      <c r="AC157" s="85"/>
      <c r="AD157" s="85"/>
      <c r="AE157" s="85"/>
      <c r="AF157" s="85"/>
      <c r="AG157" s="85"/>
      <c r="AH157" s="85"/>
      <c r="AI157" s="85"/>
      <c r="AJ157" s="85"/>
      <c r="AK157" s="85"/>
      <c r="AL157" s="85"/>
      <c r="AM157" s="85"/>
      <c r="AN157" s="85"/>
    </row>
    <row r="158" spans="6:40" customFormat="1" ht="15" customHeight="1"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</row>
    <row r="159" spans="6:40" customFormat="1" ht="15" customHeight="1"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</row>
    <row r="160" spans="6:40" customFormat="1" ht="15" customHeight="1"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85"/>
      <c r="X160" s="85"/>
      <c r="Y160" s="85"/>
      <c r="Z160" s="85"/>
      <c r="AA160" s="85"/>
      <c r="AB160" s="85"/>
      <c r="AC160" s="85"/>
      <c r="AD160" s="85"/>
      <c r="AE160" s="85"/>
      <c r="AF160" s="85"/>
      <c r="AG160" s="85"/>
      <c r="AH160" s="85"/>
      <c r="AI160" s="85"/>
      <c r="AJ160" s="85"/>
      <c r="AK160" s="85"/>
      <c r="AL160" s="85"/>
      <c r="AM160" s="85"/>
      <c r="AN160" s="85"/>
    </row>
    <row r="161" spans="6:40" customFormat="1" ht="15" customHeight="1"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85"/>
      <c r="X161" s="85"/>
      <c r="Y161" s="85"/>
      <c r="Z161" s="85"/>
      <c r="AA161" s="85"/>
      <c r="AB161" s="85"/>
      <c r="AC161" s="85"/>
      <c r="AD161" s="85"/>
      <c r="AE161" s="85"/>
      <c r="AF161" s="85"/>
      <c r="AG161" s="85"/>
      <c r="AH161" s="85"/>
      <c r="AI161" s="85"/>
      <c r="AJ161" s="85"/>
      <c r="AK161" s="85"/>
      <c r="AL161" s="85"/>
      <c r="AM161" s="85"/>
      <c r="AN161" s="85"/>
    </row>
    <row r="162" spans="6:40" customFormat="1" ht="15" customHeight="1"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85"/>
      <c r="X162" s="85"/>
      <c r="Y162" s="85"/>
      <c r="Z162" s="85"/>
      <c r="AA162" s="85"/>
      <c r="AB162" s="85"/>
      <c r="AC162" s="85"/>
      <c r="AD162" s="85"/>
      <c r="AE162" s="85"/>
      <c r="AF162" s="85"/>
      <c r="AG162" s="85"/>
      <c r="AH162" s="85"/>
      <c r="AI162" s="85"/>
      <c r="AJ162" s="85"/>
      <c r="AK162" s="85"/>
      <c r="AL162" s="85"/>
      <c r="AM162" s="85"/>
      <c r="AN162" s="85"/>
    </row>
    <row r="163" spans="6:40" customFormat="1" ht="15" customHeight="1"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85"/>
      <c r="X163" s="85"/>
      <c r="Y163" s="85"/>
      <c r="Z163" s="85"/>
      <c r="AA163" s="85"/>
      <c r="AB163" s="85"/>
      <c r="AC163" s="85"/>
      <c r="AD163" s="85"/>
      <c r="AE163" s="85"/>
      <c r="AF163" s="85"/>
      <c r="AG163" s="85"/>
      <c r="AH163" s="85"/>
      <c r="AI163" s="85"/>
      <c r="AJ163" s="85"/>
      <c r="AK163" s="85"/>
      <c r="AL163" s="85"/>
      <c r="AM163" s="85"/>
      <c r="AN163" s="85"/>
    </row>
    <row r="164" spans="6:40" customFormat="1" ht="15" customHeight="1"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</row>
    <row r="165" spans="6:40" customFormat="1" ht="15" customHeight="1"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85"/>
      <c r="X165" s="85"/>
      <c r="Y165" s="85"/>
      <c r="Z165" s="85"/>
      <c r="AA165" s="85"/>
      <c r="AB165" s="85"/>
      <c r="AC165" s="85"/>
      <c r="AD165" s="85"/>
      <c r="AE165" s="85"/>
      <c r="AF165" s="85"/>
      <c r="AG165" s="85"/>
      <c r="AH165" s="85"/>
      <c r="AI165" s="85"/>
      <c r="AJ165" s="85"/>
      <c r="AK165" s="85"/>
      <c r="AL165" s="85"/>
      <c r="AM165" s="85"/>
      <c r="AN165" s="85"/>
    </row>
    <row r="166" spans="6:40" customFormat="1" ht="15" customHeight="1"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</row>
    <row r="167" spans="6:40" customFormat="1" ht="15" customHeight="1"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85"/>
      <c r="X167" s="85"/>
      <c r="Y167" s="85"/>
      <c r="Z167" s="85"/>
      <c r="AA167" s="85"/>
      <c r="AB167" s="85"/>
      <c r="AC167" s="85"/>
      <c r="AD167" s="85"/>
      <c r="AE167" s="85"/>
      <c r="AF167" s="85"/>
      <c r="AG167" s="85"/>
      <c r="AH167" s="85"/>
      <c r="AI167" s="85"/>
      <c r="AJ167" s="85"/>
      <c r="AK167" s="85"/>
      <c r="AL167" s="85"/>
      <c r="AM167" s="85"/>
      <c r="AN167" s="85"/>
    </row>
    <row r="168" spans="6:40" customFormat="1" ht="15" customHeight="1"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85"/>
      <c r="X168" s="85"/>
      <c r="Y168" s="85"/>
      <c r="Z168" s="85"/>
      <c r="AA168" s="85"/>
      <c r="AB168" s="85"/>
      <c r="AC168" s="85"/>
      <c r="AD168" s="85"/>
      <c r="AE168" s="85"/>
      <c r="AF168" s="85"/>
      <c r="AG168" s="85"/>
      <c r="AH168" s="85"/>
      <c r="AI168" s="85"/>
      <c r="AJ168" s="85"/>
      <c r="AK168" s="85"/>
      <c r="AL168" s="85"/>
      <c r="AM168" s="85"/>
      <c r="AN168" s="85"/>
    </row>
    <row r="169" spans="6:40" customFormat="1" ht="15" customHeight="1"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85"/>
      <c r="X169" s="85"/>
      <c r="Y169" s="85"/>
      <c r="Z169" s="85"/>
      <c r="AA169" s="85"/>
      <c r="AB169" s="85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85"/>
      <c r="AN169" s="85"/>
    </row>
    <row r="170" spans="6:40" customFormat="1" ht="15" customHeight="1"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85"/>
      <c r="X170" s="85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85"/>
      <c r="AN170" s="85"/>
    </row>
    <row r="171" spans="6:40" customFormat="1" ht="15" customHeight="1"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  <c r="AM171" s="85"/>
      <c r="AN171" s="85"/>
    </row>
    <row r="172" spans="6:40" customFormat="1" ht="15" customHeight="1"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  <c r="AM172" s="85"/>
      <c r="AN172" s="85"/>
    </row>
    <row r="173" spans="6:40" customFormat="1" ht="15" customHeight="1"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  <c r="AM173" s="85"/>
      <c r="AN173" s="85"/>
    </row>
    <row r="174" spans="6:40" customFormat="1" ht="15" customHeight="1"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85"/>
      <c r="X174" s="85"/>
      <c r="Y174" s="85"/>
      <c r="Z174" s="85"/>
      <c r="AA174" s="85"/>
      <c r="AB174" s="85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  <c r="AM174" s="85"/>
      <c r="AN174" s="85"/>
    </row>
    <row r="175" spans="6:40" customFormat="1" ht="15" customHeight="1"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85"/>
      <c r="X175" s="85"/>
      <c r="Y175" s="85"/>
      <c r="Z175" s="85"/>
      <c r="AA175" s="85"/>
      <c r="AB175" s="85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  <c r="AM175" s="85"/>
      <c r="AN175" s="85"/>
    </row>
    <row r="176" spans="6:40" customFormat="1" ht="15" customHeight="1"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</row>
    <row r="177" spans="6:40" customFormat="1" ht="15" customHeight="1"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85"/>
      <c r="X177" s="85"/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</row>
    <row r="178" spans="6:40" customFormat="1" ht="15" customHeight="1"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</row>
    <row r="179" spans="6:40" customFormat="1" ht="15" customHeight="1"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</row>
    <row r="180" spans="6:40" customFormat="1" ht="15" customHeight="1"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</row>
    <row r="181" spans="6:40" customFormat="1" ht="15" customHeight="1"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</row>
    <row r="182" spans="6:40" customFormat="1" ht="15" customHeight="1"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85"/>
      <c r="AN182" s="85"/>
    </row>
    <row r="183" spans="6:40" customFormat="1" ht="15" customHeight="1"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85"/>
      <c r="AN183" s="85"/>
    </row>
    <row r="184" spans="6:40" customFormat="1" ht="15" customHeight="1"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</row>
    <row r="185" spans="6:40" customFormat="1" ht="15" customHeight="1"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85"/>
      <c r="X185" s="85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85"/>
      <c r="AN185" s="85"/>
    </row>
    <row r="186" spans="6:40" customFormat="1" ht="15" customHeight="1"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</row>
    <row r="187" spans="6:40" customFormat="1" ht="15" customHeight="1"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85"/>
      <c r="X187" s="85"/>
      <c r="Y187" s="85"/>
      <c r="Z187" s="85"/>
      <c r="AA187" s="85"/>
      <c r="AB187" s="85"/>
      <c r="AC187" s="85"/>
      <c r="AD187" s="85"/>
      <c r="AE187" s="85"/>
      <c r="AF187" s="85"/>
      <c r="AG187" s="85"/>
      <c r="AH187" s="85"/>
      <c r="AI187" s="85"/>
      <c r="AJ187" s="85"/>
      <c r="AK187" s="85"/>
      <c r="AL187" s="85"/>
      <c r="AM187" s="85"/>
      <c r="AN187" s="85"/>
    </row>
    <row r="188" spans="6:40" customFormat="1" ht="15" customHeight="1"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85"/>
      <c r="AN188" s="85"/>
    </row>
    <row r="189" spans="6:40" customFormat="1" ht="15" customHeight="1"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85"/>
      <c r="X189" s="85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85"/>
      <c r="AN189" s="85"/>
    </row>
    <row r="190" spans="6:40" customFormat="1" ht="15" customHeight="1"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85"/>
      <c r="AN190" s="85"/>
    </row>
    <row r="191" spans="6:40" customFormat="1" ht="15" customHeight="1"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85"/>
      <c r="X191" s="85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85"/>
      <c r="AN191" s="85"/>
    </row>
    <row r="192" spans="6:40" customFormat="1" ht="15" customHeight="1"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</row>
    <row r="193" spans="6:40" customFormat="1" ht="15" customHeight="1"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  <c r="AG193" s="85"/>
      <c r="AH193" s="85"/>
      <c r="AI193" s="85"/>
      <c r="AJ193" s="85"/>
      <c r="AK193" s="85"/>
      <c r="AL193" s="85"/>
      <c r="AM193" s="85"/>
      <c r="AN193" s="85"/>
    </row>
    <row r="194" spans="6:40" customFormat="1" ht="15" customHeight="1"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</row>
    <row r="195" spans="6:40" customFormat="1" ht="15" customHeight="1"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</row>
    <row r="196" spans="6:40" customFormat="1" ht="15" customHeight="1"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  <c r="AG196" s="85"/>
      <c r="AH196" s="85"/>
      <c r="AI196" s="85"/>
      <c r="AJ196" s="85"/>
      <c r="AK196" s="85"/>
      <c r="AL196" s="85"/>
      <c r="AM196" s="85"/>
      <c r="AN196" s="85"/>
    </row>
    <row r="197" spans="6:40" customFormat="1" ht="15" customHeight="1"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  <c r="AG197" s="85"/>
      <c r="AH197" s="85"/>
      <c r="AI197" s="85"/>
      <c r="AJ197" s="85"/>
      <c r="AK197" s="85"/>
      <c r="AL197" s="85"/>
      <c r="AM197" s="85"/>
      <c r="AN197" s="85"/>
    </row>
    <row r="198" spans="6:40" customFormat="1" ht="15" customHeight="1"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85"/>
      <c r="X198" s="85"/>
      <c r="Y198" s="85"/>
      <c r="Z198" s="85"/>
      <c r="AA198" s="85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</row>
    <row r="199" spans="6:40" customFormat="1" ht="15" customHeight="1"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85"/>
      <c r="X199" s="85"/>
      <c r="Y199" s="85"/>
      <c r="Z199" s="85"/>
      <c r="AA199" s="85"/>
      <c r="AB199" s="85"/>
      <c r="AC199" s="85"/>
      <c r="AD199" s="85"/>
      <c r="AE199" s="85"/>
      <c r="AF199" s="85"/>
      <c r="AG199" s="85"/>
      <c r="AH199" s="85"/>
      <c r="AI199" s="85"/>
      <c r="AJ199" s="85"/>
      <c r="AK199" s="85"/>
      <c r="AL199" s="85"/>
      <c r="AM199" s="85"/>
      <c r="AN199" s="85"/>
    </row>
    <row r="200" spans="6:40" customFormat="1" ht="15" customHeight="1"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  <c r="AG200" s="85"/>
      <c r="AH200" s="85"/>
      <c r="AI200" s="85"/>
      <c r="AJ200" s="85"/>
      <c r="AK200" s="85"/>
      <c r="AL200" s="85"/>
      <c r="AM200" s="85"/>
      <c r="AN200" s="85"/>
    </row>
    <row r="201" spans="6:40" customFormat="1" ht="15" customHeight="1"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  <c r="AG201" s="85"/>
      <c r="AH201" s="85"/>
      <c r="AI201" s="85"/>
      <c r="AJ201" s="85"/>
      <c r="AK201" s="85"/>
      <c r="AL201" s="85"/>
      <c r="AM201" s="85"/>
      <c r="AN201" s="85"/>
    </row>
    <row r="202" spans="6:40" customFormat="1" ht="15" customHeight="1"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85"/>
      <c r="X202" s="85"/>
      <c r="Y202" s="85"/>
      <c r="Z202" s="85"/>
      <c r="AA202" s="85"/>
      <c r="AB202" s="85"/>
      <c r="AC202" s="85"/>
      <c r="AD202" s="85"/>
      <c r="AE202" s="85"/>
      <c r="AF202" s="85"/>
      <c r="AG202" s="85"/>
      <c r="AH202" s="85"/>
      <c r="AI202" s="85"/>
      <c r="AJ202" s="85"/>
      <c r="AK202" s="85"/>
      <c r="AL202" s="85"/>
      <c r="AM202" s="85"/>
      <c r="AN202" s="85"/>
    </row>
    <row r="203" spans="6:40" customFormat="1" ht="15" customHeight="1"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85"/>
      <c r="X203" s="85"/>
      <c r="Y203" s="85"/>
      <c r="Z203" s="85"/>
      <c r="AA203" s="85"/>
      <c r="AB203" s="85"/>
      <c r="AC203" s="85"/>
      <c r="AD203" s="85"/>
      <c r="AE203" s="85"/>
      <c r="AF203" s="85"/>
      <c r="AG203" s="85"/>
      <c r="AH203" s="85"/>
      <c r="AI203" s="85"/>
      <c r="AJ203" s="85"/>
      <c r="AK203" s="85"/>
      <c r="AL203" s="85"/>
      <c r="AM203" s="85"/>
      <c r="AN203" s="85"/>
    </row>
    <row r="204" spans="6:40" customFormat="1" ht="15" customHeight="1"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  <c r="AG204" s="85"/>
      <c r="AH204" s="85"/>
      <c r="AI204" s="85"/>
      <c r="AJ204" s="85"/>
      <c r="AK204" s="85"/>
      <c r="AL204" s="85"/>
      <c r="AM204" s="85"/>
      <c r="AN204" s="85"/>
    </row>
    <row r="205" spans="6:40" customFormat="1" ht="15" customHeight="1"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</row>
    <row r="206" spans="6:40" customFormat="1" ht="15" customHeight="1"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</row>
    <row r="207" spans="6:40" customFormat="1" ht="15" customHeight="1"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85"/>
      <c r="X207" s="85"/>
      <c r="Y207" s="85"/>
      <c r="Z207" s="85"/>
      <c r="AA207" s="85"/>
      <c r="AB207" s="85"/>
      <c r="AC207" s="85"/>
      <c r="AD207" s="85"/>
      <c r="AE207" s="85"/>
      <c r="AF207" s="85"/>
      <c r="AG207" s="85"/>
      <c r="AH207" s="85"/>
      <c r="AI207" s="85"/>
      <c r="AJ207" s="85"/>
      <c r="AK207" s="85"/>
      <c r="AL207" s="85"/>
      <c r="AM207" s="85"/>
      <c r="AN207" s="85"/>
    </row>
    <row r="208" spans="6:40" customFormat="1" ht="15" customHeight="1"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</row>
    <row r="209" spans="6:40" customFormat="1" ht="15" customHeight="1"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85"/>
      <c r="X209" s="85"/>
      <c r="Y209" s="85"/>
      <c r="Z209" s="85"/>
      <c r="AA209" s="85"/>
      <c r="AB209" s="85"/>
      <c r="AC209" s="85"/>
      <c r="AD209" s="85"/>
      <c r="AE209" s="85"/>
      <c r="AF209" s="85"/>
      <c r="AG209" s="85"/>
      <c r="AH209" s="85"/>
      <c r="AI209" s="85"/>
      <c r="AJ209" s="85"/>
      <c r="AK209" s="85"/>
      <c r="AL209" s="85"/>
      <c r="AM209" s="85"/>
      <c r="AN209" s="85"/>
    </row>
    <row r="210" spans="6:40" customFormat="1" ht="15" customHeight="1"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5"/>
      <c r="AL210" s="85"/>
      <c r="AM210" s="85"/>
      <c r="AN210" s="85"/>
    </row>
    <row r="211" spans="6:40" customFormat="1" ht="15" customHeight="1"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5"/>
      <c r="AM211" s="85"/>
      <c r="AN211" s="85"/>
    </row>
    <row r="212" spans="6:40" customFormat="1" ht="15" customHeight="1"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  <c r="AG212" s="85"/>
      <c r="AH212" s="85"/>
      <c r="AI212" s="85"/>
      <c r="AJ212" s="85"/>
      <c r="AK212" s="85"/>
      <c r="AL212" s="85"/>
      <c r="AM212" s="85"/>
      <c r="AN212" s="85"/>
    </row>
    <row r="213" spans="6:40" customFormat="1" ht="15" customHeight="1"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85"/>
      <c r="AN213" s="85"/>
    </row>
    <row r="214" spans="6:40" customFormat="1" ht="15" customHeight="1"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85"/>
      <c r="AN214" s="85"/>
    </row>
    <row r="215" spans="6:40" customFormat="1" ht="15" customHeight="1"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  <c r="AG215" s="85"/>
      <c r="AH215" s="85"/>
      <c r="AI215" s="85"/>
      <c r="AJ215" s="85"/>
      <c r="AK215" s="85"/>
      <c r="AL215" s="85"/>
      <c r="AM215" s="85"/>
      <c r="AN215" s="85"/>
    </row>
    <row r="216" spans="6:40" customFormat="1" ht="15" customHeight="1"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  <c r="AG216" s="85"/>
      <c r="AH216" s="85"/>
      <c r="AI216" s="85"/>
      <c r="AJ216" s="85"/>
      <c r="AK216" s="85"/>
      <c r="AL216" s="85"/>
      <c r="AM216" s="85"/>
      <c r="AN216" s="85"/>
    </row>
    <row r="217" spans="6:40" customFormat="1" ht="15" customHeight="1"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  <c r="AG217" s="85"/>
      <c r="AH217" s="85"/>
      <c r="AI217" s="85"/>
      <c r="AJ217" s="85"/>
      <c r="AK217" s="85"/>
      <c r="AL217" s="85"/>
      <c r="AM217" s="85"/>
      <c r="AN217" s="85"/>
    </row>
    <row r="218" spans="6:40" customFormat="1" ht="15" customHeight="1"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</row>
    <row r="219" spans="6:40" customFormat="1" ht="15" customHeight="1"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85"/>
      <c r="X219" s="85"/>
      <c r="Y219" s="85"/>
      <c r="Z219" s="85"/>
      <c r="AA219" s="85"/>
      <c r="AB219" s="85"/>
      <c r="AC219" s="85"/>
      <c r="AD219" s="85"/>
      <c r="AE219" s="85"/>
      <c r="AF219" s="85"/>
      <c r="AG219" s="85"/>
      <c r="AH219" s="85"/>
      <c r="AI219" s="85"/>
      <c r="AJ219" s="85"/>
      <c r="AK219" s="85"/>
      <c r="AL219" s="85"/>
      <c r="AM219" s="85"/>
      <c r="AN219" s="85"/>
    </row>
    <row r="220" spans="6:40" customFormat="1" ht="15" customHeight="1"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85"/>
      <c r="X220" s="85"/>
      <c r="Y220" s="85"/>
      <c r="Z220" s="85"/>
      <c r="AA220" s="85"/>
      <c r="AB220" s="85"/>
      <c r="AC220" s="85"/>
      <c r="AD220" s="85"/>
      <c r="AE220" s="85"/>
      <c r="AF220" s="85"/>
      <c r="AG220" s="85"/>
      <c r="AH220" s="85"/>
      <c r="AI220" s="85"/>
      <c r="AJ220" s="85"/>
      <c r="AK220" s="85"/>
      <c r="AL220" s="85"/>
      <c r="AM220" s="85"/>
      <c r="AN220" s="85"/>
    </row>
    <row r="221" spans="6:40" customFormat="1" ht="15" customHeight="1"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85"/>
      <c r="X221" s="85"/>
      <c r="Y221" s="85"/>
      <c r="Z221" s="85"/>
      <c r="AA221" s="85"/>
      <c r="AB221" s="85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  <c r="AM221" s="85"/>
      <c r="AN221" s="85"/>
    </row>
    <row r="222" spans="6:40" customFormat="1" ht="15" customHeight="1"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</row>
    <row r="223" spans="6:40" customFormat="1" ht="15" customHeight="1"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85"/>
      <c r="X223" s="85"/>
      <c r="Y223" s="85"/>
      <c r="Z223" s="85"/>
      <c r="AA223" s="85"/>
      <c r="AB223" s="85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  <c r="AM223" s="85"/>
      <c r="AN223" s="85"/>
    </row>
    <row r="224" spans="6:40" customFormat="1" ht="15" customHeight="1">
      <c r="F224" s="97"/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85"/>
      <c r="X224" s="85"/>
      <c r="Y224" s="85"/>
      <c r="Z224" s="85"/>
      <c r="AA224" s="85"/>
      <c r="AB224" s="85"/>
      <c r="AC224" s="85"/>
      <c r="AD224" s="85"/>
      <c r="AE224" s="85"/>
      <c r="AF224" s="85"/>
      <c r="AG224" s="85"/>
      <c r="AH224" s="85"/>
      <c r="AI224" s="85"/>
      <c r="AJ224" s="85"/>
      <c r="AK224" s="85"/>
      <c r="AL224" s="85"/>
      <c r="AM224" s="85"/>
      <c r="AN224" s="85"/>
    </row>
    <row r="225" spans="1:40" customFormat="1" ht="15" customHeight="1"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85"/>
      <c r="X225" s="85"/>
      <c r="Y225" s="85"/>
      <c r="Z225" s="85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5"/>
      <c r="AL225" s="85"/>
      <c r="AM225" s="85"/>
      <c r="AN225" s="85"/>
    </row>
    <row r="226" spans="1:40" customFormat="1" ht="15" customHeight="1"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85"/>
      <c r="X226" s="85"/>
      <c r="Y226" s="85"/>
      <c r="Z226" s="85"/>
      <c r="AA226" s="85"/>
      <c r="AB226" s="85"/>
      <c r="AC226" s="85"/>
      <c r="AD226" s="85"/>
      <c r="AE226" s="85"/>
      <c r="AF226" s="85"/>
      <c r="AG226" s="85"/>
      <c r="AH226" s="85"/>
      <c r="AI226" s="85"/>
      <c r="AJ226" s="85"/>
      <c r="AK226" s="85"/>
      <c r="AL226" s="85"/>
      <c r="AM226" s="85"/>
      <c r="AN226" s="85"/>
    </row>
    <row r="227" spans="1:40" customFormat="1" ht="15" customHeight="1"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85"/>
      <c r="X227" s="85"/>
      <c r="Y227" s="85"/>
      <c r="Z227" s="85"/>
      <c r="AA227" s="85"/>
      <c r="AB227" s="85"/>
      <c r="AC227" s="85"/>
      <c r="AD227" s="85"/>
      <c r="AE227" s="85"/>
      <c r="AF227" s="85"/>
      <c r="AG227" s="85"/>
      <c r="AH227" s="85"/>
      <c r="AI227" s="85"/>
      <c r="AJ227" s="85"/>
      <c r="AK227" s="85"/>
      <c r="AL227" s="85"/>
      <c r="AM227" s="85"/>
      <c r="AN227" s="85"/>
    </row>
    <row r="228" spans="1:40" customFormat="1" ht="15" customHeight="1"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85"/>
      <c r="X228" s="85"/>
      <c r="Y228" s="85"/>
      <c r="Z228" s="85"/>
      <c r="AA228" s="85"/>
      <c r="AB228" s="85"/>
      <c r="AC228" s="85"/>
      <c r="AD228" s="85"/>
      <c r="AE228" s="85"/>
      <c r="AF228" s="85"/>
      <c r="AG228" s="85"/>
      <c r="AH228" s="85"/>
      <c r="AI228" s="85"/>
      <c r="AJ228" s="85"/>
      <c r="AK228" s="85"/>
      <c r="AL228" s="85"/>
      <c r="AM228" s="85"/>
      <c r="AN228" s="85"/>
    </row>
    <row r="229" spans="1:40" customFormat="1" ht="15" customHeight="1"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85"/>
      <c r="X229" s="85"/>
      <c r="Y229" s="85"/>
      <c r="Z229" s="85"/>
      <c r="AA229" s="85"/>
      <c r="AB229" s="85"/>
      <c r="AC229" s="85"/>
      <c r="AD229" s="85"/>
      <c r="AE229" s="85"/>
      <c r="AF229" s="85"/>
      <c r="AG229" s="85"/>
      <c r="AH229" s="85"/>
      <c r="AI229" s="85"/>
      <c r="AJ229" s="85"/>
      <c r="AK229" s="85"/>
      <c r="AL229" s="85"/>
      <c r="AM229" s="85"/>
      <c r="AN229" s="85"/>
    </row>
    <row r="230" spans="1:40" customFormat="1" ht="15" customHeight="1"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5"/>
      <c r="AK230" s="85"/>
      <c r="AL230" s="85"/>
      <c r="AM230" s="85"/>
      <c r="AN230" s="85"/>
    </row>
    <row r="231" spans="1:40" customFormat="1" ht="15" customHeight="1"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85"/>
      <c r="X231" s="85"/>
      <c r="Y231" s="85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5"/>
      <c r="AK231" s="85"/>
      <c r="AL231" s="85"/>
      <c r="AM231" s="85"/>
      <c r="AN231" s="85"/>
    </row>
    <row r="232" spans="1:40" customFormat="1" ht="15" customHeight="1"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85"/>
      <c r="X232" s="85"/>
      <c r="Y232" s="85"/>
      <c r="Z232" s="85"/>
      <c r="AA232" s="85"/>
      <c r="AB232" s="85"/>
      <c r="AC232" s="85"/>
      <c r="AD232" s="85"/>
      <c r="AE232" s="85"/>
      <c r="AF232" s="85"/>
      <c r="AG232" s="85"/>
      <c r="AH232" s="85"/>
      <c r="AI232" s="85"/>
      <c r="AJ232" s="85"/>
      <c r="AK232" s="85"/>
      <c r="AL232" s="85"/>
      <c r="AM232" s="85"/>
      <c r="AN232" s="85"/>
    </row>
    <row r="233" spans="1:40" ht="15" customHeight="1">
      <c r="A233"/>
      <c r="B233"/>
      <c r="C233"/>
      <c r="D233"/>
      <c r="E233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</row>
    <row r="234" spans="1:40" ht="15" customHeight="1">
      <c r="A234"/>
      <c r="B234"/>
      <c r="C234"/>
      <c r="D234"/>
      <c r="E234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</row>
    <row r="235" spans="1:40" ht="15" customHeight="1">
      <c r="A235"/>
      <c r="B235"/>
      <c r="C235"/>
      <c r="D235"/>
    </row>
  </sheetData>
  <dataConsolidate link="1">
    <dataRefs count="1">
      <dataRef name="G26)" r:id="rId1"/>
    </dataRefs>
  </dataConsolidate>
  <mergeCells count="16">
    <mergeCell ref="A14:E21"/>
    <mergeCell ref="A13:D13"/>
    <mergeCell ref="A10:B10"/>
    <mergeCell ref="A11:B11"/>
    <mergeCell ref="A3:B3"/>
    <mergeCell ref="C3:D3"/>
    <mergeCell ref="A12:B12"/>
    <mergeCell ref="A4:B4"/>
    <mergeCell ref="A5:B5"/>
    <mergeCell ref="A6:B6"/>
    <mergeCell ref="E4:E10"/>
    <mergeCell ref="E1:E3"/>
    <mergeCell ref="A7:B7"/>
    <mergeCell ref="A8:B8"/>
    <mergeCell ref="A1:D1"/>
    <mergeCell ref="A2:D2"/>
  </mergeCells>
  <conditionalFormatting sqref="A5:A11">
    <cfRule type="cellIs" dxfId="3" priority="7" operator="lessThan">
      <formula>""""""</formula>
    </cfRule>
  </conditionalFormatting>
  <conditionalFormatting sqref="E11">
    <cfRule type="cellIs" dxfId="2" priority="3" operator="lessThan">
      <formula>$C$3</formula>
    </cfRule>
  </conditionalFormatting>
  <conditionalFormatting sqref="E11:E12">
    <cfRule type="cellIs" dxfId="1" priority="2" operator="greaterThan">
      <formula>$C$3</formula>
    </cfRule>
  </conditionalFormatting>
  <conditionalFormatting sqref="E12">
    <cfRule type="cellIs" dxfId="0" priority="1" operator="lessThan">
      <formula>$C$3</formula>
    </cfRule>
  </conditionalFormatting>
  <pageMargins left="0.7" right="0.7" top="0.75" bottom="0.75" header="0.3" footer="0.3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F324E9A0B5D7459C2B047F3A4C4070" ma:contentTypeVersion="2" ma:contentTypeDescription="Create a new document." ma:contentTypeScope="" ma:versionID="4d718372865b37b1a68079674ea87540">
  <xsd:schema xmlns:xsd="http://www.w3.org/2001/XMLSchema" xmlns:xs="http://www.w3.org/2001/XMLSchema" xmlns:p="http://schemas.microsoft.com/office/2006/metadata/properties" xmlns:ns3="fee728eb-b0ec-4eec-815e-8c0464734686" targetNamespace="http://schemas.microsoft.com/office/2006/metadata/properties" ma:root="true" ma:fieldsID="d1c478a0a5cc87ffaea074dd45a50bd9" ns3:_="">
    <xsd:import namespace="fee728eb-b0ec-4eec-815e-8c046473468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e728eb-b0ec-4eec-815e-8c04647346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E1BB30C-4435-4CE9-92ED-14C9113C47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e728eb-b0ec-4eec-815e-8c04647346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F6B9C4-AEBB-4D8F-ACF9-ACCBDFD02AA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8FAD52-914F-4410-A599-3D3495488D75}">
  <ds:schemaRefs>
    <ds:schemaRef ds:uri="fee728eb-b0ec-4eec-815e-8c0464734686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Sheet1</vt:lpstr>
      <vt:lpstr>DropDown</vt:lpstr>
      <vt:lpstr>Sheet2</vt:lpstr>
      <vt:lpstr>Attachment P</vt:lpstr>
      <vt:lpstr>Services and Expenses</vt:lpstr>
      <vt:lpstr>Organizational Budget</vt:lpstr>
      <vt:lpstr>'Attachment P'!Print_Area</vt:lpstr>
      <vt:lpstr>'Organizational Budget'!Print_Area</vt:lpstr>
      <vt:lpstr>'Attachment P'!Print_Titles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kyconway</dc:creator>
  <cp:keywords/>
  <dc:description/>
  <cp:lastModifiedBy>Mathes, Melanie</cp:lastModifiedBy>
  <cp:revision/>
  <cp:lastPrinted>2021-09-16T20:34:07Z</cp:lastPrinted>
  <dcterms:created xsi:type="dcterms:W3CDTF">2021-09-01T21:11:29Z</dcterms:created>
  <dcterms:modified xsi:type="dcterms:W3CDTF">2024-02-14T19:47:42Z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0x0101009AF324E9A0B5D7459C2B047F3A4C4070</vt:lpwstr>
  </property>
</Properties>
</file>