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Hoovr3s1\MEDTEMP.771\RBYG\A - Contracts in Progress\MED-20-004 CSA RFP\"/>
    </mc:Choice>
  </mc:AlternateContent>
  <bookViews>
    <workbookView xWindow="-120" yWindow="5430" windowWidth="11625" windowHeight="2535"/>
  </bookViews>
  <sheets>
    <sheet name="Cost Proposal" sheetId="1" r:id="rId1"/>
  </sheets>
  <definedNames>
    <definedName name="_xlnm.Print_Area" localSheetId="0">'Cost Proposal'!$A$1:$H$28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E27" i="1"/>
  <c r="F27" i="1"/>
  <c r="G27" i="1"/>
  <c r="H27" i="1"/>
  <c r="E26" i="1"/>
  <c r="F26" i="1"/>
  <c r="G26" i="1"/>
  <c r="H26" i="1"/>
  <c r="D26" i="1"/>
  <c r="E25" i="1"/>
  <c r="F25" i="1"/>
  <c r="G25" i="1"/>
  <c r="H25" i="1"/>
  <c r="D25" i="1"/>
  <c r="C26" i="1"/>
  <c r="C25" i="1" l="1"/>
  <c r="E20" i="1" l="1"/>
  <c r="F20" i="1"/>
  <c r="G20" i="1"/>
  <c r="H20" i="1"/>
  <c r="E21" i="1"/>
  <c r="F21" i="1"/>
  <c r="G21" i="1"/>
  <c r="H21" i="1"/>
  <c r="E22" i="1"/>
  <c r="F22" i="1"/>
  <c r="G22" i="1"/>
  <c r="H22" i="1"/>
  <c r="E23" i="1"/>
  <c r="F23" i="1"/>
  <c r="G23" i="1"/>
  <c r="H23" i="1"/>
  <c r="E24" i="1"/>
  <c r="F24" i="1"/>
  <c r="G24" i="1"/>
  <c r="H24" i="1"/>
  <c r="D24" i="1"/>
  <c r="D23" i="1"/>
  <c r="D22" i="1"/>
  <c r="D21" i="1"/>
  <c r="D20" i="1"/>
  <c r="C24" i="1"/>
  <c r="C23" i="1"/>
  <c r="C22" i="1"/>
  <c r="C21" i="1"/>
  <c r="C20" i="1"/>
  <c r="C27" i="1" l="1"/>
  <c r="B19" i="1"/>
  <c r="G28" i="1" l="1"/>
</calcChain>
</file>

<file path=xl/sharedStrings.xml><?xml version="1.0" encoding="utf-8"?>
<sst xmlns="http://schemas.openxmlformats.org/spreadsheetml/2006/main" count="36" uniqueCount="30">
  <si>
    <t xml:space="preserve">Sub Totals - Auto Filled; Do Not Enter Amounts below
</t>
  </si>
  <si>
    <t xml:space="preserve">Transition Costs  </t>
  </si>
  <si>
    <t>Transition Period - Total Fixed Price</t>
  </si>
  <si>
    <t>Year 2
 7/1/2020 - 6/30/2021</t>
  </si>
  <si>
    <t>Year 3
 7/1/2021 - 6/30/2022</t>
  </si>
  <si>
    <t>Grand Total For The Entire Project</t>
  </si>
  <si>
    <t>8/1/2019 - 9/30/2019</t>
  </si>
  <si>
    <t>Year 1
10/1/2019 - 6/30/2020</t>
  </si>
  <si>
    <t>Off-Year Assessment</t>
  </si>
  <si>
    <t>SIS Assessment</t>
  </si>
  <si>
    <t>Case Management Comprehensive Assessment</t>
  </si>
  <si>
    <t>interRAI Assessment</t>
  </si>
  <si>
    <t>Emergency Needs Assessment</t>
  </si>
  <si>
    <t>Initial Contract Years - 
Per Assessment Fee</t>
  </si>
  <si>
    <t>Optional Contract Years - 
Per Assessment Fee</t>
  </si>
  <si>
    <r>
      <t xml:space="preserve">Transition Costs 
</t>
    </r>
    <r>
      <rPr>
        <sz val="12"/>
        <color theme="1"/>
        <rFont val="Times New Roman"/>
        <family val="1"/>
      </rPr>
      <t>August 1, 2019 - September 30, 2019
(Section 1.3.1.2)</t>
    </r>
  </si>
  <si>
    <t>Per Assessment Costs</t>
  </si>
  <si>
    <t>Volume-based Subtotals</t>
  </si>
  <si>
    <t>MED-20-004 Core Standardized Assessments</t>
  </si>
  <si>
    <t>Assessment Type</t>
  </si>
  <si>
    <t>The Bidder Only Enters Information Into Cells With This Background Color -----------------&gt;</t>
  </si>
  <si>
    <t>Company Name -----------------------&gt;</t>
  </si>
  <si>
    <t>Option Year 1
 7/1/2022 - 6/30/2023</t>
  </si>
  <si>
    <t>Option Year 2 7/1/2023 - 6/30/2024</t>
  </si>
  <si>
    <t>Option Year 3 7/1/2024 - 6/30/2025</t>
  </si>
  <si>
    <r>
      <rPr>
        <b/>
        <sz val="12"/>
        <color rgb="FFFF0000"/>
        <rFont val="Times New Roman"/>
        <family val="1"/>
      </rPr>
      <t xml:space="preserve">AMENDED </t>
    </r>
    <r>
      <rPr>
        <b/>
        <sz val="12"/>
        <color theme="1"/>
        <rFont val="Times New Roman"/>
        <family val="1"/>
      </rPr>
      <t>ATTACHMENT F - COST PROPOSAL FORM</t>
    </r>
  </si>
  <si>
    <t xml:space="preserve">Mayo-Portland Adaptability Inventory (Add-on cost) </t>
  </si>
  <si>
    <t xml:space="preserve">Mayo-Portland Adaptability Inventory (Add-on cost)  </t>
  </si>
  <si>
    <t>MCO CSA Ride-Along</t>
  </si>
  <si>
    <r>
      <t xml:space="preserve">NOT CONFIDENTIAL – this form may not be designated as confidential in whole or in part.
</t>
    </r>
    <r>
      <rPr>
        <sz val="12"/>
        <color theme="1"/>
        <rFont val="Times New Roman"/>
        <family val="1"/>
      </rPr>
      <t xml:space="preserve">INSTRUCTIONS TO BIDDERS:  Bidders are instructed that the Agency will not accept costs exceeding $200,000 for the transition costs in Row 9 that may be incurred in the Transition Period prior to start of operations. Bidders are instructed to enter a total firm, fixed price value for Column B Row 9, and a per assessment fee for each Assessment Type listed in Rows 11 through 17. Per-assessment fees are to be inclusive of all administrative costs. These include but are not limited to any necessary licensure of the SIS, interRAI, or other CSA tools and supplemental question customization, paper forms, user manuals, training costs, certification of personnel, staffing, and equipment such as laptops. The Agency will apply the following hypothetical </t>
    </r>
    <r>
      <rPr>
        <b/>
        <sz val="12"/>
        <color theme="1"/>
        <rFont val="Times New Roman"/>
        <family val="1"/>
      </rPr>
      <t>annual</t>
    </r>
    <r>
      <rPr>
        <sz val="12"/>
        <color theme="1"/>
        <rFont val="Times New Roman"/>
        <family val="1"/>
      </rPr>
      <t xml:space="preserve"> volume estimates to calculate a total annual cost for the purposes of scoring cost proposals: 4,200 interRAI Assessments, 470 SIS Assessments; 620 Off-Year Assessments, 65 Case Management Comprehensive Assessments, 6 Emergency Needs Assessments, 230 Mayo-Portland Adaptability Inventory Add-ons, and 500 MCO CSA Ride-Alongs. The Cost Proposal Form will automatically calculate a Grand Total. The Agency will use the figure in the Grand Total to score cost proposal pricing.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</si>
</sst>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8"/>
      <color theme="1"/>
      <name val="Times New Roman"/>
      <family val="1"/>
    </font>
    <font>
      <sz val="12"/>
      <color theme="1"/>
      <name val="Times New Roman"/>
      <family val="1"/>
    </font>
    <font>
      <b/>
      <sz val="12"/>
      <color rgb="FFFF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darkUp">
        <bgColor theme="0" tint="-0.34998626667073579"/>
      </patternFill>
    </fill>
    <fill>
      <patternFill patternType="solid">
        <fgColor theme="0"/>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3" fillId="0" borderId="0" xfId="0" applyFont="1" applyFill="1" applyBorder="1" applyAlignment="1">
      <alignment horizontal="justify" vertical="center" wrapText="1"/>
    </xf>
    <xf numFmtId="44" fontId="0" fillId="0" borderId="0" xfId="0" applyNumberFormat="1"/>
    <xf numFmtId="0" fontId="4" fillId="2" borderId="1" xfId="0" applyFont="1" applyFill="1" applyBorder="1" applyAlignment="1">
      <alignment horizontal="justify" vertical="center" wrapText="1"/>
    </xf>
    <xf numFmtId="0" fontId="3" fillId="0" borderId="0" xfId="0" applyFont="1" applyAlignment="1">
      <alignment horizontal="left" vertical="center"/>
    </xf>
    <xf numFmtId="0" fontId="5" fillId="0" borderId="0" xfId="0" applyFont="1" applyAlignment="1">
      <alignment horizontal="justify" vertical="center"/>
    </xf>
    <xf numFmtId="0" fontId="2" fillId="0" borderId="0" xfId="0" applyFont="1" applyAlignment="1">
      <alignment horizontal="left" vertical="center" wrapText="1"/>
    </xf>
    <xf numFmtId="0" fontId="3" fillId="0" borderId="0" xfId="0" applyFont="1"/>
    <xf numFmtId="0" fontId="2" fillId="0" borderId="0" xfId="0" applyFont="1" applyAlignment="1">
      <alignment vertical="center"/>
    </xf>
    <xf numFmtId="0" fontId="3" fillId="0" borderId="0" xfId="0" applyFont="1" applyAlignment="1">
      <alignment vertical="center"/>
    </xf>
    <xf numFmtId="44" fontId="3" fillId="0" borderId="0" xfId="0" applyNumberFormat="1" applyFont="1"/>
    <xf numFmtId="44" fontId="3" fillId="3" borderId="2" xfId="1" applyFont="1" applyFill="1" applyBorder="1" applyAlignment="1" applyProtection="1">
      <alignment horizontal="justify" vertical="center" wrapText="1"/>
      <protection locked="0"/>
    </xf>
    <xf numFmtId="0" fontId="3" fillId="3" borderId="5" xfId="0" applyFont="1" applyFill="1" applyBorder="1" applyAlignment="1" applyProtection="1">
      <alignment vertical="center"/>
      <protection locked="0"/>
    </xf>
    <xf numFmtId="44" fontId="3" fillId="3" borderId="6" xfId="1" applyFont="1" applyFill="1" applyBorder="1" applyAlignment="1" applyProtection="1">
      <alignment horizontal="justify" vertical="center" wrapText="1"/>
      <protection locked="0"/>
    </xf>
    <xf numFmtId="44" fontId="3" fillId="3" borderId="3" xfId="1" applyFont="1" applyFill="1" applyBorder="1" applyAlignment="1" applyProtection="1">
      <alignment horizontal="justify" vertical="center" wrapText="1"/>
      <protection locked="0"/>
    </xf>
    <xf numFmtId="44" fontId="3" fillId="3" borderId="7" xfId="1" applyFont="1" applyFill="1" applyBorder="1" applyAlignment="1" applyProtection="1">
      <alignment horizontal="justify" vertical="center" wrapText="1"/>
      <protection locked="0"/>
    </xf>
    <xf numFmtId="0" fontId="3" fillId="6" borderId="8" xfId="0" applyFont="1" applyFill="1" applyBorder="1" applyAlignment="1" applyProtection="1">
      <alignment vertical="center"/>
      <protection locked="0"/>
    </xf>
    <xf numFmtId="44" fontId="3" fillId="2" borderId="12" xfId="1" applyFont="1" applyFill="1" applyBorder="1" applyAlignment="1">
      <alignment horizontal="justify" vertical="center" wrapText="1"/>
    </xf>
    <xf numFmtId="44" fontId="3" fillId="2" borderId="13" xfId="1"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4"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14" xfId="0" applyFont="1" applyFill="1" applyBorder="1" applyAlignment="1">
      <alignment horizontal="center" wrapText="1"/>
    </xf>
    <xf numFmtId="0" fontId="2" fillId="2" borderId="17" xfId="0" applyFont="1" applyFill="1" applyBorder="1" applyAlignment="1">
      <alignment horizontal="center" wrapText="1"/>
    </xf>
    <xf numFmtId="0" fontId="2" fillId="2" borderId="15" xfId="0" applyFont="1" applyFill="1" applyBorder="1" applyAlignment="1">
      <alignment horizontal="center" wrapText="1"/>
    </xf>
    <xf numFmtId="0" fontId="4" fillId="4" borderId="5" xfId="0" applyFont="1" applyFill="1" applyBorder="1" applyAlignment="1">
      <alignment horizontal="justify" vertical="center" wrapText="1"/>
    </xf>
    <xf numFmtId="44" fontId="3" fillId="3" borderId="10" xfId="1" applyFont="1" applyFill="1" applyBorder="1" applyAlignment="1" applyProtection="1">
      <alignment horizontal="justify" vertical="center" wrapText="1"/>
      <protection locked="0"/>
    </xf>
    <xf numFmtId="44" fontId="4" fillId="5" borderId="1" xfId="1" applyFont="1" applyFill="1" applyBorder="1" applyAlignment="1" applyProtection="1">
      <alignment horizontal="center" vertical="center" wrapText="1"/>
      <protection locked="0"/>
    </xf>
    <xf numFmtId="0" fontId="4" fillId="4" borderId="21" xfId="0" applyFont="1" applyFill="1" applyBorder="1" applyAlignment="1">
      <alignment vertical="center" wrapText="1"/>
    </xf>
    <xf numFmtId="44" fontId="6" fillId="5" borderId="19" xfId="1" applyFont="1" applyFill="1" applyBorder="1" applyAlignment="1">
      <alignment vertical="center" wrapText="1"/>
    </xf>
    <xf numFmtId="44" fontId="3" fillId="2" borderId="2" xfId="1" applyFont="1" applyFill="1" applyBorder="1" applyAlignment="1">
      <alignment horizontal="justify" vertical="center" wrapText="1"/>
    </xf>
    <xf numFmtId="44" fontId="3" fillId="2" borderId="5" xfId="1" applyFont="1" applyFill="1" applyBorder="1" applyAlignment="1">
      <alignment horizontal="center" vertical="center"/>
    </xf>
    <xf numFmtId="44" fontId="6" fillId="5" borderId="23" xfId="1" applyFont="1" applyFill="1" applyBorder="1" applyAlignment="1">
      <alignment vertical="center" wrapText="1"/>
    </xf>
    <xf numFmtId="44" fontId="6" fillId="5" borderId="24" xfId="1" applyFont="1" applyFill="1" applyBorder="1" applyAlignment="1">
      <alignment vertical="center" wrapText="1"/>
    </xf>
    <xf numFmtId="44" fontId="6" fillId="5" borderId="25" xfId="1" applyFont="1" applyFill="1" applyBorder="1" applyAlignment="1">
      <alignment vertical="center" wrapText="1"/>
    </xf>
    <xf numFmtId="44" fontId="3" fillId="2" borderId="6" xfId="1" applyFont="1" applyFill="1" applyBorder="1" applyAlignment="1">
      <alignment horizontal="justify" vertical="center" wrapText="1"/>
    </xf>
    <xf numFmtId="44" fontId="4" fillId="5" borderId="9" xfId="1" applyFont="1" applyFill="1" applyBorder="1" applyAlignment="1" applyProtection="1">
      <alignment horizontal="center" vertical="center" wrapText="1"/>
      <protection locked="0"/>
    </xf>
    <xf numFmtId="44" fontId="4" fillId="5" borderId="10" xfId="1" applyFont="1" applyFill="1" applyBorder="1" applyAlignment="1" applyProtection="1">
      <alignment horizontal="center" vertical="center" wrapText="1"/>
      <protection locked="0"/>
    </xf>
    <xf numFmtId="0" fontId="3" fillId="4" borderId="26" xfId="0" applyFont="1" applyFill="1" applyBorder="1" applyAlignment="1">
      <alignment vertical="center" wrapText="1"/>
    </xf>
    <xf numFmtId="44" fontId="4" fillId="2" borderId="1"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4" fillId="0" borderId="0" xfId="0" applyFont="1" applyBorder="1" applyAlignment="1">
      <alignment horizontal="center"/>
    </xf>
    <xf numFmtId="44" fontId="4" fillId="5" borderId="9" xfId="1" applyFont="1" applyFill="1" applyBorder="1" applyAlignment="1" applyProtection="1">
      <alignment horizontal="center" vertical="center" wrapText="1"/>
      <protection locked="0"/>
    </xf>
    <xf numFmtId="44" fontId="4" fillId="5" borderId="10" xfId="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44" fontId="2" fillId="2" borderId="14" xfId="1" applyFont="1" applyFill="1" applyBorder="1" applyAlignment="1">
      <alignment horizontal="justify" vertical="center" wrapText="1"/>
    </xf>
    <xf numFmtId="44" fontId="3" fillId="2" borderId="27" xfId="1" applyFont="1" applyFill="1" applyBorder="1" applyAlignment="1">
      <alignment horizontal="justify" vertical="center" wrapText="1"/>
    </xf>
    <xf numFmtId="0" fontId="3" fillId="4"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44" fontId="3" fillId="2" borderId="29" xfId="1" applyFont="1" applyFill="1" applyBorder="1" applyAlignment="1">
      <alignment horizontal="justify" vertical="center" wrapText="1"/>
    </xf>
    <xf numFmtId="44" fontId="3" fillId="2" borderId="30" xfId="1" applyFont="1" applyFill="1" applyBorder="1" applyAlignment="1">
      <alignment horizontal="justify" vertical="center" wrapText="1"/>
    </xf>
    <xf numFmtId="44" fontId="6" fillId="5" borderId="18" xfId="1" applyFont="1" applyFill="1" applyBorder="1" applyAlignment="1">
      <alignment vertical="center" wrapText="1"/>
    </xf>
    <xf numFmtId="44" fontId="6" fillId="5" borderId="31" xfId="1" applyFont="1" applyFill="1" applyBorder="1" applyAlignment="1">
      <alignment vertical="center" wrapText="1"/>
    </xf>
    <xf numFmtId="44" fontId="6" fillId="5" borderId="11" xfId="1" applyFont="1" applyFill="1" applyBorder="1" applyAlignment="1">
      <alignment vertical="center" wrapText="1"/>
    </xf>
    <xf numFmtId="0" fontId="3" fillId="4" borderId="32" xfId="0" applyFont="1" applyFill="1" applyBorder="1" applyAlignment="1">
      <alignment vertical="center" wrapText="1"/>
    </xf>
    <xf numFmtId="0" fontId="3" fillId="4" borderId="28" xfId="0" applyFont="1" applyFill="1" applyBorder="1" applyAlignment="1">
      <alignment vertical="center" wrapText="1"/>
    </xf>
    <xf numFmtId="44" fontId="3" fillId="3" borderId="33" xfId="1" applyFont="1" applyFill="1" applyBorder="1" applyAlignment="1" applyProtection="1">
      <alignment horizontal="justify" vertical="center" wrapText="1"/>
      <protection locked="0"/>
    </xf>
    <xf numFmtId="44" fontId="3" fillId="3" borderId="27" xfId="1" applyFont="1" applyFill="1" applyBorder="1" applyAlignment="1" applyProtection="1">
      <alignment horizontal="justify" vertical="center" wrapText="1"/>
      <protection locked="0"/>
    </xf>
    <xf numFmtId="44" fontId="2" fillId="2" borderId="16" xfId="1" applyFont="1" applyFill="1" applyBorder="1" applyAlignment="1">
      <alignment horizontal="justify" vertical="center" wrapText="1"/>
    </xf>
    <xf numFmtId="44" fontId="2" fillId="2" borderId="10" xfId="1" applyFont="1" applyFill="1" applyBorder="1" applyAlignment="1">
      <alignment horizontal="justify" vertical="center" wrapText="1"/>
    </xf>
    <xf numFmtId="44" fontId="3" fillId="2" borderId="34" xfId="1" applyFont="1" applyFill="1" applyBorder="1" applyAlignment="1">
      <alignment horizontal="justify" vertical="center" wrapText="1"/>
    </xf>
    <xf numFmtId="44" fontId="6" fillId="5" borderId="22" xfId="1" applyFont="1" applyFill="1" applyBorder="1" applyAlignment="1">
      <alignment vertical="center" wrapText="1"/>
    </xf>
    <xf numFmtId="44" fontId="6" fillId="5" borderId="28" xfId="1" applyFont="1" applyFill="1" applyBorder="1" applyAlignment="1">
      <alignment vertical="center" wrapText="1"/>
    </xf>
    <xf numFmtId="44" fontId="4" fillId="5" borderId="8" xfId="1" applyFont="1" applyFill="1" applyBorder="1" applyAlignment="1" applyProtection="1">
      <alignment horizontal="center" vertical="center" wrapText="1"/>
      <protection locked="0"/>
    </xf>
    <xf numFmtId="0" fontId="3" fillId="4" borderId="32" xfId="0" applyFont="1" applyFill="1" applyBorder="1" applyAlignment="1">
      <alignment horizontal="left" vertical="center" wrapText="1"/>
    </xf>
    <xf numFmtId="0" fontId="2" fillId="2" borderId="5"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zoomScale="80" zoomScaleNormal="80" workbookViewId="0">
      <selection activeCell="K10" sqref="K10"/>
    </sheetView>
  </sheetViews>
  <sheetFormatPr defaultRowHeight="15" x14ac:dyDescent="0.25"/>
  <cols>
    <col min="1" max="1" width="35.5703125" customWidth="1"/>
    <col min="2" max="2" width="19.28515625" customWidth="1"/>
    <col min="3" max="3" width="15.7109375" customWidth="1"/>
    <col min="4" max="4" width="16.85546875" customWidth="1"/>
    <col min="5" max="6" width="15.7109375" customWidth="1"/>
    <col min="7" max="7" width="16.28515625" customWidth="1"/>
    <col min="8" max="8" width="16.7109375" customWidth="1"/>
    <col min="9" max="9" width="9.42578125" customWidth="1"/>
  </cols>
  <sheetData>
    <row r="1" spans="1:9" s="7" customFormat="1" ht="18" customHeight="1" x14ac:dyDescent="0.25">
      <c r="A1" s="47" t="s">
        <v>18</v>
      </c>
      <c r="B1" s="47"/>
      <c r="C1" s="48"/>
      <c r="D1" s="48"/>
      <c r="E1" s="48"/>
      <c r="F1" s="48"/>
      <c r="G1" s="48"/>
      <c r="H1" s="48"/>
    </row>
    <row r="2" spans="1:9" s="7" customFormat="1" ht="15" customHeight="1" x14ac:dyDescent="0.25">
      <c r="A2" s="49" t="s">
        <v>25</v>
      </c>
      <c r="B2" s="49"/>
      <c r="C2" s="49"/>
      <c r="D2" s="49"/>
      <c r="E2" s="49"/>
      <c r="F2" s="49"/>
      <c r="G2" s="49"/>
      <c r="H2" s="49"/>
    </row>
    <row r="3" spans="1:9" s="7" customFormat="1" ht="179.25" customHeight="1" thickBot="1" x14ac:dyDescent="0.3">
      <c r="A3" s="59" t="s">
        <v>29</v>
      </c>
      <c r="B3" s="60"/>
      <c r="C3" s="60"/>
      <c r="D3" s="60"/>
      <c r="E3" s="60"/>
      <c r="F3" s="60"/>
      <c r="G3" s="60"/>
      <c r="H3" s="60"/>
      <c r="I3" s="6"/>
    </row>
    <row r="4" spans="1:9" s="9" customFormat="1" ht="26.25" customHeight="1" thickBot="1" x14ac:dyDescent="0.3">
      <c r="A4" s="8" t="s">
        <v>20</v>
      </c>
      <c r="B4" s="8"/>
      <c r="E4" s="12"/>
      <c r="I4" s="4"/>
    </row>
    <row r="5" spans="1:9" s="9" customFormat="1" ht="26.25" customHeight="1" thickBot="1" x14ac:dyDescent="0.3">
      <c r="A5" s="8"/>
      <c r="B5" s="8"/>
      <c r="E5" s="16"/>
      <c r="I5" s="4"/>
    </row>
    <row r="6" spans="1:9" s="7" customFormat="1" ht="39" customHeight="1" thickBot="1" x14ac:dyDescent="0.3">
      <c r="A6" s="3" t="s">
        <v>21</v>
      </c>
      <c r="B6" s="52"/>
      <c r="C6" s="53"/>
      <c r="D6" s="53"/>
      <c r="E6" s="53"/>
      <c r="F6" s="53"/>
      <c r="G6" s="53"/>
      <c r="H6" s="54"/>
    </row>
    <row r="7" spans="1:9" s="7" customFormat="1" ht="47.25" customHeight="1" thickBot="1" x14ac:dyDescent="0.3">
      <c r="A7" s="19"/>
      <c r="B7" s="21" t="s">
        <v>2</v>
      </c>
      <c r="C7" s="55" t="s">
        <v>13</v>
      </c>
      <c r="D7" s="56"/>
      <c r="E7" s="57"/>
      <c r="F7" s="58" t="s">
        <v>14</v>
      </c>
      <c r="G7" s="56"/>
      <c r="H7" s="41"/>
      <c r="I7" s="5"/>
    </row>
    <row r="8" spans="1:9" s="7" customFormat="1" ht="48" customHeight="1" thickBot="1" x14ac:dyDescent="0.3">
      <c r="A8" s="20" t="s">
        <v>19</v>
      </c>
      <c r="B8" s="22" t="s">
        <v>6</v>
      </c>
      <c r="C8" s="23" t="s">
        <v>7</v>
      </c>
      <c r="D8" s="24" t="s">
        <v>3</v>
      </c>
      <c r="E8" s="24" t="s">
        <v>4</v>
      </c>
      <c r="F8" s="24" t="s">
        <v>22</v>
      </c>
      <c r="G8" s="24" t="s">
        <v>23</v>
      </c>
      <c r="H8" s="25" t="s">
        <v>24</v>
      </c>
      <c r="I8" s="5"/>
    </row>
    <row r="9" spans="1:9" s="7" customFormat="1" ht="48" thickBot="1" x14ac:dyDescent="0.3">
      <c r="A9" s="26" t="s">
        <v>15</v>
      </c>
      <c r="B9" s="27">
        <v>0</v>
      </c>
      <c r="C9" s="50"/>
      <c r="D9" s="50"/>
      <c r="E9" s="50"/>
      <c r="F9" s="50"/>
      <c r="G9" s="50"/>
      <c r="H9" s="51"/>
    </row>
    <row r="10" spans="1:9" s="7" customFormat="1" ht="21.75" customHeight="1" thickBot="1" x14ac:dyDescent="0.3">
      <c r="A10" s="29" t="s">
        <v>16</v>
      </c>
      <c r="B10" s="28"/>
      <c r="C10" s="79"/>
      <c r="D10" s="37"/>
      <c r="E10" s="37"/>
      <c r="F10" s="37"/>
      <c r="G10" s="37"/>
      <c r="H10" s="38"/>
    </row>
    <row r="11" spans="1:9" s="7" customFormat="1" ht="30" customHeight="1" x14ac:dyDescent="0.25">
      <c r="A11" s="70" t="s">
        <v>11</v>
      </c>
      <c r="B11" s="77"/>
      <c r="C11" s="11">
        <v>0</v>
      </c>
      <c r="D11" s="72">
        <v>0</v>
      </c>
      <c r="E11" s="14">
        <v>0</v>
      </c>
      <c r="F11" s="14">
        <v>0</v>
      </c>
      <c r="G11" s="14">
        <v>0</v>
      </c>
      <c r="H11" s="15">
        <v>0</v>
      </c>
    </row>
    <row r="12" spans="1:9" s="7" customFormat="1" ht="30" customHeight="1" x14ac:dyDescent="0.25">
      <c r="A12" s="71" t="s">
        <v>9</v>
      </c>
      <c r="B12" s="78"/>
      <c r="C12" s="11">
        <v>0</v>
      </c>
      <c r="D12" s="73">
        <v>0</v>
      </c>
      <c r="E12" s="11">
        <v>0</v>
      </c>
      <c r="F12" s="11">
        <v>0</v>
      </c>
      <c r="G12" s="11">
        <v>0</v>
      </c>
      <c r="H12" s="13">
        <v>0</v>
      </c>
    </row>
    <row r="13" spans="1:9" s="7" customFormat="1" ht="30" customHeight="1" x14ac:dyDescent="0.25">
      <c r="A13" s="71" t="s">
        <v>8</v>
      </c>
      <c r="B13" s="78"/>
      <c r="C13" s="11">
        <v>0</v>
      </c>
      <c r="D13" s="73">
        <v>0</v>
      </c>
      <c r="E13" s="11">
        <v>0</v>
      </c>
      <c r="F13" s="11">
        <v>0</v>
      </c>
      <c r="G13" s="11">
        <v>0</v>
      </c>
      <c r="H13" s="13">
        <v>0</v>
      </c>
    </row>
    <row r="14" spans="1:9" s="7" customFormat="1" ht="30" customHeight="1" x14ac:dyDescent="0.25">
      <c r="A14" s="71" t="s">
        <v>10</v>
      </c>
      <c r="B14" s="78"/>
      <c r="C14" s="11">
        <v>0</v>
      </c>
      <c r="D14" s="73">
        <v>0</v>
      </c>
      <c r="E14" s="11">
        <v>0</v>
      </c>
      <c r="F14" s="11">
        <v>0</v>
      </c>
      <c r="G14" s="11">
        <v>0</v>
      </c>
      <c r="H14" s="13">
        <v>0</v>
      </c>
    </row>
    <row r="15" spans="1:9" s="7" customFormat="1" ht="30" customHeight="1" x14ac:dyDescent="0.25">
      <c r="A15" s="71" t="s">
        <v>12</v>
      </c>
      <c r="B15" s="30"/>
      <c r="C15" s="73">
        <v>0</v>
      </c>
      <c r="D15" s="11">
        <v>0</v>
      </c>
      <c r="E15" s="11">
        <v>0</v>
      </c>
      <c r="F15" s="11">
        <v>0</v>
      </c>
      <c r="G15" s="11">
        <v>0</v>
      </c>
      <c r="H15" s="13">
        <v>0</v>
      </c>
    </row>
    <row r="16" spans="1:9" s="7" customFormat="1" ht="30" customHeight="1" x14ac:dyDescent="0.25">
      <c r="A16" s="71" t="s">
        <v>26</v>
      </c>
      <c r="B16" s="30"/>
      <c r="C16" s="73">
        <v>0</v>
      </c>
      <c r="D16" s="11">
        <v>0</v>
      </c>
      <c r="E16" s="11">
        <v>0</v>
      </c>
      <c r="F16" s="11">
        <v>0</v>
      </c>
      <c r="G16" s="11">
        <v>0</v>
      </c>
      <c r="H16" s="13">
        <v>0</v>
      </c>
    </row>
    <row r="17" spans="1:9" s="7" customFormat="1" ht="30" customHeight="1" thickBot="1" x14ac:dyDescent="0.3">
      <c r="A17" s="39" t="s">
        <v>28</v>
      </c>
      <c r="B17" s="69"/>
      <c r="C17" s="73">
        <v>0</v>
      </c>
      <c r="D17" s="11">
        <v>0</v>
      </c>
      <c r="E17" s="11">
        <v>0</v>
      </c>
      <c r="F17" s="11">
        <v>0</v>
      </c>
      <c r="G17" s="11">
        <v>0</v>
      </c>
      <c r="H17" s="13">
        <v>0</v>
      </c>
    </row>
    <row r="18" spans="1:9" s="7" customFormat="1" ht="22.5" customHeight="1" thickBot="1" x14ac:dyDescent="0.3">
      <c r="A18" s="44" t="s">
        <v>0</v>
      </c>
      <c r="B18" s="45"/>
      <c r="C18" s="45"/>
      <c r="D18" s="45"/>
      <c r="E18" s="45"/>
      <c r="F18" s="45"/>
      <c r="G18" s="45"/>
      <c r="H18" s="46"/>
    </row>
    <row r="19" spans="1:9" s="7" customFormat="1" ht="22.5" customHeight="1" thickBot="1" x14ac:dyDescent="0.3">
      <c r="A19" s="81" t="s">
        <v>1</v>
      </c>
      <c r="B19" s="32">
        <f>SUM(B9:B9)</f>
        <v>0</v>
      </c>
      <c r="C19" s="33"/>
      <c r="D19" s="34"/>
      <c r="E19" s="34"/>
      <c r="F19" s="34"/>
      <c r="G19" s="34"/>
      <c r="H19" s="35"/>
    </row>
    <row r="20" spans="1:9" s="7" customFormat="1" ht="30" customHeight="1" x14ac:dyDescent="0.25">
      <c r="A20" s="80" t="s">
        <v>11</v>
      </c>
      <c r="B20" s="67"/>
      <c r="C20" s="65">
        <f>(C11*4200)*0.75</f>
        <v>0</v>
      </c>
      <c r="D20" s="17">
        <f>D11*4200</f>
        <v>0</v>
      </c>
      <c r="E20" s="17">
        <f t="shared" ref="E20:H20" si="0">E11*4200</f>
        <v>0</v>
      </c>
      <c r="F20" s="17">
        <f t="shared" si="0"/>
        <v>0</v>
      </c>
      <c r="G20" s="17">
        <f t="shared" si="0"/>
        <v>0</v>
      </c>
      <c r="H20" s="18">
        <f t="shared" si="0"/>
        <v>0</v>
      </c>
    </row>
    <row r="21" spans="1:9" s="7" customFormat="1" ht="30" customHeight="1" x14ac:dyDescent="0.25">
      <c r="A21" s="63" t="s">
        <v>9</v>
      </c>
      <c r="B21" s="68"/>
      <c r="C21" s="62">
        <f>(C12*470)*0.75</f>
        <v>0</v>
      </c>
      <c r="D21" s="31">
        <f>D12*470</f>
        <v>0</v>
      </c>
      <c r="E21" s="31">
        <f t="shared" ref="E21:H21" si="1">E12*470</f>
        <v>0</v>
      </c>
      <c r="F21" s="31">
        <f t="shared" si="1"/>
        <v>0</v>
      </c>
      <c r="G21" s="31">
        <f t="shared" si="1"/>
        <v>0</v>
      </c>
      <c r="H21" s="36">
        <f t="shared" si="1"/>
        <v>0</v>
      </c>
    </row>
    <row r="22" spans="1:9" s="7" customFormat="1" ht="30" customHeight="1" x14ac:dyDescent="0.25">
      <c r="A22" s="63" t="s">
        <v>8</v>
      </c>
      <c r="B22" s="68"/>
      <c r="C22" s="62">
        <f>(C13*620)*0.75</f>
        <v>0</v>
      </c>
      <c r="D22" s="31">
        <f>D13*620</f>
        <v>0</v>
      </c>
      <c r="E22" s="31">
        <f t="shared" ref="E22:H22" si="2">E13*620</f>
        <v>0</v>
      </c>
      <c r="F22" s="31">
        <f t="shared" si="2"/>
        <v>0</v>
      </c>
      <c r="G22" s="31">
        <f t="shared" si="2"/>
        <v>0</v>
      </c>
      <c r="H22" s="36">
        <f t="shared" si="2"/>
        <v>0</v>
      </c>
    </row>
    <row r="23" spans="1:9" s="7" customFormat="1" ht="30" customHeight="1" x14ac:dyDescent="0.25">
      <c r="A23" s="63" t="s">
        <v>10</v>
      </c>
      <c r="B23" s="68"/>
      <c r="C23" s="62">
        <f>(C14*65)*0.75</f>
        <v>0</v>
      </c>
      <c r="D23" s="31">
        <f>D14*65</f>
        <v>0</v>
      </c>
      <c r="E23" s="31">
        <f t="shared" ref="E23:H23" si="3">E14*65</f>
        <v>0</v>
      </c>
      <c r="F23" s="31">
        <f t="shared" si="3"/>
        <v>0</v>
      </c>
      <c r="G23" s="31">
        <f t="shared" si="3"/>
        <v>0</v>
      </c>
      <c r="H23" s="36">
        <f t="shared" si="3"/>
        <v>0</v>
      </c>
    </row>
    <row r="24" spans="1:9" s="7" customFormat="1" ht="30" customHeight="1" x14ac:dyDescent="0.25">
      <c r="A24" s="63" t="s">
        <v>12</v>
      </c>
      <c r="B24" s="68"/>
      <c r="C24" s="62">
        <f>(C15*6)*0.75</f>
        <v>0</v>
      </c>
      <c r="D24" s="31">
        <f>D15*6</f>
        <v>0</v>
      </c>
      <c r="E24" s="31">
        <f t="shared" ref="E24:H24" si="4">E15*6</f>
        <v>0</v>
      </c>
      <c r="F24" s="31">
        <f t="shared" si="4"/>
        <v>0</v>
      </c>
      <c r="G24" s="31">
        <f t="shared" si="4"/>
        <v>0</v>
      </c>
      <c r="H24" s="36">
        <f t="shared" si="4"/>
        <v>0</v>
      </c>
    </row>
    <row r="25" spans="1:9" s="7" customFormat="1" ht="30" customHeight="1" x14ac:dyDescent="0.25">
      <c r="A25" s="71" t="s">
        <v>27</v>
      </c>
      <c r="B25" s="68"/>
      <c r="C25" s="66">
        <f>(C16*230)*0.75</f>
        <v>0</v>
      </c>
      <c r="D25" s="66">
        <f>D16*230</f>
        <v>0</v>
      </c>
      <c r="E25" s="66">
        <f t="shared" ref="E25:H25" si="5">E16*230</f>
        <v>0</v>
      </c>
      <c r="F25" s="66">
        <f t="shared" si="5"/>
        <v>0</v>
      </c>
      <c r="G25" s="66">
        <f t="shared" si="5"/>
        <v>0</v>
      </c>
      <c r="H25" s="76">
        <f t="shared" si="5"/>
        <v>0</v>
      </c>
    </row>
    <row r="26" spans="1:9" s="7" customFormat="1" ht="30.75" customHeight="1" thickBot="1" x14ac:dyDescent="0.3">
      <c r="A26" s="39" t="s">
        <v>28</v>
      </c>
      <c r="B26" s="68"/>
      <c r="C26" s="66">
        <f>(C17*500)*0.75</f>
        <v>0</v>
      </c>
      <c r="D26" s="66">
        <f>D17*500</f>
        <v>0</v>
      </c>
      <c r="E26" s="66">
        <f t="shared" ref="E26:H26" si="6">E17*500</f>
        <v>0</v>
      </c>
      <c r="F26" s="66">
        <f t="shared" si="6"/>
        <v>0</v>
      </c>
      <c r="G26" s="66">
        <f t="shared" si="6"/>
        <v>0</v>
      </c>
      <c r="H26" s="76">
        <f t="shared" si="6"/>
        <v>0</v>
      </c>
    </row>
    <row r="27" spans="1:9" s="7" customFormat="1" ht="30" customHeight="1" thickBot="1" x14ac:dyDescent="0.3">
      <c r="A27" s="64" t="s">
        <v>17</v>
      </c>
      <c r="B27" s="69"/>
      <c r="C27" s="61">
        <f>SUM(C20:C26)</f>
        <v>0</v>
      </c>
      <c r="D27" s="74">
        <f t="shared" ref="D27:H27" si="7">SUM(D20:D26)</f>
        <v>0</v>
      </c>
      <c r="E27" s="74">
        <f t="shared" si="7"/>
        <v>0</v>
      </c>
      <c r="F27" s="74">
        <f t="shared" si="7"/>
        <v>0</v>
      </c>
      <c r="G27" s="74">
        <f t="shared" si="7"/>
        <v>0</v>
      </c>
      <c r="H27" s="75">
        <f t="shared" si="7"/>
        <v>0</v>
      </c>
    </row>
    <row r="28" spans="1:9" s="7" customFormat="1" ht="24.75" customHeight="1" thickBot="1" x14ac:dyDescent="0.3">
      <c r="A28" s="42" t="s">
        <v>5</v>
      </c>
      <c r="B28" s="43"/>
      <c r="C28" s="43"/>
      <c r="D28" s="43"/>
      <c r="E28" s="43"/>
      <c r="F28" s="43"/>
      <c r="G28" s="40">
        <f>SUM(C27:H27,B19)</f>
        <v>0</v>
      </c>
      <c r="H28" s="41"/>
      <c r="I28" s="10"/>
    </row>
    <row r="29" spans="1:9" s="7" customFormat="1" ht="17.45" customHeight="1" x14ac:dyDescent="0.25"/>
    <row r="43" spans="1:3" x14ac:dyDescent="0.25">
      <c r="A43" s="1"/>
      <c r="B43" s="1"/>
    </row>
    <row r="44" spans="1:3" x14ac:dyDescent="0.25">
      <c r="A44" s="1"/>
      <c r="B44" s="1"/>
      <c r="C44" s="2"/>
    </row>
    <row r="45" spans="1:3" x14ac:dyDescent="0.25">
      <c r="A45" s="1"/>
      <c r="B45" s="1"/>
    </row>
    <row r="46" spans="1:3" x14ac:dyDescent="0.25">
      <c r="A46" s="1"/>
      <c r="B46" s="1"/>
    </row>
  </sheetData>
  <sheetProtection selectLockedCells="1"/>
  <mergeCells count="10">
    <mergeCell ref="G28:H28"/>
    <mergeCell ref="A28:F28"/>
    <mergeCell ref="A18:H18"/>
    <mergeCell ref="A1:H1"/>
    <mergeCell ref="A2:H2"/>
    <mergeCell ref="C9:H9"/>
    <mergeCell ref="B6:H6"/>
    <mergeCell ref="C7:E7"/>
    <mergeCell ref="F7:H7"/>
    <mergeCell ref="A3:H3"/>
  </mergeCells>
  <pageMargins left="0.7" right="0.7" top="0.75" bottom="0.75" header="0.3" footer="0.3"/>
  <pageSetup scale="59" fitToHeight="0"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1682c1e-6234-4d44-b6ee-288919fe4295">MA2Z4TT5RFWA-370-310</_dlc_DocId>
    <_dlc_DocIdUrl xmlns="d1682c1e-6234-4d44-b6ee-288919fe4295">
      <Url>http://dhssp/ime/IM_Projects/MOTAS/_layouts/DocIdRedir.aspx?ID=MA2Z4TT5RFWA-370-310</Url>
      <Description>MA2Z4TT5RFWA-370-310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829EB274FEBC9448E42ED0CB897D410" ma:contentTypeVersion="0" ma:contentTypeDescription="Create a new document." ma:contentTypeScope="" ma:versionID="1ef33c979cdd40233f295a9f5dda688c">
  <xsd:schema xmlns:xsd="http://www.w3.org/2001/XMLSchema" xmlns:xs="http://www.w3.org/2001/XMLSchema" xmlns:p="http://schemas.microsoft.com/office/2006/metadata/properties" xmlns:ns2="d1682c1e-6234-4d44-b6ee-288919fe4295" targetNamespace="http://schemas.microsoft.com/office/2006/metadata/properties" ma:root="true" ma:fieldsID="e838578dbc87e7c6dbf2b14b6169945f" ns2:_="">
    <xsd:import namespace="d1682c1e-6234-4d44-b6ee-288919fe42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82c1e-6234-4d44-b6ee-288919fe42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949884-1D70-43CD-8D9E-964BE9299475}">
  <ds:schemaRefs>
    <ds:schemaRef ds:uri="http://schemas.microsoft.com/sharepoint/events"/>
  </ds:schemaRefs>
</ds:datastoreItem>
</file>

<file path=customXml/itemProps2.xml><?xml version="1.0" encoding="utf-8"?>
<ds:datastoreItem xmlns:ds="http://schemas.openxmlformats.org/officeDocument/2006/customXml" ds:itemID="{B35A4E97-18CD-4E99-A64F-31F5AFF1F821}">
  <ds:schemaRefs>
    <ds:schemaRef ds:uri="http://schemas.microsoft.com/sharepoint/v3/contenttype/forms"/>
  </ds:schemaRefs>
</ds:datastoreItem>
</file>

<file path=customXml/itemProps3.xml><?xml version="1.0" encoding="utf-8"?>
<ds:datastoreItem xmlns:ds="http://schemas.openxmlformats.org/officeDocument/2006/customXml" ds:itemID="{36DEE4F3-3E5F-4713-8A80-ACF571C0112C}">
  <ds:schemaRefs>
    <ds:schemaRef ds:uri="http://www.w3.org/XML/1998/namespace"/>
    <ds:schemaRef ds:uri="http://schemas.openxmlformats.org/package/2006/metadata/core-properties"/>
    <ds:schemaRef ds:uri="d1682c1e-6234-4d44-b6ee-288919fe4295"/>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DEB2A175-399C-41AA-B892-2F0249723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82c1e-6234-4d44-b6ee-288919fe4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vt:lpstr>
      <vt:lpstr>'Cost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O'Connor, Frank</dc:creator>
  <cp:lastModifiedBy>Clark, Stephanie R</cp:lastModifiedBy>
  <cp:lastPrinted>2019-05-20T19:00:44Z</cp:lastPrinted>
  <dcterms:created xsi:type="dcterms:W3CDTF">2016-11-10T17:58:24Z</dcterms:created>
  <dcterms:modified xsi:type="dcterms:W3CDTF">2019-05-20T19:04:11Z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0x0101005829EB274FEBC9448E42ED0CB897D410</vt:lpwstr>
  </property>
  <property fmtid="{D5CDD505-2E9C-101B-9397-08002B2CF9AE}" pid="3" name="_dlc_DocIdItemGuid">
    <vt:lpwstr>aa8dac64-b2bf-4e3e-a90d-3ea94fcb6401</vt:lpwstr>
  </property>
</Properties>
</file>