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Shared drives\_SPCO\State Price Agreement Team\Price Agreements\Active Categories\Body Armor\20 - 25\2024\Price Lists\Safariland\"/>
    </mc:Choice>
  </mc:AlternateContent>
  <bookViews>
    <workbookView xWindow="-120" yWindow="-120" windowWidth="29040" windowHeight="15840" activeTab="1"/>
  </bookViews>
  <sheets>
    <sheet name="Awarded Category" sheetId="1" r:id="rId1"/>
    <sheet name="Market Basket" sheetId="2" r:id="rId2"/>
    <sheet name="Non-Market Basket" sheetId="3" r:id="rId3"/>
  </sheets>
  <definedNames>
    <definedName name="_xlnm._FilterDatabase" localSheetId="1" hidden="1">'Market Basket'!$A$7:$K$213</definedName>
    <definedName name="_xlnm._FilterDatabase" localSheetId="2" hidden="1">'Non-Market Basket'!$A$5:$I$449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2" i="3" l="1"/>
  <c r="I252" i="3" s="1"/>
  <c r="H251" i="3"/>
  <c r="I251" i="3" s="1"/>
  <c r="H237" i="3"/>
  <c r="I237" i="3" s="1"/>
  <c r="H228" i="3"/>
  <c r="I228" i="3" s="1"/>
  <c r="J77" i="2" l="1"/>
  <c r="K77" i="2" s="1"/>
  <c r="J76" i="2"/>
  <c r="K76" i="2" s="1"/>
  <c r="J75" i="2"/>
  <c r="K75" i="2" s="1"/>
  <c r="J74" i="2"/>
  <c r="K74" i="2" s="1"/>
  <c r="J73" i="2"/>
  <c r="K73" i="2" s="1"/>
  <c r="J72" i="2"/>
  <c r="K72" i="2" s="1"/>
  <c r="J71" i="2"/>
  <c r="K71" i="2" s="1"/>
  <c r="J70" i="2"/>
  <c r="K70" i="2" s="1"/>
  <c r="J69" i="2"/>
  <c r="K69" i="2" s="1"/>
  <c r="J68" i="2"/>
  <c r="K68" i="2" s="1"/>
  <c r="J67" i="2"/>
  <c r="K67" i="2" s="1"/>
  <c r="J66" i="2"/>
  <c r="K66" i="2" s="1"/>
  <c r="J30" i="2"/>
  <c r="K30" i="2" s="1"/>
  <c r="J29" i="2"/>
  <c r="K29" i="2" s="1"/>
  <c r="J28" i="2"/>
  <c r="K28" i="2" s="1"/>
  <c r="J27" i="2"/>
  <c r="K27" i="2" s="1"/>
  <c r="H444" i="3" l="1"/>
  <c r="I444" i="3"/>
  <c r="H443" i="3"/>
  <c r="I443" i="3" s="1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K137" i="2" l="1"/>
  <c r="K132" i="2"/>
  <c r="K140" i="2"/>
  <c r="K148" i="2"/>
  <c r="K134" i="2"/>
  <c r="K142" i="2"/>
  <c r="K150" i="2"/>
  <c r="K135" i="2"/>
  <c r="K143" i="2"/>
  <c r="K141" i="2"/>
  <c r="K136" i="2"/>
  <c r="K144" i="2"/>
  <c r="K133" i="2"/>
  <c r="K145" i="2"/>
  <c r="K138" i="2"/>
  <c r="K146" i="2"/>
  <c r="K149" i="2"/>
  <c r="K131" i="2"/>
  <c r="K139" i="2"/>
  <c r="K147" i="2"/>
  <c r="I449" i="3"/>
  <c r="I448" i="3"/>
  <c r="I447" i="3"/>
  <c r="I446" i="3"/>
  <c r="I445" i="3"/>
  <c r="I442" i="3"/>
  <c r="I441" i="3"/>
  <c r="I440" i="3"/>
  <c r="H439" i="3"/>
  <c r="H438" i="3"/>
  <c r="H437" i="3"/>
  <c r="I437" i="3" s="1"/>
  <c r="I436" i="3"/>
  <c r="H435" i="3"/>
  <c r="I435" i="3" s="1"/>
  <c r="H434" i="3"/>
  <c r="I434" i="3" s="1"/>
  <c r="H433" i="3"/>
  <c r="I433" i="3" s="1"/>
  <c r="H432" i="3"/>
  <c r="I432" i="3" s="1"/>
  <c r="H431" i="3"/>
  <c r="I431" i="3" s="1"/>
  <c r="H430" i="3"/>
  <c r="I430" i="3" s="1"/>
  <c r="H429" i="3"/>
  <c r="I429" i="3" s="1"/>
  <c r="H428" i="3"/>
  <c r="I428" i="3" s="1"/>
  <c r="H427" i="3"/>
  <c r="I427" i="3" s="1"/>
  <c r="H426" i="3"/>
  <c r="I426" i="3" s="1"/>
  <c r="H425" i="3"/>
  <c r="H424" i="3"/>
  <c r="I424" i="3" s="1"/>
  <c r="H423" i="3"/>
  <c r="I423" i="3" s="1"/>
  <c r="H422" i="3"/>
  <c r="I422" i="3" s="1"/>
  <c r="H421" i="3"/>
  <c r="I421" i="3" s="1"/>
  <c r="H420" i="3"/>
  <c r="I420" i="3" s="1"/>
  <c r="H419" i="3"/>
  <c r="I419" i="3" s="1"/>
  <c r="H418" i="3"/>
  <c r="I418" i="3" s="1"/>
  <c r="H417" i="3"/>
  <c r="I417" i="3" s="1"/>
  <c r="H416" i="3"/>
  <c r="I416" i="3" s="1"/>
  <c r="H415" i="3"/>
  <c r="I415" i="3" s="1"/>
  <c r="H414" i="3"/>
  <c r="I414" i="3" s="1"/>
  <c r="I413" i="3"/>
  <c r="H412" i="3"/>
  <c r="H411" i="3"/>
  <c r="H410" i="3"/>
  <c r="H409" i="3"/>
  <c r="H408" i="3"/>
  <c r="I408" i="3" s="1"/>
  <c r="H407" i="3"/>
  <c r="H406" i="3"/>
  <c r="I406" i="3" s="1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H392" i="3"/>
  <c r="H391" i="3"/>
  <c r="H390" i="3"/>
  <c r="H389" i="3"/>
  <c r="H388" i="3"/>
  <c r="H387" i="3"/>
  <c r="H386" i="3"/>
  <c r="H385" i="3"/>
  <c r="H384" i="3"/>
  <c r="I383" i="3"/>
  <c r="H382" i="3"/>
  <c r="I382" i="3" s="1"/>
  <c r="I381" i="3"/>
  <c r="I380" i="3"/>
  <c r="H379" i="3"/>
  <c r="I379" i="3" s="1"/>
  <c r="I378" i="3"/>
  <c r="H377" i="3"/>
  <c r="I377" i="3" s="1"/>
  <c r="I376" i="3"/>
  <c r="I375" i="3"/>
  <c r="I374" i="3"/>
  <c r="I373" i="3"/>
  <c r="I372" i="3"/>
  <c r="I371" i="3"/>
  <c r="I370" i="3"/>
  <c r="I369" i="3"/>
  <c r="I368" i="3"/>
  <c r="I367" i="3"/>
  <c r="H366" i="3"/>
  <c r="H365" i="3"/>
  <c r="H364" i="3"/>
  <c r="I364" i="3" s="1"/>
  <c r="H363" i="3"/>
  <c r="I363" i="3" s="1"/>
  <c r="H362" i="3"/>
  <c r="I362" i="3" s="1"/>
  <c r="H361" i="3"/>
  <c r="I361" i="3" s="1"/>
  <c r="H360" i="3"/>
  <c r="I360" i="3" s="1"/>
  <c r="I359" i="3"/>
  <c r="I358" i="3"/>
  <c r="I357" i="3"/>
  <c r="I356" i="3"/>
  <c r="I355" i="3"/>
  <c r="I354" i="3"/>
  <c r="I353" i="3"/>
  <c r="I352" i="3"/>
  <c r="I351" i="3"/>
  <c r="I350" i="3"/>
  <c r="I349" i="3"/>
  <c r="I348" i="3"/>
  <c r="I347" i="3"/>
  <c r="I346" i="3"/>
  <c r="H345" i="3"/>
  <c r="H344" i="3"/>
  <c r="H343" i="3"/>
  <c r="I342" i="3"/>
  <c r="I341" i="3"/>
  <c r="I340" i="3"/>
  <c r="H339" i="3"/>
  <c r="I339" i="3" s="1"/>
  <c r="I338" i="3"/>
  <c r="I337" i="3"/>
  <c r="I336" i="3"/>
  <c r="I335" i="3"/>
  <c r="I334" i="3"/>
  <c r="H333" i="3"/>
  <c r="I332" i="3"/>
  <c r="I331" i="3"/>
  <c r="I330" i="3"/>
  <c r="I329" i="3"/>
  <c r="I328" i="3"/>
  <c r="I327" i="3"/>
  <c r="I326" i="3"/>
  <c r="H325" i="3"/>
  <c r="H324" i="3"/>
  <c r="I324" i="3" s="1"/>
  <c r="I323" i="3"/>
  <c r="I322" i="3"/>
  <c r="H321" i="3"/>
  <c r="I321" i="3" s="1"/>
  <c r="I320" i="3"/>
  <c r="I319" i="3"/>
  <c r="I318" i="3"/>
  <c r="H317" i="3"/>
  <c r="I316" i="3"/>
  <c r="H315" i="3"/>
  <c r="I315" i="3" s="1"/>
  <c r="I314" i="3"/>
  <c r="H313" i="3"/>
  <c r="I313" i="3" s="1"/>
  <c r="I312" i="3"/>
  <c r="H311" i="3"/>
  <c r="I310" i="3"/>
  <c r="I309" i="3"/>
  <c r="H308" i="3"/>
  <c r="I308" i="3" s="1"/>
  <c r="H307" i="3"/>
  <c r="I307" i="3" s="1"/>
  <c r="H306" i="3"/>
  <c r="I306" i="3" s="1"/>
  <c r="I305" i="3"/>
  <c r="I304" i="3"/>
  <c r="I303" i="3"/>
  <c r="H303" i="3"/>
  <c r="H302" i="3"/>
  <c r="I302" i="3" s="1"/>
  <c r="I301" i="3"/>
  <c r="I300" i="3"/>
  <c r="I299" i="3"/>
  <c r="I298" i="3"/>
  <c r="H297" i="3"/>
  <c r="I297" i="3" s="1"/>
  <c r="I296" i="3"/>
  <c r="I295" i="3"/>
  <c r="H294" i="3"/>
  <c r="I294" i="3" s="1"/>
  <c r="H293" i="3"/>
  <c r="I293" i="3" s="1"/>
  <c r="H292" i="3"/>
  <c r="I292" i="3" s="1"/>
  <c r="H291" i="3"/>
  <c r="I291" i="3" s="1"/>
  <c r="H290" i="3"/>
  <c r="I290" i="3" s="1"/>
  <c r="H289" i="3"/>
  <c r="I289" i="3" s="1"/>
  <c r="H288" i="3"/>
  <c r="I288" i="3" s="1"/>
  <c r="H287" i="3"/>
  <c r="I287" i="3" s="1"/>
  <c r="H286" i="3"/>
  <c r="I286" i="3" s="1"/>
  <c r="H285" i="3"/>
  <c r="I285" i="3" s="1"/>
  <c r="H284" i="3"/>
  <c r="I284" i="3" s="1"/>
  <c r="H283" i="3"/>
  <c r="I283" i="3" s="1"/>
  <c r="H282" i="3"/>
  <c r="I282" i="3" s="1"/>
  <c r="H281" i="3"/>
  <c r="I281" i="3" s="1"/>
  <c r="H280" i="3"/>
  <c r="I280" i="3" s="1"/>
  <c r="H279" i="3"/>
  <c r="I279" i="3" s="1"/>
  <c r="H278" i="3"/>
  <c r="I278" i="3" s="1"/>
  <c r="H277" i="3"/>
  <c r="I277" i="3" s="1"/>
  <c r="H276" i="3"/>
  <c r="I276" i="3" s="1"/>
  <c r="H275" i="3"/>
  <c r="I275" i="3" s="1"/>
  <c r="I274" i="3"/>
  <c r="I273" i="3"/>
  <c r="H272" i="3"/>
  <c r="I272" i="3" s="1"/>
  <c r="H271" i="3"/>
  <c r="I271" i="3" s="1"/>
  <c r="H270" i="3"/>
  <c r="I270" i="3" s="1"/>
  <c r="H269" i="3"/>
  <c r="I269" i="3" s="1"/>
  <c r="H268" i="3"/>
  <c r="I268" i="3" s="1"/>
  <c r="H267" i="3"/>
  <c r="I267" i="3" s="1"/>
  <c r="H266" i="3"/>
  <c r="I266" i="3" s="1"/>
  <c r="I265" i="3"/>
  <c r="H264" i="3"/>
  <c r="H263" i="3"/>
  <c r="I263" i="3" s="1"/>
  <c r="H262" i="3"/>
  <c r="I262" i="3" s="1"/>
  <c r="H261" i="3"/>
  <c r="I261" i="3" s="1"/>
  <c r="H260" i="3"/>
  <c r="I260" i="3" s="1"/>
  <c r="H259" i="3"/>
  <c r="I259" i="3" s="1"/>
  <c r="H258" i="3"/>
  <c r="I258" i="3" s="1"/>
  <c r="H257" i="3"/>
  <c r="H256" i="3"/>
  <c r="H255" i="3"/>
  <c r="H254" i="3"/>
  <c r="H253" i="3"/>
  <c r="H250" i="3"/>
  <c r="H249" i="3"/>
  <c r="H248" i="3"/>
  <c r="H247" i="3"/>
  <c r="H246" i="3"/>
  <c r="H245" i="3"/>
  <c r="H244" i="3"/>
  <c r="I243" i="3"/>
  <c r="I242" i="3"/>
  <c r="H241" i="3"/>
  <c r="I241" i="3" s="1"/>
  <c r="H240" i="3"/>
  <c r="I240" i="3" s="1"/>
  <c r="H239" i="3"/>
  <c r="I239" i="3" s="1"/>
  <c r="H238" i="3"/>
  <c r="I238" i="3" s="1"/>
  <c r="H236" i="3"/>
  <c r="I236" i="3" s="1"/>
  <c r="H235" i="3"/>
  <c r="I235" i="3" s="1"/>
  <c r="H234" i="3"/>
  <c r="I234" i="3" s="1"/>
  <c r="H233" i="3"/>
  <c r="I233" i="3" s="1"/>
  <c r="H232" i="3"/>
  <c r="I232" i="3" s="1"/>
  <c r="H231" i="3"/>
  <c r="I231" i="3" s="1"/>
  <c r="H230" i="3"/>
  <c r="I230" i="3" s="1"/>
  <c r="H229" i="3"/>
  <c r="I229" i="3" s="1"/>
  <c r="H227" i="3"/>
  <c r="I227" i="3" s="1"/>
  <c r="I226" i="3"/>
  <c r="H225" i="3"/>
  <c r="I225" i="3" s="1"/>
  <c r="I224" i="3"/>
  <c r="H223" i="3"/>
  <c r="H222" i="3"/>
  <c r="H221" i="3"/>
  <c r="H220" i="3"/>
  <c r="H219" i="3"/>
  <c r="H218" i="3"/>
  <c r="H217" i="3"/>
  <c r="H216" i="3"/>
  <c r="I215" i="3"/>
  <c r="H214" i="3"/>
  <c r="I214" i="3" s="1"/>
  <c r="H213" i="3"/>
  <c r="I213" i="3" s="1"/>
  <c r="I212" i="3"/>
  <c r="H211" i="3"/>
  <c r="I211" i="3" s="1"/>
  <c r="I210" i="3"/>
  <c r="I209" i="3"/>
  <c r="I208" i="3"/>
  <c r="H207" i="3"/>
  <c r="I207" i="3" s="1"/>
  <c r="H206" i="3"/>
  <c r="I206" i="3" s="1"/>
  <c r="H205" i="3"/>
  <c r="I205" i="3" s="1"/>
  <c r="H204" i="3"/>
  <c r="I204" i="3" s="1"/>
  <c r="H203" i="3"/>
  <c r="I203" i="3" s="1"/>
  <c r="H202" i="3"/>
  <c r="I202" i="3" s="1"/>
  <c r="H201" i="3"/>
  <c r="I201" i="3" s="1"/>
  <c r="H200" i="3"/>
  <c r="I200" i="3" s="1"/>
  <c r="H199" i="3"/>
  <c r="I199" i="3" s="1"/>
  <c r="H198" i="3"/>
  <c r="I198" i="3" s="1"/>
  <c r="H197" i="3"/>
  <c r="I197" i="3" s="1"/>
  <c r="H196" i="3"/>
  <c r="I196" i="3" s="1"/>
  <c r="I195" i="3"/>
  <c r="I194" i="3"/>
  <c r="I193" i="3"/>
  <c r="I192" i="3"/>
  <c r="I191" i="3"/>
  <c r="I190" i="3"/>
  <c r="I189" i="3"/>
  <c r="H188" i="3"/>
  <c r="I187" i="3"/>
  <c r="I186" i="3"/>
  <c r="I185" i="3"/>
  <c r="I184" i="3"/>
  <c r="H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H171" i="3"/>
  <c r="I171" i="3" s="1"/>
  <c r="H170" i="3"/>
  <c r="I170" i="3" s="1"/>
  <c r="H169" i="3"/>
  <c r="I169" i="3" s="1"/>
  <c r="H168" i="3"/>
  <c r="I168" i="3" s="1"/>
  <c r="H167" i="3"/>
  <c r="I167" i="3" s="1"/>
  <c r="H166" i="3"/>
  <c r="I166" i="3" s="1"/>
  <c r="H165" i="3"/>
  <c r="I165" i="3" s="1"/>
  <c r="H164" i="3"/>
  <c r="I164" i="3" s="1"/>
  <c r="H163" i="3"/>
  <c r="I163" i="3" s="1"/>
  <c r="H162" i="3"/>
  <c r="I162" i="3" s="1"/>
  <c r="I161" i="3"/>
  <c r="H160" i="3"/>
  <c r="H159" i="3"/>
  <c r="H158" i="3"/>
  <c r="I157" i="3"/>
  <c r="I156" i="3"/>
  <c r="I155" i="3"/>
  <c r="H154" i="3"/>
  <c r="I154" i="3" s="1"/>
  <c r="H153" i="3"/>
  <c r="I153" i="3" s="1"/>
  <c r="I152" i="3"/>
  <c r="I151" i="3"/>
  <c r="I150" i="3"/>
  <c r="I149" i="3"/>
  <c r="I148" i="3"/>
  <c r="I147" i="3"/>
  <c r="H146" i="3"/>
  <c r="I146" i="3" s="1"/>
  <c r="I145" i="3"/>
  <c r="H144" i="3"/>
  <c r="I144" i="3" s="1"/>
  <c r="H143" i="3"/>
  <c r="I143" i="3" s="1"/>
  <c r="H142" i="3"/>
  <c r="I142" i="3" s="1"/>
  <c r="H141" i="3"/>
  <c r="I141" i="3" s="1"/>
  <c r="H140" i="3"/>
  <c r="I140" i="3" s="1"/>
  <c r="H139" i="3"/>
  <c r="I139" i="3" s="1"/>
  <c r="I138" i="3"/>
  <c r="H137" i="3"/>
  <c r="I137" i="3" s="1"/>
  <c r="H136" i="3"/>
  <c r="I136" i="3" s="1"/>
  <c r="I135" i="3"/>
  <c r="H134" i="3"/>
  <c r="H133" i="3"/>
  <c r="H132" i="3"/>
  <c r="I131" i="3"/>
  <c r="H130" i="3"/>
  <c r="I130" i="3" s="1"/>
  <c r="H129" i="3"/>
  <c r="I129" i="3" s="1"/>
  <c r="H128" i="3"/>
  <c r="I128" i="3" s="1"/>
  <c r="H127" i="3"/>
  <c r="I127" i="3" s="1"/>
  <c r="H126" i="3"/>
  <c r="I126" i="3" s="1"/>
  <c r="I125" i="3"/>
  <c r="I124" i="3"/>
  <c r="I123" i="3"/>
  <c r="I122" i="3"/>
  <c r="H121" i="3"/>
  <c r="I121" i="3" s="1"/>
  <c r="H120" i="3"/>
  <c r="I120" i="3" s="1"/>
  <c r="H119" i="3"/>
  <c r="I119" i="3" s="1"/>
  <c r="H118" i="3"/>
  <c r="I118" i="3" s="1"/>
  <c r="H117" i="3"/>
  <c r="I117" i="3" s="1"/>
  <c r="H116" i="3"/>
  <c r="I116" i="3" s="1"/>
  <c r="H115" i="3"/>
  <c r="I115" i="3" s="1"/>
  <c r="H114" i="3"/>
  <c r="I114" i="3" s="1"/>
  <c r="H113" i="3"/>
  <c r="I113" i="3" s="1"/>
  <c r="H112" i="3"/>
  <c r="I112" i="3" s="1"/>
  <c r="H111" i="3"/>
  <c r="I111" i="3" s="1"/>
  <c r="H110" i="3"/>
  <c r="I110" i="3" s="1"/>
  <c r="H109" i="3"/>
  <c r="I109" i="3" s="1"/>
  <c r="H108" i="3"/>
  <c r="I108" i="3" s="1"/>
  <c r="H107" i="3"/>
  <c r="I107" i="3" s="1"/>
  <c r="H106" i="3"/>
  <c r="I106" i="3" s="1"/>
  <c r="H105" i="3"/>
  <c r="I105" i="3" s="1"/>
  <c r="H104" i="3"/>
  <c r="I104" i="3" s="1"/>
  <c r="H103" i="3"/>
  <c r="I103" i="3" s="1"/>
  <c r="H102" i="3"/>
  <c r="I102" i="3" s="1"/>
  <c r="H101" i="3"/>
  <c r="I101" i="3" s="1"/>
  <c r="H100" i="3"/>
  <c r="I100" i="3" s="1"/>
  <c r="H99" i="3"/>
  <c r="I99" i="3" s="1"/>
  <c r="H98" i="3"/>
  <c r="I98" i="3" s="1"/>
  <c r="H97" i="3"/>
  <c r="I97" i="3" s="1"/>
  <c r="H96" i="3"/>
  <c r="I96" i="3" s="1"/>
  <c r="I95" i="3"/>
  <c r="I94" i="3"/>
  <c r="H93" i="3"/>
  <c r="I93" i="3" s="1"/>
  <c r="H92" i="3"/>
  <c r="I92" i="3" s="1"/>
  <c r="H91" i="3"/>
  <c r="I91" i="3" s="1"/>
  <c r="H90" i="3"/>
  <c r="I90" i="3" s="1"/>
  <c r="H89" i="3"/>
  <c r="I89" i="3" s="1"/>
  <c r="H88" i="3"/>
  <c r="I88" i="3" s="1"/>
  <c r="H87" i="3"/>
  <c r="I87" i="3" s="1"/>
  <c r="H86" i="3"/>
  <c r="I86" i="3" s="1"/>
  <c r="H85" i="3"/>
  <c r="I85" i="3" s="1"/>
  <c r="H84" i="3"/>
  <c r="I84" i="3" s="1"/>
  <c r="H83" i="3"/>
  <c r="I83" i="3" s="1"/>
  <c r="H82" i="3"/>
  <c r="I82" i="3" s="1"/>
  <c r="H81" i="3"/>
  <c r="I81" i="3" s="1"/>
  <c r="H80" i="3"/>
  <c r="I80" i="3" s="1"/>
  <c r="H79" i="3"/>
  <c r="I79" i="3" s="1"/>
  <c r="H78" i="3"/>
  <c r="I78" i="3" s="1"/>
  <c r="H77" i="3"/>
  <c r="I77" i="3" s="1"/>
  <c r="H76" i="3"/>
  <c r="I76" i="3" s="1"/>
  <c r="H75" i="3"/>
  <c r="I75" i="3" s="1"/>
  <c r="H74" i="3"/>
  <c r="I74" i="3" s="1"/>
  <c r="H73" i="3"/>
  <c r="I73" i="3" s="1"/>
  <c r="H72" i="3"/>
  <c r="I72" i="3" s="1"/>
  <c r="H71" i="3"/>
  <c r="I71" i="3" s="1"/>
  <c r="I70" i="3"/>
  <c r="I69" i="3"/>
  <c r="I68" i="3"/>
  <c r="I67" i="3"/>
  <c r="H66" i="3"/>
  <c r="I66" i="3" s="1"/>
  <c r="H65" i="3"/>
  <c r="I65" i="3" s="1"/>
  <c r="H64" i="3"/>
  <c r="I64" i="3" s="1"/>
  <c r="H63" i="3"/>
  <c r="I63" i="3" s="1"/>
  <c r="H62" i="3"/>
  <c r="I62" i="3" s="1"/>
  <c r="H61" i="3"/>
  <c r="I61" i="3" s="1"/>
  <c r="H60" i="3"/>
  <c r="I60" i="3" s="1"/>
  <c r="H59" i="3"/>
  <c r="I59" i="3" s="1"/>
  <c r="H58" i="3"/>
  <c r="I58" i="3" s="1"/>
  <c r="H57" i="3"/>
  <c r="I57" i="3" s="1"/>
  <c r="I56" i="3"/>
  <c r="I55" i="3"/>
  <c r="I54" i="3"/>
  <c r="I53" i="3"/>
  <c r="I52" i="3"/>
  <c r="I51" i="3"/>
  <c r="I50" i="3"/>
  <c r="I49" i="3"/>
  <c r="H48" i="3"/>
  <c r="I48" i="3" s="1"/>
  <c r="H47" i="3"/>
  <c r="I47" i="3" s="1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132" i="3" l="1"/>
  <c r="I134" i="3"/>
  <c r="I159" i="3"/>
  <c r="I216" i="3"/>
  <c r="I218" i="3"/>
  <c r="I220" i="3"/>
  <c r="I222" i="3"/>
  <c r="I245" i="3"/>
  <c r="I247" i="3"/>
  <c r="I249" i="3"/>
  <c r="I253" i="3"/>
  <c r="I255" i="3"/>
  <c r="I257" i="3"/>
  <c r="I264" i="3"/>
  <c r="I317" i="3"/>
  <c r="I344" i="3"/>
  <c r="I366" i="3"/>
  <c r="I385" i="3"/>
  <c r="I387" i="3"/>
  <c r="I389" i="3"/>
  <c r="I391" i="3"/>
  <c r="I393" i="3"/>
  <c r="I395" i="3"/>
  <c r="I397" i="3"/>
  <c r="I399" i="3"/>
  <c r="I401" i="3"/>
  <c r="I403" i="3"/>
  <c r="I405" i="3"/>
  <c r="I407" i="3"/>
  <c r="I409" i="3"/>
  <c r="I411" i="3"/>
  <c r="I438" i="3"/>
  <c r="I311" i="3"/>
  <c r="I325" i="3"/>
  <c r="I425" i="3"/>
  <c r="I133" i="3"/>
  <c r="I158" i="3"/>
  <c r="I160" i="3"/>
  <c r="I188" i="3"/>
  <c r="I217" i="3"/>
  <c r="I219" i="3"/>
  <c r="I221" i="3"/>
  <c r="I223" i="3"/>
  <c r="I244" i="3"/>
  <c r="I246" i="3"/>
  <c r="I248" i="3"/>
  <c r="I250" i="3"/>
  <c r="I254" i="3"/>
  <c r="I256" i="3"/>
  <c r="I333" i="3"/>
  <c r="I343" i="3"/>
  <c r="I345" i="3"/>
  <c r="I365" i="3"/>
  <c r="I384" i="3"/>
  <c r="I386" i="3"/>
  <c r="I388" i="3"/>
  <c r="I390" i="3"/>
  <c r="I392" i="3"/>
  <c r="I394" i="3"/>
  <c r="I396" i="3"/>
  <c r="I398" i="3"/>
  <c r="I400" i="3"/>
  <c r="I402" i="3"/>
  <c r="I404" i="3"/>
  <c r="I410" i="3"/>
  <c r="I412" i="3"/>
  <c r="I439" i="3"/>
  <c r="K18" i="2" l="1"/>
  <c r="K19" i="2"/>
  <c r="K20" i="2"/>
  <c r="K21" i="2"/>
  <c r="K22" i="2"/>
  <c r="K23" i="2"/>
  <c r="K24" i="2"/>
  <c r="K25" i="2"/>
  <c r="K26" i="2"/>
  <c r="K78" i="2"/>
  <c r="K79" i="2"/>
  <c r="K80" i="2"/>
  <c r="K81" i="2"/>
  <c r="K86" i="2"/>
  <c r="K90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7" i="2"/>
  <c r="K130" i="2"/>
  <c r="K151" i="2"/>
  <c r="K152" i="2"/>
  <c r="K153" i="2"/>
  <c r="K154" i="2"/>
  <c r="K155" i="2"/>
  <c r="K156" i="2"/>
  <c r="K159" i="2"/>
  <c r="K180" i="2"/>
  <c r="K182" i="2"/>
  <c r="K183" i="2"/>
  <c r="K184" i="2"/>
  <c r="K185" i="2"/>
  <c r="K186" i="2"/>
  <c r="K187" i="2"/>
  <c r="K188" i="2"/>
  <c r="J87" i="2"/>
  <c r="K87" i="2" l="1"/>
  <c r="J61" i="2"/>
  <c r="K61" i="2" s="1"/>
  <c r="J62" i="2"/>
  <c r="K62" i="2" s="1"/>
  <c r="J63" i="2"/>
  <c r="K63" i="2" s="1"/>
  <c r="J64" i="2"/>
  <c r="K64" i="2" s="1"/>
  <c r="J65" i="2"/>
  <c r="K65" i="2" s="1"/>
  <c r="J60" i="2"/>
  <c r="K60" i="2" s="1"/>
  <c r="J181" i="2" l="1"/>
  <c r="J55" i="2"/>
  <c r="K55" i="2" l="1"/>
  <c r="K181" i="2"/>
  <c r="J59" i="2" l="1"/>
  <c r="J58" i="2"/>
  <c r="J57" i="2"/>
  <c r="J56" i="2"/>
  <c r="J54" i="2"/>
  <c r="J53" i="2"/>
  <c r="J52" i="2"/>
  <c r="K53" i="2" l="1"/>
  <c r="K54" i="2"/>
  <c r="K57" i="2"/>
  <c r="K59" i="2"/>
  <c r="K56" i="2"/>
  <c r="K58" i="2"/>
  <c r="K52" i="2"/>
  <c r="J9" i="2" l="1"/>
  <c r="J10" i="2"/>
  <c r="J11" i="2"/>
  <c r="J12" i="2"/>
  <c r="J13" i="2"/>
  <c r="J14" i="2"/>
  <c r="J15" i="2"/>
  <c r="J16" i="2"/>
  <c r="J17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82" i="2"/>
  <c r="J83" i="2"/>
  <c r="J84" i="2"/>
  <c r="J85" i="2"/>
  <c r="J88" i="2"/>
  <c r="J89" i="2"/>
  <c r="J91" i="2"/>
  <c r="J92" i="2"/>
  <c r="J157" i="2"/>
  <c r="J158" i="2"/>
  <c r="J125" i="2"/>
  <c r="J126" i="2"/>
  <c r="J128" i="2"/>
  <c r="J12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K212" i="2" l="1"/>
  <c r="K13" i="2"/>
  <c r="K211" i="2"/>
  <c r="K179" i="2"/>
  <c r="K163" i="2"/>
  <c r="K49" i="2"/>
  <c r="K16" i="2"/>
  <c r="K210" i="2"/>
  <c r="K178" i="2"/>
  <c r="K15" i="2"/>
  <c r="K177" i="2"/>
  <c r="K126" i="2"/>
  <c r="K47" i="2"/>
  <c r="K192" i="2"/>
  <c r="K46" i="2"/>
  <c r="K207" i="2"/>
  <c r="K199" i="2"/>
  <c r="K191" i="2"/>
  <c r="K175" i="2"/>
  <c r="K167" i="2"/>
  <c r="K158" i="2"/>
  <c r="K83" i="2"/>
  <c r="K45" i="2"/>
  <c r="K38" i="2"/>
  <c r="K12" i="2"/>
  <c r="K203" i="2"/>
  <c r="K41" i="2"/>
  <c r="K194" i="2"/>
  <c r="K162" i="2"/>
  <c r="K40" i="2"/>
  <c r="K209" i="2"/>
  <c r="K169" i="2"/>
  <c r="K14" i="2"/>
  <c r="K208" i="2"/>
  <c r="K168" i="2"/>
  <c r="K84" i="2"/>
  <c r="K31" i="2"/>
  <c r="K198" i="2"/>
  <c r="K190" i="2"/>
  <c r="K174" i="2"/>
  <c r="K166" i="2"/>
  <c r="K157" i="2"/>
  <c r="K82" i="2"/>
  <c r="K44" i="2"/>
  <c r="K37" i="2"/>
  <c r="K11" i="2"/>
  <c r="K128" i="2"/>
  <c r="K48" i="2"/>
  <c r="K201" i="2"/>
  <c r="K161" i="2"/>
  <c r="K32" i="2"/>
  <c r="K200" i="2"/>
  <c r="K160" i="2"/>
  <c r="K125" i="2"/>
  <c r="K206" i="2"/>
  <c r="K205" i="2"/>
  <c r="K197" i="2"/>
  <c r="K189" i="2"/>
  <c r="K173" i="2"/>
  <c r="K165" i="2"/>
  <c r="K92" i="2"/>
  <c r="K51" i="2"/>
  <c r="K43" i="2"/>
  <c r="K36" i="2"/>
  <c r="K10" i="2"/>
  <c r="K195" i="2"/>
  <c r="K171" i="2"/>
  <c r="K129" i="2"/>
  <c r="K89" i="2"/>
  <c r="K34" i="2"/>
  <c r="K202" i="2"/>
  <c r="K170" i="2"/>
  <c r="K88" i="2"/>
  <c r="K33" i="2"/>
  <c r="K193" i="2"/>
  <c r="K85" i="2"/>
  <c r="K39" i="2"/>
  <c r="K176" i="2"/>
  <c r="K204" i="2"/>
  <c r="K196" i="2"/>
  <c r="K172" i="2"/>
  <c r="K164" i="2"/>
  <c r="K91" i="2"/>
  <c r="K50" i="2"/>
  <c r="K42" i="2"/>
  <c r="K35" i="2"/>
  <c r="K17" i="2"/>
  <c r="K9" i="2"/>
  <c r="J8" i="2"/>
  <c r="K8" i="2" l="1"/>
</calcChain>
</file>

<file path=xl/sharedStrings.xml><?xml version="1.0" encoding="utf-8"?>
<sst xmlns="http://schemas.openxmlformats.org/spreadsheetml/2006/main" count="3837" uniqueCount="1024">
  <si>
    <t>SAFARILAND, LLC</t>
  </si>
  <si>
    <t>Exhibit A Awarded Product Category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</si>
  <si>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Ballistic-resistant Vest (including carrier): 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</si>
  <si>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Handgun protection, Level IIA, male/neutral and female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</si>
  <si>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Handgun protection, Level II, male/neutral and female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</si>
  <si>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Handgun protection, Level IIIA, male/neutral and female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</si>
  <si>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Ballistic-resistant Rifle Plates (including carrier):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</si>
  <si>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Rifle protection, Level III, male/neutral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</si>
  <si>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Rifle protection, Level IV, male/neutral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</si>
  <si>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Ballistic-resistant Stand-alone Plate: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</si>
  <si>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In Conjunction With Armor (including carrier):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</si>
  <si>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Stab-resistant Vest (including carrier):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</si>
  <si>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Spike protection, 1/Spike, male/neutral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</si>
  <si>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Spike protection, 2/Spike, male/neutral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</si>
  <si>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Spike protection, 3/Spike, male/neutral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</si>
  <si>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Combination Vest (including carrier): 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</si>
  <si>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Handgun-spike protection, Level II – 2/Spike, male/neutral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</si>
  <si>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Handgun-spike protection, Level IIA – 3/Spike, male/neutral</t>
    </r>
  </si>
  <si>
    <r>
      <t>o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Times New Roman"/>
        <family val="1"/>
      </rPr>
      <t>Handgun-spike protection, Level IIIA – 3/Spike, male/neutral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</si>
  <si>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K-9 Vest: Handgun protection, Level II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</si>
  <si>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Ballistic-resistant Helmet: Handgun protection, Level IIIA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</si>
  <si>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Ballistic-resistant Shield: Handgun protection, Level IIIA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</si>
  <si>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Non-market basket items: Trauma Pack, Trauma Plate, Insert, Protector (groin, shoulder, throat, etc.), Carriers, Pouches, Replacement Vest Straps, ID Patches, Carry Bags, Face Shields, Helmet Accessories, Shield LED Lights, Shield Accessories, Other Accessories</t>
    </r>
  </si>
  <si>
    <t>Vendor Name: SAFARILAND, LLC</t>
  </si>
  <si>
    <t xml:space="preserve"> MARKET BASKET ITEMS</t>
  </si>
  <si>
    <t>Product</t>
  </si>
  <si>
    <t>Type</t>
  </si>
  <si>
    <t>Manufacturer (Brand and Series)</t>
  </si>
  <si>
    <t>Manufacturer Catalog #</t>
  </si>
  <si>
    <t>NIJ - CPL Model Designation</t>
  </si>
  <si>
    <t>Gender
(M=Male, N=Neutral, F=Female)</t>
  </si>
  <si>
    <t>NIJ Standard(s)</t>
  </si>
  <si>
    <t>Threat Level</t>
  </si>
  <si>
    <t>MSRP</t>
  </si>
  <si>
    <t>BID Price</t>
  </si>
  <si>
    <t>% Discount</t>
  </si>
  <si>
    <t>Ballistic-resistant Vest (including carrier)</t>
  </si>
  <si>
    <t>Handgun Protection</t>
  </si>
  <si>
    <t>HARDWIRE® 51 Level II, A7, M Series Concealable Carrier, Male/Neutral</t>
  </si>
  <si>
    <t>1350429-M, 1348925</t>
  </si>
  <si>
    <t>HW-2019-05-SB</t>
  </si>
  <si>
    <t>M or N</t>
  </si>
  <si>
    <t xml:space="preserve"> 0101.06</t>
  </si>
  <si>
    <t>II</t>
  </si>
  <si>
    <t>HARDWIRE® 68 Level IIIA, A7, M Series Concealable Carrier, Male/Neutral</t>
  </si>
  <si>
    <t>1350430-M, 1348925</t>
  </si>
  <si>
    <t>HW-2019-01-SB</t>
  </si>
  <si>
    <t>IIIA</t>
  </si>
  <si>
    <t>Safariland SX Level II, M Series Concealable Carrier, Male</t>
  </si>
  <si>
    <t>1219784-M, 1348925</t>
  </si>
  <si>
    <t>BA-2000S-SX02</t>
  </si>
  <si>
    <t>Safariland SX Level II, M Series Concealable Carrier, Female</t>
  </si>
  <si>
    <t>1219785-F, 1348925</t>
  </si>
  <si>
    <t>BA-2000S-SX02F</t>
  </si>
  <si>
    <t>F</t>
  </si>
  <si>
    <t>Safariland SX Level IIIA, M Series Concealable Carrier, Male</t>
  </si>
  <si>
    <t>1219793-M, 1348925</t>
  </si>
  <si>
    <t>BA-3A00S-SX02</t>
  </si>
  <si>
    <t>Safariland SX Level IIIA, M Series Concealable Carrier, Female</t>
  </si>
  <si>
    <t>1219794-F, 1348925</t>
  </si>
  <si>
    <t>BA-3A00S-SX02F</t>
  </si>
  <si>
    <t>Safariland Summit Level II, M Series Concealable Carrier, Male</t>
  </si>
  <si>
    <t>1219782-M, 1348925</t>
  </si>
  <si>
    <t>BA-2000S-SM02</t>
  </si>
  <si>
    <t>Safariland Summit Level II, M Series Concealable Carrier, Female</t>
  </si>
  <si>
    <t>1219783-F, 1348925</t>
  </si>
  <si>
    <t>BA-2000S-SM02F</t>
  </si>
  <si>
    <t>Safariland Summit Level IIIA, M Series Concealable Carrier, Male</t>
  </si>
  <si>
    <t>1219791-M,  1348925</t>
  </si>
  <si>
    <t>BA-3A00S-SM02</t>
  </si>
  <si>
    <t>Safariland Summit Level IIIA, M Series Concealable Carrier, Female</t>
  </si>
  <si>
    <t>1219792-F, 1348925</t>
  </si>
  <si>
    <t>BA-3A00S-SM02F</t>
  </si>
  <si>
    <t>Safariland Xtreme Level II, M Series Concealable Carrier, Male</t>
  </si>
  <si>
    <t>1219786-M, 1348925</t>
  </si>
  <si>
    <t>BA-2000S-XT03</t>
  </si>
  <si>
    <t>Safariland Xtreme Level II, M Series Concealable Carrier, Female</t>
  </si>
  <si>
    <t>1219787-F, 1348925</t>
  </si>
  <si>
    <t>BA-2000S-XT03F</t>
  </si>
  <si>
    <t>Safariland Xtreme Level IIIA, M Series Concealable Carrier, Male</t>
  </si>
  <si>
    <t>1219795-M, 1348925</t>
  </si>
  <si>
    <t>BA-3A00S-XT03</t>
  </si>
  <si>
    <t>Safariland Xtreme Level IIIA, M Series Concealable Carrier, Female</t>
  </si>
  <si>
    <t>1219796-F, 1348925</t>
  </si>
  <si>
    <t>BA-3A00S-XT03F</t>
  </si>
  <si>
    <t>Safariland Matrix Level II, M Series Concealable Carrier, Male</t>
  </si>
  <si>
    <t>1221918-M, 1348925</t>
  </si>
  <si>
    <t>BA-2000S-MR02</t>
  </si>
  <si>
    <t>Safariland Matrix Level II, M Series Concealable Carrier, Female Structured</t>
  </si>
  <si>
    <t>1221919-F, 1348925</t>
  </si>
  <si>
    <t>BA-2000S-MR02F</t>
  </si>
  <si>
    <t>Safariland Matrix Level IIIA, M Series Concealable Carrier, Male</t>
  </si>
  <si>
    <t>1219686-M, 1348925</t>
  </si>
  <si>
    <t>BA-3A00S-MR02</t>
  </si>
  <si>
    <t>Safariland Matrix Level IIIA, M Series Concealable Carrier, Female Structured</t>
  </si>
  <si>
    <t>1221920-F, 1348925</t>
  </si>
  <si>
    <t>BA-3A00S-MR02F</t>
  </si>
  <si>
    <t>0101.06</t>
  </si>
  <si>
    <t>Safariland BV Level IIIA, M Series Concealable Carrier, Male</t>
  </si>
  <si>
    <t>1345711-M, 1348925</t>
  </si>
  <si>
    <t>BA-3A00S-BV03</t>
  </si>
  <si>
    <t>Ballistic-resistant Stand-alone Plate</t>
  </si>
  <si>
    <t>Rifle Protection</t>
  </si>
  <si>
    <t>DT306P Type III 8.75X11.75 Multi Curve SAPI Small</t>
  </si>
  <si>
    <t>DT306P</t>
  </si>
  <si>
    <t>III</t>
  </si>
  <si>
    <t>DT306P Type III 9.5X12.5 Multi Curve SAPI Medium</t>
  </si>
  <si>
    <t>DT306P Type III 10.25X13.25 Multi Curve SAPI Large</t>
  </si>
  <si>
    <t>DT306P Type III 11X14 Multi Curve SAPI Xlarge</t>
  </si>
  <si>
    <t>DT306P Type III 10X12 Multi Curve Shooters Cut</t>
  </si>
  <si>
    <t>DT306P Type III 10X12 Multi Curve Rectangle</t>
  </si>
  <si>
    <t>DT306P Type III 8X10 Multi Curve Shooters Cut</t>
  </si>
  <si>
    <t xml:space="preserve">DT306P Type III 8X10 Multi Curve Rectangle </t>
  </si>
  <si>
    <t>Hardwire 8000 Type III 8.75X11.75 Multi Curve SAPI Small</t>
  </si>
  <si>
    <t>HW-RF1SA-2020</t>
  </si>
  <si>
    <t>Hardwire 8000 Type III 9.5X12.5 Multi Curve SAPI Medium</t>
  </si>
  <si>
    <t>Hardwire 8000 Type III 10.25X13.25 Multi Curve SAPI Large</t>
  </si>
  <si>
    <t>Hardwire 8000 Type III 11X14 Multi Curve SAPI Xlarge</t>
  </si>
  <si>
    <t>Hardwire 8000 Type III 10X12 Multi Curve Shooters Cut</t>
  </si>
  <si>
    <t>Hardwire 8000 Type III 10X12 Multi Curve Rectangle</t>
  </si>
  <si>
    <t>Hardwire 8000 Type III 8X10 Multi Curve Shooters Cut</t>
  </si>
  <si>
    <t>Hardwire 8000 Type III 8X10 Multi Curve Rectangle</t>
  </si>
  <si>
    <t>Hardwire 9000 Type III 8.75X11.75 Multi Curve SAPI Small</t>
  </si>
  <si>
    <t>HW-RF2SA-2020</t>
  </si>
  <si>
    <t>Hardwire 9000 Type III 9.5x12.5 Multi Curve SAPI Medium</t>
  </si>
  <si>
    <t>Hardwire 9000 Type III 10.25X13.25 Multi Curve SAPI Large</t>
  </si>
  <si>
    <t>Hardwire 9000 Type III 11X14 Multi Curve SAPI Xlarge</t>
  </si>
  <si>
    <t>Hardwire 9000 Type III 10X12 Multi Curve Shooters Cut</t>
  </si>
  <si>
    <t>Hardwire 3000 Type III 8.75X11.75 Multi Curve SAPI Small</t>
  </si>
  <si>
    <t>007-015-3000</t>
  </si>
  <si>
    <t>Hardwire 3000 Type III 9.5x12.5 Multi Curve SAPI Medium</t>
  </si>
  <si>
    <t>Hardwire 3000 Type III 10.25X13.25 Multi Curve SAPI Large</t>
  </si>
  <si>
    <t>Hardwire 3000 Type III 11X14 Multi Curve SAPI Xlarge</t>
  </si>
  <si>
    <t>Hardwire 3000 Type III 10X12 Multi Curve Shooters Cut</t>
  </si>
  <si>
    <t>Hardwire 3000 Type III 10X12 Multi Curve Rectangle</t>
  </si>
  <si>
    <t>Hardwire 3000 Type III 8X10 Multi Curve Shooters Cut</t>
  </si>
  <si>
    <t>Hardwire 3000 Type III 8X10 Multi Curve Rectangle</t>
  </si>
  <si>
    <t>SN106C Type IV 10X12 Multi Curve Shooters Cut</t>
  </si>
  <si>
    <t>SN106C</t>
  </si>
  <si>
    <t>IV</t>
  </si>
  <si>
    <t xml:space="preserve">SN106C Type IV 10x12 Multi Curve Rectangle </t>
  </si>
  <si>
    <t>SN106C Type IV 8x10 Multi Curve Shooters Cut</t>
  </si>
  <si>
    <t>SN106C Type IV 8x10 Multi Curve Rectangle</t>
  </si>
  <si>
    <t>Stab-resistant Vest (including carrier)</t>
  </si>
  <si>
    <t>Spike Protection</t>
  </si>
  <si>
    <t>PRISM Spike 1, M Series Concealable Carrier, Male</t>
  </si>
  <si>
    <t>1219804-M, 1348925</t>
  </si>
  <si>
    <t>PS-1.0</t>
  </si>
  <si>
    <t>0115.00</t>
  </si>
  <si>
    <t>1/Spike</t>
  </si>
  <si>
    <t>PRISM Spike 2, M Series Concealable Carrier, Male</t>
  </si>
  <si>
    <t>1219805-M, 1348925</t>
  </si>
  <si>
    <t>PS-2.2</t>
  </si>
  <si>
    <t>2/Spike</t>
  </si>
  <si>
    <t>PRISM Spike 3, M Series Concealable Carrier, Male</t>
  </si>
  <si>
    <t>1219806-M, 1348925</t>
  </si>
  <si>
    <t>PS-3.0</t>
  </si>
  <si>
    <t>3/Spike</t>
  </si>
  <si>
    <t>1345427-M, 1348925</t>
  </si>
  <si>
    <t>PS-3.1</t>
  </si>
  <si>
    <t>Combination Vest (including carrier)</t>
  </si>
  <si>
    <t>Handgun-Spike</t>
  </si>
  <si>
    <t>PRISM MT Level II Spike 2, M Series Concealable Carrier, Male</t>
  </si>
  <si>
    <t>1301972-M, 1348925</t>
  </si>
  <si>
    <t>NS02-2020S-ME</t>
  </si>
  <si>
    <t>0101.06-0115.00</t>
  </si>
  <si>
    <t>II-2/Spike</t>
  </si>
  <si>
    <t>PRISM MT Level IIA Spike 3, M Series Concealable Carrier</t>
  </si>
  <si>
    <t>1219802-M, 1348925</t>
  </si>
  <si>
    <t>MS-2A30S-MT21</t>
  </si>
  <si>
    <t>IIA-3/Spike</t>
  </si>
  <si>
    <t>PRISM MT Level IIIA Spike 3, M Series Concealable Carrier, Male</t>
  </si>
  <si>
    <t>1219803-M, 1348925</t>
  </si>
  <si>
    <t>MS-3A30S-MT01</t>
  </si>
  <si>
    <t>IIIA-3/Spike</t>
  </si>
  <si>
    <t>K-9 Vest</t>
  </si>
  <si>
    <t>Ballistic, Stab, or Comb.</t>
  </si>
  <si>
    <t>Bark-9 Xtreme Level II, Bark-9™ Canine Platform, VELCRO® Brand Closure</t>
  </si>
  <si>
    <t>1220824, 1346114</t>
  </si>
  <si>
    <t>N/A</t>
  </si>
  <si>
    <t>Bark-9 Xtreme Level IIIA, Bark-9™ Canine Platform, VELCRO® Brand Closure</t>
  </si>
  <si>
    <t>1220825, 1346114</t>
  </si>
  <si>
    <t>Bark-9 Matrix Level II, Bark-9™ Canine Platform, VELCRO® Brand Closure</t>
  </si>
  <si>
    <t>1223996, 1346114</t>
  </si>
  <si>
    <t>Bark-9 Matrix Level IIIA, Bark-9™ Canine Platform, VELCRO® Brand Closure</t>
  </si>
  <si>
    <t>1223995, 1346114</t>
  </si>
  <si>
    <t>Ballistic Shields</t>
  </si>
  <si>
    <t>Handgun or Rifle Protection</t>
  </si>
  <si>
    <t>Assault II VP™ 16X30 Horizontal Handle</t>
  </si>
  <si>
    <t>Assault 1™ 16X24 Horizontal Handle</t>
  </si>
  <si>
    <t>Assault 2™ 16X30 Horizontal Handle</t>
  </si>
  <si>
    <t>Assault 2™  16X30 3 Position Handle</t>
  </si>
  <si>
    <t>Assault 3™ 16X39 Horizontal Handle</t>
  </si>
  <si>
    <t>NATO 1™ 17X32 Horizontal Handle</t>
  </si>
  <si>
    <t>NATO 2™ 20X34 Horizontal Handle</t>
  </si>
  <si>
    <t>NATO 3™ 26X48 Horizontal Handle</t>
  </si>
  <si>
    <t>NATO SS™ 20X32 Horizontal Handle</t>
  </si>
  <si>
    <t>Phoenix IV™ 24X48 (Includes 3 panels and wheel base)</t>
  </si>
  <si>
    <t>Phoenix IV™ 24X16 (Additional Panel)</t>
  </si>
  <si>
    <t>Phoenix IV™ 24X16 (Additional Panel w/ Viewport)</t>
  </si>
  <si>
    <t>Intruder™ G2™ 20X34  LED Lights Hoizontal Handle</t>
  </si>
  <si>
    <t>0108.01</t>
  </si>
  <si>
    <t>Intruder™ G2™ 20X34 LED Lights 3-Position Handle</t>
  </si>
  <si>
    <t>Intruder™ G2™ 20X34 No Lights Horizontal Handle</t>
  </si>
  <si>
    <t>Intruder™ G2™  20X34 No Lights 3-Position Handle</t>
  </si>
  <si>
    <t>Entry I FR X 24X36 Horizontal Handle</t>
  </si>
  <si>
    <t>Entry I FR X 24X36 3-Position Handle</t>
  </si>
  <si>
    <t>Entry I FR X 24X36 Foxfury B70 Integrated Light  Horizontal Handle</t>
  </si>
  <si>
    <t>Entry I FR X 24X36 Foxfury B70 Integrated Light 3-Position Handle</t>
  </si>
  <si>
    <t>Entry I X 24X36 Horizontal Handle</t>
  </si>
  <si>
    <t>Entry I X 24X36 3-Position Handle</t>
  </si>
  <si>
    <t>Entry I X 24X36 FoxFury B70 Integrated Light Horizontal Handle</t>
  </si>
  <si>
    <t>Entry I X 24X36 FoxFury B70 Integrated Light 3-Position Handle</t>
  </si>
  <si>
    <t xml:space="preserve">Entry I FR 24X36 FBI 3 Position Handle </t>
  </si>
  <si>
    <t>Entry II X 24X48 Horizontal Handle</t>
  </si>
  <si>
    <t>Entry II X 24X48 3-Position Handle</t>
  </si>
  <si>
    <t>Entry II X 24X48 Foxfury B70 Integrated  Light Horizontal Handle</t>
  </si>
  <si>
    <t>Entry II X 24X48 Foxfury B70 Integrated Light 3-Position Handle</t>
  </si>
  <si>
    <t>Defender X 20X34 Horizontal Handle</t>
  </si>
  <si>
    <t>Defender X 20X34 3-Position Handle</t>
  </si>
  <si>
    <t>Defender X 20X34 Foxfury B70 Integrated Light Horizontal Handle</t>
  </si>
  <si>
    <t>Defender X 20X34 Fox fury B70 Integrated Light 3-Position Handle</t>
  </si>
  <si>
    <t>Mighty Mite X 18X30 Horizontal Handle</t>
  </si>
  <si>
    <t>Mighty Mite X 18X30 3-Position Handle</t>
  </si>
  <si>
    <t>Mighty Mite X 18X30 Foxfury B70 Integrated Light Horizontal Handle</t>
  </si>
  <si>
    <t>Mighty Mite X 18X30 Fox fury B70 Integrated Light  3-Position Handle</t>
  </si>
  <si>
    <t>Patroller™ 18X24 Horizontal Handle</t>
  </si>
  <si>
    <t>Patroller™ FR 22X31 Horizontal Handle</t>
  </si>
  <si>
    <t>TSI 1 20X34 Horizontal Handle</t>
  </si>
  <si>
    <t>TSI 1 Level IIIA Shield 20X34 3-Position Handle</t>
  </si>
  <si>
    <t>TSI 2 24X36 Horizontal Handle</t>
  </si>
  <si>
    <t>TSI 2 24x36 3-Position Handle</t>
  </si>
  <si>
    <t>TSI 3 20X48 Horizontal Handle</t>
  </si>
  <si>
    <t>HI-VIZ 12X24 Clear Horizontal Handle</t>
  </si>
  <si>
    <t>HI-VIZ 12X24 Clear T-Shape Horizontal Handle</t>
  </si>
  <si>
    <t>HI-VIZ 9.5X24 Clear Horizontal Handle</t>
  </si>
  <si>
    <t>Strike Shield IIIA Soft Roll-Up Shield 20X28 Horizontal Handle</t>
  </si>
  <si>
    <t>Strike Shield IIIA Soft Roll-Up Shield 20X32 Horizontal Handle</t>
  </si>
  <si>
    <t>Strike Shield SX IIIA Soft Roll-Up Shield 20X28 Horizontal Handle</t>
  </si>
  <si>
    <t>Ballistic Helmet</t>
  </si>
  <si>
    <t>Delta 5 4-Bolt Full-Cut Mesh Suspension 4-Point Harness</t>
  </si>
  <si>
    <t>1345392-FC
PTA-HS-4PHS</t>
  </si>
  <si>
    <t>0106.01</t>
  </si>
  <si>
    <t>Delta 5 4-Bolt Mid-Cut Mesh Suspension 4-Point Harness</t>
  </si>
  <si>
    <t>1345392-MC
PTA-HS-4PHS</t>
  </si>
  <si>
    <t>Delta 5 4-Bolt High-Cut Mesh Suspension 4-Point Harness</t>
  </si>
  <si>
    <t>1345392-HC
PTA-HS-4PHS</t>
  </si>
  <si>
    <t>Delta 4 4-Bolt Full-Cut Mesh Suspension 4-Point Harness</t>
  </si>
  <si>
    <t>1220976-FC
PTA-HS-4PHS</t>
  </si>
  <si>
    <t>Delta 4 4-Bolt Mid-Cut Mesh Suspension 4-Point Harness</t>
  </si>
  <si>
    <t>1220976-MC
PTA-HS-4PHS</t>
  </si>
  <si>
    <t>Delta 4 4-Bolt High-Cut Mesh Suspension 4-Point Harness</t>
  </si>
  <si>
    <t>1220976-HC
PTA-HS-4PHS</t>
  </si>
  <si>
    <t>AMP-1TP, ACH, Full-Cut, Rails, Padded Bag, No NVG Holes, Black</t>
  </si>
  <si>
    <t>AMP-1TP, ACH, Full-Cut, Rails, Padded Bag, No NVG Holes, Green</t>
  </si>
  <si>
    <t>AMP-1TP, ACH, Mid-Cut, Rails, Padded Bag, No NVG Holes, Black</t>
  </si>
  <si>
    <t>AMP-1TP, ACH, Mid-Cut, Rails, Padded Bag, No NVG Holes, Green</t>
  </si>
  <si>
    <t>AMP-1TP, ACH, High-Cut, Rails, Padded Bag, No NVG Holes, Black</t>
  </si>
  <si>
    <t>AMP-1TP, ACH, High-Cut, Rails, Padded Bag, No NVG Holes, Green</t>
  </si>
  <si>
    <t>AMP-1TP, ACH, Full-Cut, Rails, Padded Bag, Drilled for NVG, Bungees, Black (Must Select NVG Shroud)</t>
  </si>
  <si>
    <t>AMP-1TP, ACH, Full-Cut, Rails, Padded Bag, Drilled for NVG, Bungees, Green (Must Select NVG Shroud)</t>
  </si>
  <si>
    <t>AMP-1TP, ACH, Mid-Cut, Rails, Padded Bag, Drilled for NVG, Bungees, Black (Must Select NVG Shroud)</t>
  </si>
  <si>
    <t>AMP-1TP, ACH, Mid-Cut, Rails, Padded Bag, Drilled for NVG, Bungees, Green (Must Select NVG Shroud)</t>
  </si>
  <si>
    <t>AMP-1TP, ACH, High-Cut, Rails, Padded Bag, Drilled for NVG, Bungees, Black (Must Select NVG Shroud)</t>
  </si>
  <si>
    <t>AMP-1TP, ACH, High-Cut, Rails, Padded Bag, Drilled for NVG, Bungees, Green (Must Select NVG Shroud)</t>
  </si>
  <si>
    <t>AMP-1E, ACH, Full-Cut, Rails, No NVG Holes, Black</t>
  </si>
  <si>
    <t>AMP-1E, ACH, Full-Cut, Rails, No NVG Holes, Green</t>
  </si>
  <si>
    <t>AMP-1E, ACH, Mid-Cut, Rails, No NVG Holes, Black</t>
  </si>
  <si>
    <t>AMP-1E, ACH, Mid-Cut, Rails, No NVG Holes, Green</t>
  </si>
  <si>
    <t>AMP-1E, ACH, High-Cut, Rails, No NVG Holes, Black</t>
  </si>
  <si>
    <t>AMP-1E, ACH, High-Cut, Rails, No NVG Holes, Green</t>
  </si>
  <si>
    <t>AMP-1E, ACH, Full-Cut, Rails, Drilled for NVG, Bungees, Black (Must Select NVG Shroud)</t>
  </si>
  <si>
    <t>AMP-1E, ACH, Full-Cut, Rails, Drilled for NVG, Bungees, Green (Must Select NVG Shroud)</t>
  </si>
  <si>
    <t>AMP-1E, ACH, Mid-Cut, Rails, Drilled for NVG, Bungees, Black (Must Select NVG Shroud)</t>
  </si>
  <si>
    <t>AMP-1E, ACH, Mid-Cut, Rails, Drilled for NVG, Bungees, Green (Must Select NVG Shroud)</t>
  </si>
  <si>
    <t>AMP-1E, ACH, High-Cut, Rails, Drilled for NVG, Bungees, Black (Must Select NVG Shroud)</t>
  </si>
  <si>
    <t>AMP-1E, ACH, High-Cut, Rails, Drilled for NVG, Bungees, Green (Must Select NVG Shroud)</t>
  </si>
  <si>
    <t>Soft</t>
  </si>
  <si>
    <t>Trauma Plate</t>
  </si>
  <si>
    <t>Hard</t>
  </si>
  <si>
    <t>Pouches</t>
  </si>
  <si>
    <t>Replacement Vest Straps</t>
  </si>
  <si>
    <t>ID Patches</t>
  </si>
  <si>
    <t>Carry Bags</t>
  </si>
  <si>
    <t>Face Shields</t>
  </si>
  <si>
    <t>Helmet Accessories</t>
  </si>
  <si>
    <t>Shield Accessories</t>
  </si>
  <si>
    <t>Other Accessories</t>
  </si>
  <si>
    <t>Market Basket: Items that are verified to meet standards</t>
  </si>
  <si>
    <t>Non-Market Basket - Items that do not have standards</t>
  </si>
  <si>
    <t xml:space="preserve"> Non-Market Basket Items</t>
  </si>
  <si>
    <t>Body Armor</t>
  </si>
  <si>
    <t xml:space="preserve">Insert </t>
  </si>
  <si>
    <t>Soft or hard</t>
  </si>
  <si>
    <t>Protector</t>
  </si>
  <si>
    <t>Carrier</t>
  </si>
  <si>
    <t>Concealable, Under uniform</t>
  </si>
  <si>
    <t>Tactical</t>
  </si>
  <si>
    <t>Description</t>
  </si>
  <si>
    <t>External/Overt, Over uniform</t>
  </si>
  <si>
    <t>K-9</t>
  </si>
  <si>
    <t>IMPAC HT 5X7 Single Curve Rectangle</t>
  </si>
  <si>
    <t>IMPAC HTF 5X7 Single Curve Rectangle Female</t>
  </si>
  <si>
    <t>IMPAC HT 5X8 Single Curve Rectangle</t>
  </si>
  <si>
    <t>IMPAC HTF 5X8 Single Curve Rectangle Female</t>
  </si>
  <si>
    <t>IMPAC HT 7X9 Single Curve Rectangle</t>
  </si>
  <si>
    <t>IMPAC HTF 7X9 Single Curve Rectangle Female</t>
  </si>
  <si>
    <t>IMPAC HT 8X10 Single Curve Shooters Cut</t>
  </si>
  <si>
    <t>IMPAC HT 8X10 Single Curve Rectangle</t>
  </si>
  <si>
    <t>IMPAC HT 10X12 Single Curve Shooters Cut</t>
  </si>
  <si>
    <t>IMPAC HT 10X12 Single Curve Rectangle</t>
  </si>
  <si>
    <t>N</t>
  </si>
  <si>
    <t>IMPAC HT1F 5X7 Single Curve Rectangle Female</t>
  </si>
  <si>
    <t>IMPAC HT1 5X7 Single Curve Rectangle</t>
  </si>
  <si>
    <t>IMPAC HT1 5X8 Single Curve Rectangle</t>
  </si>
  <si>
    <t>IMPAC HT1 7X9 Single Curve Rectangle</t>
  </si>
  <si>
    <t>IMPAC HT1 10X12 Single Curve Shooters Cut</t>
  </si>
  <si>
    <t>IMPAC CTDT 5X7 Single Curve Rectangle</t>
  </si>
  <si>
    <t>IMPAC CTDT 5X8 Single Curve Rectangle</t>
  </si>
  <si>
    <t>IMPAC CTDT 7X9 Single Curve Rectangle</t>
  </si>
  <si>
    <t>IMPAC CTDT 10X12 Single Curve Shooters Cut</t>
  </si>
  <si>
    <t>IMPAC MT 5X7 Single Curve Rectangle</t>
  </si>
  <si>
    <t>IMPAC MT 5X8 Single Curve Rectangle</t>
  </si>
  <si>
    <t>IMPAC MT 7X9 Single Curve Rectangle</t>
  </si>
  <si>
    <t>IMPAC MT 10X12 Single Curve Shooters Cut</t>
  </si>
  <si>
    <t>Safariland - SPECIAL THREAT INSERTS</t>
  </si>
  <si>
    <t>Polycarb 10X12 Single Curve Shooters Cut</t>
  </si>
  <si>
    <t>Polycarb 10X12 Single Curve Rectangle</t>
  </si>
  <si>
    <t xml:space="preserve">SHOCK .047X5X8 Multi Curve SA </t>
  </si>
  <si>
    <t>SHOCK .047X5X7 MC SA Female</t>
  </si>
  <si>
    <t>1220916-57</t>
  </si>
  <si>
    <t>1220916-58</t>
  </si>
  <si>
    <t>1220916-79</t>
  </si>
  <si>
    <t>1346126-57</t>
  </si>
  <si>
    <t>1346126-58</t>
  </si>
  <si>
    <t>1346126-79</t>
  </si>
  <si>
    <t>1220902-57</t>
  </si>
  <si>
    <t>1220902-58</t>
  </si>
  <si>
    <t>1220902-79</t>
  </si>
  <si>
    <t>Hardwire Trauma Plate, 5" X 7"</t>
  </si>
  <si>
    <t>Hardwire Trauma Plate, 5" X 8"</t>
  </si>
  <si>
    <t>Hardwire Trauma Plate, 7" X 9"</t>
  </si>
  <si>
    <t>MATRIX® Soft Trauma Plate, 5" X 7"</t>
  </si>
  <si>
    <t>MATRIX® Soft Trauma Plate, 5" X 8"</t>
  </si>
  <si>
    <t>MATRIX® Soft Trauma Plate, 7" X 9"</t>
  </si>
  <si>
    <t>Soft Trauma Plate, 5" X 7"</t>
  </si>
  <si>
    <t>Soft Trauma Plate, 5" X 8"</t>
  </si>
  <si>
    <t>Soft Trauma Plate, 7" X 9"</t>
  </si>
  <si>
    <t>Safariland - Hard Trauma Plate</t>
  </si>
  <si>
    <t>Safariland - Soft Trauma Plate</t>
  </si>
  <si>
    <t>1345758-6700</t>
  </si>
  <si>
    <t>1345301-6701</t>
  </si>
  <si>
    <t>U1 Uniform Shirt Carrier, Side Opening</t>
  </si>
  <si>
    <t>U1 Uniform Shirt Carrier, Front Opening</t>
  </si>
  <si>
    <t>U1 Uniform Shirt Carrier, Side Opening, Fixed Pockets</t>
  </si>
  <si>
    <t>U1 Uniform Shirt Carrier, Front Opening, Fixed Pockets</t>
  </si>
  <si>
    <t>Uniform Shirt Carrier DN6700, Side Opening, Traditional Molle Webbing</t>
  </si>
  <si>
    <t>Uniform Shirt Carrier DN6701, Front Opening, Traditional Molle Webbing</t>
  </si>
  <si>
    <t>V1 External Carrier, Side Opening, Clean</t>
  </si>
  <si>
    <t>V1 External Carrier, Front Opening, Clean</t>
  </si>
  <si>
    <t>V1 External Carrier, Side Opening, Advanced Webless System</t>
  </si>
  <si>
    <t>V1 External Carrier, Front Opening, Advanced Webless System</t>
  </si>
  <si>
    <t>V1 External Carrier, Side Opening, Fixed Pockets</t>
  </si>
  <si>
    <t>V1 External Carrier, Front Opening, Fixed Pockets</t>
  </si>
  <si>
    <t>V1 Firearms Instructor Carrier, Advanced Webless System, Red</t>
  </si>
  <si>
    <t>V1 Firearms Instructor Carrier, Fixed Pockets, Red</t>
  </si>
  <si>
    <t>V1 EMS Carrier, Fixed Pockets, Royal Blue</t>
  </si>
  <si>
    <t>V1 Hi-Viz Carrier, Clean, Hi-Viz Yellow</t>
  </si>
  <si>
    <t>V1 Hi-Viz Carrier, Advanced Webless System, Hi-Viz Yellow</t>
  </si>
  <si>
    <t>Oregon City Carrier DN6566, Front Opening, Traditional Modular Webbing</t>
  </si>
  <si>
    <t>Bothell PD Carrier DN6565, Front Opening, Traditionnal Modular Webbing</t>
  </si>
  <si>
    <t xml:space="preserve">V1 DN6551, Side Opening, Traditional Modular Webbing No Rear ID, FirstSpear® Tubes™ </t>
  </si>
  <si>
    <t xml:space="preserve">V1 DN6618, Side Opening, Traditional Modular Webbing with Rear ID, FirstSpear® Tubes™ </t>
  </si>
  <si>
    <t>EXT Carrier DN6774, Advanced Webless System, FirstSpear® Tubes™, Velcro Closure</t>
  </si>
  <si>
    <t>1303518-6566</t>
  </si>
  <si>
    <t>1303518-6565</t>
  </si>
  <si>
    <t>1303566-6551</t>
  </si>
  <si>
    <t>1303566-6618</t>
  </si>
  <si>
    <t>1349981-6774</t>
  </si>
  <si>
    <t>1290135-6592</t>
  </si>
  <si>
    <t>TAC Overt Carrier, Side Opening, Clean</t>
  </si>
  <si>
    <t>TAC Overt Carrier, Side Opening, Clean, Tactical Option</t>
  </si>
  <si>
    <t>TAC Overt Carrier, Side Opening, Traditional Modular Webbing</t>
  </si>
  <si>
    <t>TAC Overt Carrier DN6592, Side Opening, Traditional Modular Webbing</t>
  </si>
  <si>
    <t>TAC Overt Carrier, Side Opening, Fixed Pockets</t>
  </si>
  <si>
    <t>TAC Overt Carrier, Side Opening, Traditional Modular Webbing, Tactical Options</t>
  </si>
  <si>
    <t>TAC Overt Carrier, Side Opening, Fixed Pockets, Tactical Options</t>
  </si>
  <si>
    <t>Small Patches</t>
  </si>
  <si>
    <t>1223589-SS</t>
  </si>
  <si>
    <t>1223589-CS</t>
  </si>
  <si>
    <t>1223589-SPS</t>
  </si>
  <si>
    <t>1223589-BS</t>
  </si>
  <si>
    <t>1223589-PL</t>
  </si>
  <si>
    <t>1223589-SL</t>
  </si>
  <si>
    <t>1223589-CL</t>
  </si>
  <si>
    <t>1223589-SPL</t>
  </si>
  <si>
    <t>1223589-BL</t>
  </si>
  <si>
    <t>POLICE ID PATCHES - Small  5" X 2"</t>
  </si>
  <si>
    <t>SHERIFF ID PATCHES - Small  5" X 2"</t>
  </si>
  <si>
    <t>CORRECTIONS ID PATCHES - Small  5" X 2"</t>
  </si>
  <si>
    <t>STATE POLICE ID PATCHES - Small  5" X 2"</t>
  </si>
  <si>
    <t>BLANK ID PATCHES - Small  5" X 2"</t>
  </si>
  <si>
    <t>POLICE ID PATCHES - Large 8.5" X 3"</t>
  </si>
  <si>
    <t>SHERIFF ID PATCHES - Large 8.5" X 3"</t>
  </si>
  <si>
    <t>STATE POLICE ID PATCHES - Large 8.5" X 3"</t>
  </si>
  <si>
    <t>BLANK ID PATCHES - Large 8.5" X 3"</t>
  </si>
  <si>
    <t xml:space="preserve">1223589-PS </t>
  </si>
  <si>
    <t>Large Patches</t>
  </si>
  <si>
    <t>SBA Welded Elastic Strap Kit Black</t>
  </si>
  <si>
    <t>SBA Welded Elastic Strap Kit White</t>
  </si>
  <si>
    <t>1352452-M</t>
  </si>
  <si>
    <t>1352453-M</t>
  </si>
  <si>
    <t>1352454-F</t>
  </si>
  <si>
    <t>1352455-F</t>
  </si>
  <si>
    <t>1219671-TP4</t>
  </si>
  <si>
    <t>1219671-TP4A</t>
  </si>
  <si>
    <t>1219671-TP5</t>
  </si>
  <si>
    <t>1219671-TP5A</t>
  </si>
  <si>
    <t>1219671-TP5B</t>
  </si>
  <si>
    <t>1219671-TP6</t>
  </si>
  <si>
    <t>1219671-TP6A</t>
  </si>
  <si>
    <t>1219671-TP7</t>
  </si>
  <si>
    <t>1219671-TP9</t>
  </si>
  <si>
    <t>1219671-TP9A</t>
  </si>
  <si>
    <t>1219671-TP10</t>
  </si>
  <si>
    <t>1219671-TP10A</t>
  </si>
  <si>
    <t>1219671-TP10B</t>
  </si>
  <si>
    <t>1219671-TP11</t>
  </si>
  <si>
    <t>1219671-TP11A</t>
  </si>
  <si>
    <t>1219671-TP12</t>
  </si>
  <si>
    <t>1219671-TP12A</t>
  </si>
  <si>
    <t>1219671-TP12B</t>
  </si>
  <si>
    <t>1219671-TP12C</t>
  </si>
  <si>
    <t>1219671-TP12D</t>
  </si>
  <si>
    <t>1219671-TP13</t>
  </si>
  <si>
    <t>1219671-TP15</t>
  </si>
  <si>
    <t>1219671-TP15A</t>
  </si>
  <si>
    <t>1219671-TP16</t>
  </si>
  <si>
    <t>1219671-TP14</t>
  </si>
  <si>
    <t>1219671-TP14A</t>
  </si>
  <si>
    <t>1219671-TP14B</t>
  </si>
  <si>
    <t>1219671-TP14C</t>
  </si>
  <si>
    <t>1219671-TP17</t>
  </si>
  <si>
    <t>1219671-TP17A</t>
  </si>
  <si>
    <t>1219671-TP18</t>
  </si>
  <si>
    <t>1219671-TP19</t>
  </si>
  <si>
    <t>1219671-TP19A</t>
  </si>
  <si>
    <t>1219671-TP19B</t>
  </si>
  <si>
    <t>1219671-TP20</t>
  </si>
  <si>
    <t>1219671-TP21</t>
  </si>
  <si>
    <t>1219671-TP21A</t>
  </si>
  <si>
    <t>1219671-TP21B</t>
  </si>
  <si>
    <t>1219671-TP22</t>
  </si>
  <si>
    <t>1222161-TP22</t>
  </si>
  <si>
    <t>1219671-TP24</t>
  </si>
  <si>
    <t>1219671-TP32</t>
  </si>
  <si>
    <t>1219671-TP33</t>
  </si>
  <si>
    <t>1219671-TP58B</t>
  </si>
  <si>
    <t>1219671-TP62</t>
  </si>
  <si>
    <t>1219671-TP83</t>
  </si>
  <si>
    <t>1219671-TP99</t>
  </si>
  <si>
    <t>1220970-BLK</t>
  </si>
  <si>
    <t>TP4, M4 Magazine Pouch, Double, Stacked</t>
  </si>
  <si>
    <t>TP4A, M4 Magazine Pouch, Double, Staggered</t>
  </si>
  <si>
    <t>TP5, M4 Magazine Pouch, Single</t>
  </si>
  <si>
    <t>TP5A, M4 Magazine Pouch, Double</t>
  </si>
  <si>
    <t>TP5B, M4 Magazine Pouch, Triple</t>
  </si>
  <si>
    <t>TP6, M4 Magazine Pouch, Short, Single</t>
  </si>
  <si>
    <t>TP6A, M4 Magazine Pouch, Short, Double</t>
  </si>
  <si>
    <t>TP7, M4/Side Arm Magazine Pouch, Dual/Double</t>
  </si>
  <si>
    <t>TP9, SR25 Magazine Pouch, Single</t>
  </si>
  <si>
    <t>TP9A, SR25 Magazine Pouch, Double</t>
  </si>
  <si>
    <t>TP10, Side Arm Magazine Pouch, Single</t>
  </si>
  <si>
    <t>TP10A, Side Arm Magazine Pouch, Double</t>
  </si>
  <si>
    <t>TP10B, Side Arm Magazine Pouch, Triple</t>
  </si>
  <si>
    <t>TP11, 12 Round Shot Shell Pouch</t>
  </si>
  <si>
    <t>TP11A, 24 Round Shot Shell Pouch</t>
  </si>
  <si>
    <t>TP12, 37/40 MM Less Lethal Pouch, Single</t>
  </si>
  <si>
    <t>TP12A, 37/40 MM Less Lethal Pouch, Double</t>
  </si>
  <si>
    <t>TP12B, 37/40 MM Less Lethal Pouch, Triple</t>
  </si>
  <si>
    <t>TP12C, 37/40 MM Less Lethal Pouch, 7 Round</t>
  </si>
  <si>
    <t>TP12D, 37/40 MM Less Lethal Pouch, 7 Round, Flip Down</t>
  </si>
  <si>
    <t>TP13, MK3/MK4 Aerosol Pouch</t>
  </si>
  <si>
    <t>TP15, Grenade Pouch, Single</t>
  </si>
  <si>
    <t>TP15A, Grenade Pouch, Double</t>
  </si>
  <si>
    <t>TP16, #25 Distraction Device Pouch, Single</t>
  </si>
  <si>
    <t>TP14, Expandable Baton/Flashlight Pouch, Single</t>
  </si>
  <si>
    <t>TP14A, Expandable Baton/Flashlight Pouch, Double</t>
  </si>
  <si>
    <t>TP14B, 26" Expandable Baton Pouch, Single</t>
  </si>
  <si>
    <t>TP14C, Pelican 7060 Flashlight Pouch, Single</t>
  </si>
  <si>
    <t>TP17, Handcuff Pouch, Single</t>
  </si>
  <si>
    <t>TP17A, Handcuff Pouch, Double</t>
  </si>
  <si>
    <t>TP18, Gas Mask Pouch</t>
  </si>
  <si>
    <t>TP19, Utility Pouch, 8" X 8"</t>
  </si>
  <si>
    <t>TP19A, Utility Pouch, 4" X 8", Vertical</t>
  </si>
  <si>
    <t>TP19B, Utility Pouch, 4" X 8", Horizontal</t>
  </si>
  <si>
    <t>TP20, Medical Pouch</t>
  </si>
  <si>
    <t>TP21, Radio Pouch, Universal</t>
  </si>
  <si>
    <t>TP21A, Radio Pouch w/ Bungee, Universal</t>
  </si>
  <si>
    <t>TP21B, Apex 6000 Radio</t>
  </si>
  <si>
    <t>TP22, Hydration Pouch, 2.5L</t>
  </si>
  <si>
    <t>TP22B, Hydration Bladder, 2.5L</t>
  </si>
  <si>
    <t>TP24, 6" X 6" Side Plate Pouch</t>
  </si>
  <si>
    <t>TP32, Dump Pouch, Stowable</t>
  </si>
  <si>
    <t>TP33, Tourniquet Pouch</t>
  </si>
  <si>
    <t>PTA-TP58B, Small Rechargable Light Pouch</t>
  </si>
  <si>
    <t>PTA-TP62, Utility Pouch, 6" X 4"</t>
  </si>
  <si>
    <t>PTA-TP83, Flashlight Pouch</t>
  </si>
  <si>
    <t>PTA-TP99, Galxy/Iphone Pouch, 500D Black</t>
  </si>
  <si>
    <t>PTA-G Belt Loop Kit, Modular Belt Loop Set, Five (5) Belt Loops Per Set</t>
  </si>
  <si>
    <t>Safariland: AMMUNITION / MAGAZINE POUCHES</t>
  </si>
  <si>
    <t>Safariland: LESS LETHAL POUCHES</t>
  </si>
  <si>
    <t>Safariland: UTILITY / MISCELLANEOUS POUCHES</t>
  </si>
  <si>
    <t>TP Pouches</t>
  </si>
  <si>
    <t>Male</t>
  </si>
  <si>
    <t>Female</t>
  </si>
  <si>
    <t>Safariland: STRAP KITS</t>
  </si>
  <si>
    <t>Tactical Vest Carry Bag</t>
  </si>
  <si>
    <t>Plate Rack Carry Bag, DN6458</t>
  </si>
  <si>
    <t>Bark-9™ Canine Platform, VELCRO® Brand Closure</t>
  </si>
  <si>
    <t>Safariland: Bark-9</t>
  </si>
  <si>
    <t>FAV™ G3 Carrier System</t>
  </si>
  <si>
    <t>TAC PH (GEN II) Traditional Modular Webbing, FirstSpear® Tubes™</t>
  </si>
  <si>
    <t>TAC PH (GEN II) Traditional Modular Webbing, Buckle Closure System</t>
  </si>
  <si>
    <t>Safariland - SPECIALTY CARRIERS - ID patches not included with this carrier. Must be purchased separately</t>
  </si>
  <si>
    <t>SHIFT 360™ G3  SAPI AWS, Kangaroo Pkt, VELCRO® Brand Closure</t>
  </si>
  <si>
    <t>SHIFT 360™ G3  SAPI TMW, Kangaroo Pkt, VELCRO® Brand Closure</t>
  </si>
  <si>
    <t>SHIFT 360™ G3 CARRIER SYSTEMS</t>
  </si>
  <si>
    <t>TAC PR™ Advanced Webless System, Buckle Closure System</t>
  </si>
  <si>
    <t>TAC PR™ CARRIER SYSTEMS</t>
  </si>
  <si>
    <t>TAC PR™ Traditional Modular Webbing, Buckle Closure System</t>
  </si>
  <si>
    <t>TAC PR™ Traditional Modular Webbing, FirstSpear® Tubes™</t>
  </si>
  <si>
    <t>TAC PH™ G3 (GEN III)  CARRIER SYSTEMS</t>
  </si>
  <si>
    <t>TAC PH™ (GEN II) CARRIER SYSTEMS</t>
  </si>
  <si>
    <t>Delta Retention System (DRS) and React Padding System (RPS)</t>
  </si>
  <si>
    <t>DRS Chin Strap Extension 3.5", Black</t>
  </si>
  <si>
    <t>DRS Chin Strap Extension 3.5", Tactical Green</t>
  </si>
  <si>
    <t>DRS Chin Strap Extension 3.5", Coyote Brown</t>
  </si>
  <si>
    <t>R2S™ Suspension System with Mesh Liner</t>
  </si>
  <si>
    <t>R2S™ Suspension System with Pad System</t>
  </si>
  <si>
    <t>R2S 4-Point Chin Strap Extension 3.5", Black</t>
  </si>
  <si>
    <t>Mesh Suspension System with 4-Point Harness</t>
  </si>
  <si>
    <t>4-Point Harness with Pad System</t>
  </si>
  <si>
    <t>Ops-Core ARC Rail Set Black</t>
  </si>
  <si>
    <t>Ops-Core ARC Rail Set Foliage Green</t>
  </si>
  <si>
    <t>Ops-Core ARC Rail Set Coyote Brown</t>
  </si>
  <si>
    <t>NVG Bungee Set Black</t>
  </si>
  <si>
    <t>NVG Bungee Set Green</t>
  </si>
  <si>
    <t>NVG Bungee Set Coyote Brown</t>
  </si>
  <si>
    <t>Wilcox® L4 Three Hole Shroud Black</t>
  </si>
  <si>
    <t>Wilcox® L4 Three Hole Shroud Foliage Green</t>
  </si>
  <si>
    <t>Wilcox® L4 Three Hole Shroud Coyote Brown</t>
  </si>
  <si>
    <t>Wilcox® L4 Three Hole Shroud Tactical Green</t>
  </si>
  <si>
    <t>FoxFury Shroud mount HHC Tactical Light</t>
  </si>
  <si>
    <t>Delta Velcro® Kit, Black</t>
  </si>
  <si>
    <t>Delta Velcro® Kit, Foliage Green</t>
  </si>
  <si>
    <t>Delta Velcro® Kit, Coyote Brown</t>
  </si>
  <si>
    <t>Delta Velcro® Kit, Tactical Green</t>
  </si>
  <si>
    <t>Agilite™ High-Cut Helmet Cover, Small/Medium</t>
  </si>
  <si>
    <t>Agilite™ High-Cut Helmet Cover, Large/Xlarge</t>
  </si>
  <si>
    <t>Agilite™ High-Cut Helmet Cover, Jumbo</t>
  </si>
  <si>
    <t xml:space="preserve">702L Ballistic Face Shield Single-Hit 9mm, Band Mount, FC Helmet </t>
  </si>
  <si>
    <t xml:space="preserve">702L Ballistic Face Shield Single-Hit 9mm, Band Mount, MC Helmet </t>
  </si>
  <si>
    <t xml:space="preserve">702L Ballistic Face Shield Single-Hit 9mm, Rail Mount, FC, MC &amp; HC Helmet </t>
  </si>
  <si>
    <t xml:space="preserve">702M Ballistic Face Shield Multi-Hit 9mm, Band Mount, FC Helmet </t>
  </si>
  <si>
    <t xml:space="preserve">702M Ballistic Face Shield Multi-Hit 9mm, Band Mount, MC Helmet </t>
  </si>
  <si>
    <t xml:space="preserve">702M Ballistic Face Shield Multi-Hit 9mm, Rail Mount, FC, MC &amp; HC Helmet </t>
  </si>
  <si>
    <t xml:space="preserve">702MT Ballistic Face Shield Multi-Hit 9mm, .44 mag &amp; Tokarev, Band Mount, FC Helmet </t>
  </si>
  <si>
    <t xml:space="preserve">702MT Ballistic Face Shield Multi-Hit 9mm, .44 mag &amp; Tokarev, Band Mount, MC Helmet </t>
  </si>
  <si>
    <t xml:space="preserve">702MT Ballistic Face Shield Multi-Hit 9mm, .44 mag &amp; Tokarev, Rail Mount, FC, MC &amp; HC Helmet </t>
  </si>
  <si>
    <t>Paulson DK6-H .150 Non-Ballistic Face Shield Band Mount  8 inch</t>
  </si>
  <si>
    <t>Paulson DK6-H .150S Non-Ballistic Face Shield Band Mount  6 inch</t>
  </si>
  <si>
    <t>Paulson DK7-H .150-RC Non-Ballistic Face Shield  Rail Mount 6 Inch</t>
  </si>
  <si>
    <t>Paulson DK6-X .250AFS Non-Ballistic Face Shield Anti-Fog Band Mount 6 inch</t>
  </si>
  <si>
    <t>Paulson DK7-X .250AF-R-C Non-Ballistic Anti-Fog Rail Mount 6 inch</t>
  </si>
  <si>
    <t>SUSPENSION &amp; LINER SYSTEMS</t>
  </si>
  <si>
    <t>HELMET COVERS</t>
  </si>
  <si>
    <t>PTA-HS-DRPR</t>
  </si>
  <si>
    <t>PTA-HS-R2SM</t>
  </si>
  <si>
    <t>PTA-HS-R2SP</t>
  </si>
  <si>
    <t>PTA-HS-4PHS</t>
  </si>
  <si>
    <t>PTA-HS-4PPS</t>
  </si>
  <si>
    <t>Laser Protective Film Kit 1" X 12.5"</t>
  </si>
  <si>
    <t>Laser Protective Film 1.5" X 12.5"</t>
  </si>
  <si>
    <t>Nape Curtain Non-Ballistic Black</t>
  </si>
  <si>
    <t>Helmet Protective Film</t>
  </si>
  <si>
    <t>NAPE CURTAINS</t>
  </si>
  <si>
    <t>CARRY BAGS</t>
  </si>
  <si>
    <t>Helmet Carry Bag Black</t>
  </si>
  <si>
    <t>Helmet Drawstring Bag. Black</t>
  </si>
  <si>
    <t>Helmet Bag, Padded with Zipper</t>
  </si>
  <si>
    <t>Liner Bag, Microfiber with Logo, Cinch String for Helmets and Visors</t>
  </si>
  <si>
    <t>Peltor Adapter Mount for Rails, Black (Set of 2)</t>
  </si>
  <si>
    <t>Peltor Complete Kit - 3M ARC Wire Arms with Peltor Adapter Mounts Installed, Black (Set of 2)</t>
  </si>
  <si>
    <t>Peltor 3M ARC Wire Arms Only, Black (Set of 2)</t>
  </si>
  <si>
    <t>Picatinny Rail Adapter, Black (Set of 2)</t>
  </si>
  <si>
    <t>CAH-1 Helmet Holder with Magnet, Black</t>
  </si>
  <si>
    <t>TAG-1 Accessory Pouch for Helmet, Nylon with Zipper, Velcro, Black</t>
  </si>
  <si>
    <t>Bungee Attachment for NVG, Rail Ccnnection (Set of 2) Black</t>
  </si>
  <si>
    <t>Bungee Attachment for NVG, Rail Ccnnection (Set of 2) Green</t>
  </si>
  <si>
    <t>BUSCH UNIVERSAL HELMET ACCESSORIES</t>
  </si>
  <si>
    <t>Busch Helmet Accessories</t>
  </si>
  <si>
    <t>Carrier - Concealable</t>
  </si>
  <si>
    <t>Carrier - External/Overt</t>
  </si>
  <si>
    <t>FoxFury Taker B30 600 Lumens - Batteries Not Included</t>
  </si>
  <si>
    <t>FoxFury Taker B50 1000 Lumens - Batteries Not Included</t>
  </si>
  <si>
    <t>NICAD 12V Battery</t>
  </si>
  <si>
    <t>NICAD 12V Charger</t>
  </si>
  <si>
    <t>Light Activation Pressure Switch (Intruder™ Models Only)</t>
  </si>
  <si>
    <t>LED 3 Position Handle Pressure Switch</t>
  </si>
  <si>
    <t>Horizontal Handle LED Pressure Switch</t>
  </si>
  <si>
    <t>Shield Lighting System</t>
  </si>
  <si>
    <t xml:space="preserve"> Compatible with All PROTECH Shields Excluding Intruder &amp; Intruder G2 Series</t>
  </si>
  <si>
    <t>LEGACY LIGHTING SYSTEM REPLACEMENT PARTS</t>
  </si>
  <si>
    <t>For Intruder &amp; Intruder G2 555 &amp; 556 Light Systems</t>
  </si>
  <si>
    <t>Shield Carry Bag Small 23X30</t>
  </si>
  <si>
    <t>Shield Carry Bag Medium 26X36</t>
  </si>
  <si>
    <t>Shield Carry Bag Large 29X48</t>
  </si>
  <si>
    <t>Shoulder Strap Complete Assembly</t>
  </si>
  <si>
    <t>Shield Hood Small 13.5X20</t>
  </si>
  <si>
    <t>Shield Hood Medium 13.5X23</t>
  </si>
  <si>
    <t>Shield Hood Large 18X27</t>
  </si>
  <si>
    <t>Shield Support Hook Attachment</t>
  </si>
  <si>
    <t>G3 Throat, Hardwire® 68 Level IIIA</t>
  </si>
  <si>
    <t>G3 Throat, SX™ Level IIIA</t>
  </si>
  <si>
    <t>G3 Throat, Matrix® Level IIIA</t>
  </si>
  <si>
    <t>G3 Structured Upper Arms, Hardwire® 68 Level IIIA</t>
  </si>
  <si>
    <t>G3 Structured Upper Arms, SX™ Level IIIA</t>
  </si>
  <si>
    <t>G3 Structured Upper Arms, Matrix® Level IIIA</t>
  </si>
  <si>
    <t>G3 Lower Abdomen / Spine, Traditional Modular Webbing, Hardwire® 68 Level IIIA</t>
  </si>
  <si>
    <t>G3 Lower Abdomen / Spine, Traditional Modular Webbing, SX™ Level IIIA</t>
  </si>
  <si>
    <t>G3 Lower Abdomen / Spine, Traditional Modular Webbing, Matrix® Level IIIA</t>
  </si>
  <si>
    <t>G3 Enhanced Groin, Traditional Modular Webbing, Hardwire® 68 Level IIIA</t>
  </si>
  <si>
    <t>G3 Enhanced Groin, Traditional Modular Webbing, SX™ Level IIIA</t>
  </si>
  <si>
    <t>G3 Enhanced Groin, Traditional Modular Webbing, Matrix® Level IIIA</t>
  </si>
  <si>
    <t>G3 Standard Groin, Hardwire® 68 Level IIIA</t>
  </si>
  <si>
    <t>G3 Standard Groin, SX™ Level IIIA</t>
  </si>
  <si>
    <t>G3 Standard Groin, Matrix® Level IIIA</t>
  </si>
  <si>
    <t>Tactical Belt, Non-Ballistic w/ Traditional Modular Webbing</t>
  </si>
  <si>
    <t>1351322</t>
  </si>
  <si>
    <t>1351738</t>
  </si>
  <si>
    <t>1351318</t>
  </si>
  <si>
    <t>1351737</t>
  </si>
  <si>
    <t>1346110</t>
  </si>
  <si>
    <t>IMPAC C1 Special Threat ICW 6X6 Single Curve Square</t>
  </si>
  <si>
    <t xml:space="preserve">M Plus Series Concealable Carrier
</t>
  </si>
  <si>
    <t xml:space="preserve">F1 Concealable Carrier
</t>
  </si>
  <si>
    <t>HyperX AWS Zip-On Back AWS Placard</t>
  </si>
  <si>
    <t>FAV™ G3 Ballistics, Hardwire® 51 Level II</t>
  </si>
  <si>
    <t>FAV™ G3 Ballistics, Hardwire® 68 Level IIIA</t>
  </si>
  <si>
    <t>FAV™ G3 Ballistics, SX™ Level II</t>
  </si>
  <si>
    <t>FAV™ G3 Ballistics, SX™ Level IIIA</t>
  </si>
  <si>
    <t>FAV™ G3 Ballistics, Summit™ Level II</t>
  </si>
  <si>
    <t>FAV™ G3 Ballistics, Summit™ Level IIIA</t>
  </si>
  <si>
    <t>FAV™ G3 Ballistics, Xtreme® Level II</t>
  </si>
  <si>
    <t>FAV™ G3 Ballistics, Xtreme® Level IIIA</t>
  </si>
  <si>
    <t>FAV™ G3 Ballistics, Matrix® Level II</t>
  </si>
  <si>
    <t>FAV™ G3 Ballistics, Matrix® Level IIIA</t>
  </si>
  <si>
    <t>FAV™ G3 Side Ballistics, Hardwire® 51 Level II</t>
  </si>
  <si>
    <t>FAV™ G3 Side Ballistics, Hardwire® 68 Level IIIA</t>
  </si>
  <si>
    <t>FAV™ G3 Side Ballistics, SX™ Level II</t>
  </si>
  <si>
    <t>FAV™ G3 Side Ballistics, SX™ Level IIIA</t>
  </si>
  <si>
    <t>FAV™ G3 Side Ballistics, Summit™ Level II</t>
  </si>
  <si>
    <t>FAV™ G3 Side Ballistics, Summit™  Level IIIA</t>
  </si>
  <si>
    <t>FAV™ G3 Side Ballistics, Xtreme® Level II</t>
  </si>
  <si>
    <t>FAV™ G3 Side Ballistics, Xtreme® Level IIIA</t>
  </si>
  <si>
    <t>FAV™ G3 Side Ballistics, Matrix® Level II</t>
  </si>
  <si>
    <t>FAV™ G3 Side Ballistics, Matrix® Level IIIA</t>
  </si>
  <si>
    <t>FAV™ G3 Shoulder Ballistics, Hardwire® 51 Level II</t>
  </si>
  <si>
    <t>FAV™ G3 Shoulder Ballistics, Hardwire® 68 Level IIIA</t>
  </si>
  <si>
    <t>FAV™ G3 Shoulder Ballistics, SX™ Level II</t>
  </si>
  <si>
    <t>FAV™ G3 Shoulder Ballistics, SX™ Level IIIA</t>
  </si>
  <si>
    <t>FAV™ G3 Shoulder Ballistics, Summit™ Level II</t>
  </si>
  <si>
    <t>FAV™ G3 Shoulder Ballistics, Summit™  Level IIIA</t>
  </si>
  <si>
    <t>FAV™ G3 Shoulder Ballistics, Xtreme® Level II</t>
  </si>
  <si>
    <t>FAV™ G3 Shoulder Ballistics, Xtreme® Level IIIA</t>
  </si>
  <si>
    <t>FAV™ G3 Shoulder Ballistics, Matrix® Level II</t>
  </si>
  <si>
    <t>FAV™ G3 Shoulder Ballistics, Matrix® Level IIIA</t>
  </si>
  <si>
    <t>FAV™ G3 Ballistic Collar, New Hardwire® 68 Level IIIA</t>
  </si>
  <si>
    <t>FAV™ G3 Ballistic Collar, SX™ Level IIIA</t>
  </si>
  <si>
    <t>FAV™ G3 Ballistic Collar, Matrix® Level IIIA</t>
  </si>
  <si>
    <t>FAV™ G3 BALLISTIC PANEL INSERTS (Includes: Front and Back Ballistic Panels)</t>
  </si>
  <si>
    <t>FAV™ G3 CUMMERBUND BALLISTIC PANEL INSERTS (Set of 2)</t>
  </si>
  <si>
    <t>FAV™ G3 BALLISTIC SHOULDER INSERTS (Set of 2)</t>
  </si>
  <si>
    <t>FAV™ G3 BALLISTIC COLLAR</t>
  </si>
  <si>
    <t>SHIFT 360™ G3 Cummerbund Ballistics, Hardwire® 51 Level II</t>
  </si>
  <si>
    <t>SHIFT 360™ G3 Cummerbund Ballistics, Hardwire® 68 Level IIIA</t>
  </si>
  <si>
    <t>SHIFT 360™ G3 Cummerbund Ballistics, SX™ Level II</t>
  </si>
  <si>
    <t>SHIFT 360™ G3 Cummerbund Ballistics, SX™ Level IIIA</t>
  </si>
  <si>
    <t>SHIFT 360™ G3 Cummerbund Ballistics, Summit™ Level II</t>
  </si>
  <si>
    <t>SHIFT 360™ G3 Cummerbund Ballistics, Summit™ Level IIIA</t>
  </si>
  <si>
    <t>SHIFT 360™ G3 Cummerbund Ballistics, Xtreme® Level II</t>
  </si>
  <si>
    <t>SHIFT 360™ G3 Cummerbund Ballistics, Xtreme® Level IIIA</t>
  </si>
  <si>
    <t>SHIFT 360™ G3 Cummerbund Ballistics, Matrix® Level II</t>
  </si>
  <si>
    <t>SHIFT 360™ G3 Cummerbund Ballistics, Matrix® Level IIIA</t>
  </si>
  <si>
    <t>SHIFT 360™ G3 Ballistic Collar, SX™ Level IIIA</t>
  </si>
  <si>
    <t>SHIFT 360™ G3 Ballistic Collar, Matrix® Level IIIA</t>
  </si>
  <si>
    <t>SHIFT 360™ G3 Shoulder Ballistics, SX Level IIIA</t>
  </si>
  <si>
    <t>SHIFT 360™ G3 Shoulder Ballistics, Matrix® Level IIIA</t>
  </si>
  <si>
    <t>TAC PR™ Ballistics, Hardwire® 51 Level II</t>
  </si>
  <si>
    <t>TAC PR™ Ballistics, Hardwire® 68 Level IIIA</t>
  </si>
  <si>
    <t>TAC PR™ Ballistics, SX™ Level II</t>
  </si>
  <si>
    <t>TAC PR™ Ballistics, SX™ Level IIIA</t>
  </si>
  <si>
    <t>TAC PR™ Ballistics, Summit™ Level II</t>
  </si>
  <si>
    <t>TAC PR™ Ballistics, Summit™ Level IIIA</t>
  </si>
  <si>
    <t>TAC PR™ Ballistics, Xtreme® Level II</t>
  </si>
  <si>
    <t>TAC PR™ Ballistics, Xtreme® Level IIIA</t>
  </si>
  <si>
    <t>TAC PR™ Ballistics, Matrix® Level II</t>
  </si>
  <si>
    <t>TAC PR™ Ballistics, Matrix® Level IIIA</t>
  </si>
  <si>
    <t>TAC PH (GEN II) Ballistics, SX™ Level II</t>
  </si>
  <si>
    <t>TAC PH (GEN II) Ballistics, SX™ Level IIIA</t>
  </si>
  <si>
    <t>TAC PH (GEN II) Ballistics, Summit™ Level II</t>
  </si>
  <si>
    <t>TAC PH (GEN II) Ballistics, Summit™ Level IIIA</t>
  </si>
  <si>
    <t>TAC PH (GEN II) Ballistics, Xtreme® Level II</t>
  </si>
  <si>
    <t>TAC PH (GEN II) Ballistics, Xtreme® Level IIIA</t>
  </si>
  <si>
    <t>TAC PH (GEN II) Ballistics, Matrix® Level II</t>
  </si>
  <si>
    <t>TAC PH (GEN II) Ballistics, Matrix® Level IIIA</t>
  </si>
  <si>
    <t>SHIFT 360™ G3 CUMMERBUND BALLISTIC PANEL INSERTS (Set of 2)</t>
  </si>
  <si>
    <t>SHIFT 360™ G3 BALLISTIC COLLAR</t>
  </si>
  <si>
    <t>SHIFT 360™ G3 EXTERNAL SHOULDER BALLISTICS (Set of 2)</t>
  </si>
  <si>
    <t>TAC PR™ BALLISTIC PANEL INSERTS (Includes: Front and Back Ballistic Panels 11"x12.5")</t>
  </si>
  <si>
    <t>TAC PH™ (GEN II) BALLISTIC PANEL INSERTS (Includes: Front and Back Ballistic Panels 10"x12")</t>
  </si>
  <si>
    <t>Safariland: Helmet Carry Bag</t>
  </si>
  <si>
    <t>Safariland: Tactical Carry Bag</t>
  </si>
  <si>
    <t>Safariland: Plate Rack Carry Bag</t>
  </si>
  <si>
    <t>Safariland: Helmet Drawstring Bag</t>
  </si>
  <si>
    <t xml:space="preserve">Agilite™ </t>
  </si>
  <si>
    <t xml:space="preserve">Hardwire® Level III Double Shooter Cut Tactical Shield with Viewport 20X30 </t>
  </si>
  <si>
    <t>Hardwire® Level III Double Shooter Cut Tactical Shield with Viewport 20X30 - POLICE</t>
  </si>
  <si>
    <t>Hardwire® Level III Double Shooter Cut Tactical Shield with Viewport 20X30 - SHERIFF</t>
  </si>
  <si>
    <t>Hardwire® Level III Double Shooter Cut Tactical Shield with Viewport 20X30 - CUSTOM</t>
  </si>
  <si>
    <t xml:space="preserve">Hardwire® Level III Double Shooter Cut Tactical Shield w/o Viewport 20X30 </t>
  </si>
  <si>
    <t>Hardwire® Level III Double Shooter Cut Tactical Shield w/o Viewport 20X30 - POLICE</t>
  </si>
  <si>
    <t>Hardwire® Level III Double Shooter Cut Tactical Shield w/o Viewport 20X30 - SHERIFF</t>
  </si>
  <si>
    <t>Hardwire® Level III Double Shooter Cut Tactical Shield w/o Viewport 20X30 - CUSTOM</t>
  </si>
  <si>
    <t xml:space="preserve">Hardwire® Level III Standard Tactical Shield with Viewport 20X30 </t>
  </si>
  <si>
    <t>Hardwire® Level III Standard Tactical Shield with Viewport 20X30 - POLICE</t>
  </si>
  <si>
    <t>Hardwire® Level III Standard Tactical Shield with Viewport 20X30 - SHERIFF</t>
  </si>
  <si>
    <t>Hardwire® Level III Standard Tactical Shield with Viewport 20X30 - CUSTOM</t>
  </si>
  <si>
    <t xml:space="preserve">Hardwire® Level III Standard Tactical Shield w/o Viewport 20X30 </t>
  </si>
  <si>
    <t>Hardwire® Level III Standard Tactical Shield w/o Viewport 20X30 - POLICE</t>
  </si>
  <si>
    <t>Hardwire® Level III Standard Tactical Shield w/o Viewport 20X30 - SHERIFF</t>
  </si>
  <si>
    <t>Hardwire® Level III Standard Tactical Shield w/o Viewport 20X30 - CUSTOM</t>
  </si>
  <si>
    <t>Hardwire® Level III Notched Tactical Shield w/o Viewport 20X30</t>
  </si>
  <si>
    <t>Hardwire® Level III Notched Tactical Shield w/o Viewport 20X30 - POLICE</t>
  </si>
  <si>
    <t>Hardwire® Level III Notched Tactical Shield w/o Viewport 20X30 - SHERIFF</t>
  </si>
  <si>
    <t>Hardwire® Level III Notched Tactical Shield w/o Viewport 20X30 - CUSTOM</t>
  </si>
  <si>
    <t>IMPAC C1 Special Threat ICW 10X12 Multi Curve Shooters Cut</t>
  </si>
  <si>
    <t>IMPAC C1 Special Threat ICW 8X10 Multi Curve Shooters Cut</t>
  </si>
  <si>
    <t>G3 Lower Abdomen / Spine, Advanced Webless System, Hardwire® 68 Level IIIA</t>
  </si>
  <si>
    <t>G3 Lower Abdomen / Spine, Advanced Webless System, SX™ Level IIIA</t>
  </si>
  <si>
    <t>G3 Lower Abdomen / Spine, Advanced Webless System, Matrix® Level IIIA</t>
  </si>
  <si>
    <t>G3 Enhanced Groin, Advanced Webless System, Hardwire® 68 Level IIIA</t>
  </si>
  <si>
    <t>G3 Enhanced Groin, Advanced Webless System, SX™ Level IIIA</t>
  </si>
  <si>
    <t>G3 Enhanced Groin, Advanced Webless System, Matrix® Level IIIA</t>
  </si>
  <si>
    <t>Paulson DK6-H .150 Non-Ballistic Face Shield Band Mount  8 inch - Mid Cut Helmet</t>
  </si>
  <si>
    <t>Paulson DK6-H .150S Non-Ballistic Face Shield Band Mount  6 inch - Mid Cut Helmet</t>
  </si>
  <si>
    <t>Paulson DK6-X .250AFS Non-Ballistic Face Shield Anti-Fog Band Mount 6 inch - Mid Cut Helmet</t>
  </si>
  <si>
    <t>G3 FST Structured Upper Arm, Hardwire® 51 Level II</t>
  </si>
  <si>
    <t>G3 FST Structured Upper Arm, Hardwire® 68 Level IIIA</t>
  </si>
  <si>
    <t>G3 FST Structured Upper Arm, SX™ Level II</t>
  </si>
  <si>
    <t>G3 FST Structured Upper Arm, SX™ Level IIIA</t>
  </si>
  <si>
    <t>HYPERX™ HYBRID BALLISTIC PANEL INSERTS (Includes: Front and Ballistic Panels)</t>
  </si>
  <si>
    <t>HYPERX™ FULL COVERAGE BALLISTIC PANEL INSERTS (Includes: Front and Ballistic Panels)</t>
  </si>
  <si>
    <t>HYPERX™ NARROW 3" HEIGHT CUMMERBUND BALLISTIC PANEL INSERTS (Set of 2)</t>
  </si>
  <si>
    <t>HYPERX™ STANDARD 5" HEIGHT CUMMERBUND BALLISTIC PANEL INSERTS (Set of 2)</t>
  </si>
  <si>
    <t>HYPERX™ WIDE 6" HEIGHT CUMMERBUND BALLISTIC PANEL INSERTS (Set of 2)</t>
  </si>
  <si>
    <t>HYPERX™ BALLISTIC COLLAR</t>
  </si>
  <si>
    <t>HYPERX™ EXTERNAL BALLISTIC SHOULDERS (Set of 2)</t>
  </si>
  <si>
    <t>HYPERX™ WIDE EXTERNAL BALLISTIC SHOULDERS (Set of 2)</t>
  </si>
  <si>
    <t>HYPERX™ Front Attach Placards</t>
  </si>
  <si>
    <t>HYPERX™ BALLISTIC LOWER ABDOMEN / SPINE (Single Unit)</t>
  </si>
  <si>
    <t>HYPERX™ BALLISTIC GROIN PROTECTOR</t>
  </si>
  <si>
    <t>HYPERX™ BALLISTIC THROAT</t>
  </si>
  <si>
    <t>HYPERX™ FC Ballistic Panel Set, Hardwire® 51 Level II</t>
  </si>
  <si>
    <t>HYPERX™ FC Ballistic Panel Set, Hardwire® 68 Level IIIA</t>
  </si>
  <si>
    <t>HYPERX™ FC Ballistic Panel Set, SX™ Level II</t>
  </si>
  <si>
    <t>HYPERX™ FC Ballistic Panel Set, SX™ Level IIIA</t>
  </si>
  <si>
    <t>HYPERX™ Narrow 3" Cummerbund Ballistic Panel Set, Hardwire® 51 Level II</t>
  </si>
  <si>
    <t>HYPERX™ Narrow 3" Cummerbund Ballistic Panel Set, Hardwire® 68 Level IIIA</t>
  </si>
  <si>
    <t>HYPERX™ Narrow 3" Cummerbund Ballistic Panel Set, SX™ Level II</t>
  </si>
  <si>
    <t>HYPERX™ Narrow 3" Cummerbund Ballistic Panel Set, SX™ Level IIIA</t>
  </si>
  <si>
    <t>HYPERX™ Collar, Hardwire® 68 Level IIIA</t>
  </si>
  <si>
    <t>HYPERX™ Collar, SX™ Level II</t>
  </si>
  <si>
    <t>HYPERX™ Collar, SX™ Level IIIA</t>
  </si>
  <si>
    <t>HYPERX™ External Shoulders, Hardwire® 51 Level II</t>
  </si>
  <si>
    <t>HYPERX™ External Shoulders, Hardwire® 68 Level IIIA</t>
  </si>
  <si>
    <t>HYPERX™ External Shoulders, SX™ Level II</t>
  </si>
  <si>
    <t>HYPERX™ External Shoulders, SX™ Level IIIA</t>
  </si>
  <si>
    <t>HYPERX™ Wide External Shoulders, Hardwire® 51 Level II</t>
  </si>
  <si>
    <t>HYPERX™ Wide External Shoulders, Hardwire® 68 Level IIIA</t>
  </si>
  <si>
    <t>HYPERX™ Wide External Shoulders, SX™ Level II</t>
  </si>
  <si>
    <t>HYPERX™ Wide External Shoulders, SX™ Level IIIA</t>
  </si>
  <si>
    <t>HYPERX™ Collar, Hardwire® 51 Level II</t>
  </si>
  <si>
    <t>HYPERX™ Throat, Hardwire® 51 Level II</t>
  </si>
  <si>
    <t>HYPERX™ Throat, Hardwire® 68 Level IIIA</t>
  </si>
  <si>
    <t>HYPERX™ Throat, SX™ Level II</t>
  </si>
  <si>
    <t>HYPERX™ Throat,  SX™ Level IIIA</t>
  </si>
  <si>
    <t>HYPERX™ Lower Abdomen / Spine, Advanced Webless System, Hardwire® 51 Level II</t>
  </si>
  <si>
    <t>HYPERX™ Lower Abdomen / Spine, Advanced Webless System, Hardwire® 68 Level IIIA</t>
  </si>
  <si>
    <t>HYPERX™ Lower Abdomen / Spine, Advanced Webless System, SX™ Level II</t>
  </si>
  <si>
    <t>HYPERX™ Lower Abdomen / Spine, Advanced Webless System, SX™ Level IIIA</t>
  </si>
  <si>
    <t>HYPERX™ Groin Protector, Hardwire® 51 Level II</t>
  </si>
  <si>
    <t>HYPERX™ Groin Protector, Hardwire® 68 Level IIIA</t>
  </si>
  <si>
    <t>HYPERX™ Groin Protector, SX™ Level II</t>
  </si>
  <si>
    <t>HYPERX™ Groin Protector, SX™ Level IIIA</t>
  </si>
  <si>
    <t xml:space="preserve">HYPERX™ Front AWS T-Bar Attach Placard </t>
  </si>
  <si>
    <t xml:space="preserve">HYPERX™ Front AWS Quick Clip Attach Placard </t>
  </si>
  <si>
    <t xml:space="preserve">HYPERX™ Front AWS Triple M4 Short T-Bar Attach Placard </t>
  </si>
  <si>
    <t xml:space="preserve">HYPERX™ Front AWS Triple M4 Short Quick Clip Attach Placard </t>
  </si>
  <si>
    <t>HYPERX™ Front AWS Short Dual M4 Utility/Medic T-Bar Attach Placard</t>
  </si>
  <si>
    <t>HYPERX™ Front AWS Short Dual M4 Utility/Medic Quick Clip Attach Placard</t>
  </si>
  <si>
    <t>Busch Bolt/Nut Set with installation for AMP-1TP</t>
  </si>
  <si>
    <t xml:space="preserve">Busch Bolt/Nut Set with installation for AMP-1E </t>
  </si>
  <si>
    <t>Busch AMP-1TP Bolt/Nut Set Required for Helmet with NVG Shroud</t>
  </si>
  <si>
    <t>Busch AMP-1E Bolt/Nut Set Required for Helmet with NVG Shroud</t>
  </si>
  <si>
    <t>HYPERX™ HYBRID Ballistic Panel Set, Hardwire® 51 Level II</t>
  </si>
  <si>
    <t>HYPERX™ HYBRID Ballistic Panel Set, Hardwire® 68 Level IIIA</t>
  </si>
  <si>
    <t>HYPERX™ HYBRID Ballistic Panel Set, SX™ Level II</t>
  </si>
  <si>
    <t>HYPERX™ HYBRID Ballistic Panel Set, SX™ Level IIIA</t>
  </si>
  <si>
    <t>PLATE BACKER Ballistic Panel Set, Hardwire® 51 Level II</t>
  </si>
  <si>
    <t>PLATE BACKER Ballistic Panel Set, Hardwire® 68 Level IIIA</t>
  </si>
  <si>
    <t>PLATE BACKER Ballistic Panel Set, SX™ Level II</t>
  </si>
  <si>
    <t>PLATE BACKER Ballistic Panel Set, SX™ Level IIIA</t>
  </si>
  <si>
    <t>HYPERX™ Non Ballistic Shoulder Pad</t>
  </si>
  <si>
    <t>Non Ballistic Shoulder Pad - Standard Width</t>
  </si>
  <si>
    <t>SHIFT 360™ G3 Ballistics, Summit™ Level II</t>
  </si>
  <si>
    <t>SHIFT 360™ G3 Ballistics, Summit™ Level IIIA</t>
  </si>
  <si>
    <t>SHIFT 360™ G3 Ballistics, Xtreme® Level II</t>
  </si>
  <si>
    <t>SHIFT 360™ G3 Ballistics, Xtreme® Level IIIA</t>
  </si>
  <si>
    <t>SHIFT 360™ G3 Ballistics, Matrix® Level II</t>
  </si>
  <si>
    <t>SHIFT 360™ G3 Ballistics, Matrix® Level IIIA</t>
  </si>
  <si>
    <t>U1  DN6791, CLN VCS Side Opening Carrier</t>
  </si>
  <si>
    <t>1303542-6791</t>
  </si>
  <si>
    <t>HYPERX™ Hybrid Plate Rack Carrier System (Includes: Front and Back Platform, Shoulder straps, T-Bar Attach, Interchangeable Closure System, Cummerbund)</t>
  </si>
  <si>
    <t>HYPERX™  Stand Alone Plate Tactical System (Includes: Front and Back Platform, Shoulder Straps, Interchangeable Closure System, Placard, Cummerbund)</t>
  </si>
  <si>
    <t>HYPERX™  Full Coverage Tactical Carrier System (Includes: Front and Back Platform, Shoulder Straps, Interchangeable Closure System, Placard, Cummerbund)</t>
  </si>
  <si>
    <t>HYPERX™ FULL COVERAGE, Advanced Webless System, T-Bar Attach, Interchangeable system FirstSpear® Tubes™ &amp; VELCRO® Closure</t>
  </si>
  <si>
    <t>HYPERX™ FULL COVERAGE, Advanced Webless System, Quick Clip Attach, Interchangeable system FirstSpear® Tubes™ &amp; VELCRO® Closure</t>
  </si>
  <si>
    <t>1303538-6659</t>
  </si>
  <si>
    <t>1303538-6682</t>
  </si>
  <si>
    <t>U1 Clean Velcro Closure FO - Maine Warden</t>
  </si>
  <si>
    <t>U1 Clean Velcro Closure FO - Plymouth</t>
  </si>
  <si>
    <t>1303549-6569</t>
  </si>
  <si>
    <t>1303566-6790</t>
  </si>
  <si>
    <t>1303546-6600</t>
  </si>
  <si>
    <t>1303517-6645</t>
  </si>
  <si>
    <t>V1 AWS Velcro Closure FO - with clean back</t>
  </si>
  <si>
    <t>V1 Traditional MOLLE Webbing First Spear Tubes Closure SO - HCSO</t>
  </si>
  <si>
    <t>V1 EMS Pocket Velcro Closure SO Tan - Guilford Co</t>
  </si>
  <si>
    <t>EOC Traditional MOLLE Webbing Velcro Closure FO - CA State Contract</t>
  </si>
  <si>
    <t>SHIFT 360™ G3 Advanced Webless, Cummerbund, FirstSpear® Tubes™</t>
  </si>
  <si>
    <t>SHIFT 360™ G3 Advanced Webless, Cummerbund, VELCRO® Brand Closure</t>
  </si>
  <si>
    <t>SHIFT 360™ G3 Traditional Modular Webbing, Cummerbund, FirstSpear® Tubes™</t>
  </si>
  <si>
    <t>SHIFT 360™ G3 Traditional Modular Webbing, Cummerbund, VELCRO® Brand Closure</t>
  </si>
  <si>
    <t>SHIFT 360 G3 Cummerbund Carrier</t>
  </si>
  <si>
    <t>Hardwire® 2100 Type III 7.25X11.50 Multi Curve SAPI XSmall</t>
  </si>
  <si>
    <t>Hardwire® 2100 Type III 8.75X11.75 Multi Curve SAPI Small</t>
  </si>
  <si>
    <t>Hardwire® 2100 Type III 9.5x12.5 Multi Curve SAPI Medium</t>
  </si>
  <si>
    <t>Hardwire® 2100 Type III 10.25X13.25 Multi Curve SAPI Large</t>
  </si>
  <si>
    <t>Hardwire® 2100 Type III 11X14 Multi Curve SAPI Xlarge</t>
  </si>
  <si>
    <t>Hardwire® 2100 Type III 10X12 Multi Curve Shooters Cut</t>
  </si>
  <si>
    <t>HW-HBA-2022-01</t>
  </si>
  <si>
    <t>HYPERX™ STAND ALONE, Advanced Webless System, T-Bar Attach, Interchangeable system FirstSpear® Tubes™ &amp; VELCRO® Closure</t>
  </si>
  <si>
    <t>HYPERX™ STAND ALONE, Advanced Webless System, Quick Clip Attach, Interchangeable system FirstSpear® Tubes™ &amp; VELCRO® Closure</t>
  </si>
  <si>
    <t>HYPER X™ HYBRID, Advanced Webless System, T-Bar Attach, Interchangeable Closure System</t>
  </si>
  <si>
    <t>HYPER X™ HYRBID, Advanced Webless System, Quick Clip Attach, Interchangeable Closure System</t>
  </si>
  <si>
    <t>HYPERX™ Radio/Magazine Pouch, VELCRO® Attachment, Right &amp; Left Kit</t>
  </si>
  <si>
    <t>HYPERX™ Radio/Magazine Pouch</t>
  </si>
  <si>
    <t>HYPERX™ ID PATCH - Large 8.5" X 3"</t>
  </si>
  <si>
    <t>HYPERX™ ID PATCH - Small  5.5" X 3"</t>
  </si>
  <si>
    <t>Large Patch</t>
  </si>
  <si>
    <t>ID Patch, Cordura, Heat Transfer</t>
  </si>
  <si>
    <t>1223589-L</t>
  </si>
  <si>
    <t>1223589-S</t>
  </si>
  <si>
    <t>TYPE III IMPAC™ TRAUMA PLATES - HARD</t>
  </si>
  <si>
    <t>IMPAC P1 Special Threat  ICW 8.75X11.75 Multi Curve SAPI Small (For HYPERX™ Tactical System)</t>
  </si>
  <si>
    <t>IMPAC P1 Special Threat ICW 9.5X12.5 Multi Curve SAPI Medium (For HYPERX™ Tactical System)</t>
  </si>
  <si>
    <t>IMPAC P1 Special Threat ICW 10.25X13.25 Multi Curve SAPI Large (For HYPERX™ Tactical System)</t>
  </si>
  <si>
    <t>IMPAC P1 Special Threat ICW 11X14 Multi Curve SAPI Xlarge (For HYPERX™ Tactical System)</t>
  </si>
  <si>
    <t>IMPAC P1 Special Threat ICW 10X12 Multi Curve Shooters Cut (For HYPERX™ Tactical System)</t>
  </si>
  <si>
    <t>IMPAC P1 Special Threat ICW 8X10 Multi Curve Shooters Cut (For HYPERX™ Tactical System)</t>
  </si>
  <si>
    <t>IMPAC P1 Special Threat ICW 6X6 Single Curve Square (For HYPERX™ Tactical System)</t>
  </si>
  <si>
    <t>IMPAC C1 Special Threat ICW 8.75X11.75 Multi Curve SAPI Small (For HYPERX™ Tactical System)</t>
  </si>
  <si>
    <t>IMPAC C1 Special Threat ICW 9.5X12.5 Multi Curve SAPI Medium (For HYPERX™ Tactical System)</t>
  </si>
  <si>
    <t>IMPAC C1 Special Threat ICW 10.25X13.25 Multi Curve SAPI Large (For HYPERX™ Tactical System)</t>
  </si>
  <si>
    <t>IMPAC C1 Special Threat ICW 11X14 Multi Curve SAPI Xlarge (For HYPERX™ Tactical System)</t>
  </si>
  <si>
    <t>HARDWIRE® 2023 RF1 Type III ICW 7.25X11.5 Multi Curve SAPI Xsmall</t>
  </si>
  <si>
    <t>HARDWIRE® 2023 RF1 Type III ICW 8.75X11.75 Multi Curve SAPI Small</t>
  </si>
  <si>
    <t>HARDWIRE® 2023 RF1 Type III 9.5X12.5 Multi Curve SAPI Medium</t>
  </si>
  <si>
    <t>HARDWIRE® 2023 RF1 Type III 10.25X13.25 Multi Curve SAPI Large</t>
  </si>
  <si>
    <t>HARDWIRE® 2023 RF1 Type III 11X14 Multi Curve SAPI Xlarge</t>
  </si>
  <si>
    <t>HARDWIRE® 2023 RF2 Type III ICW 7.25X11.5 Multi Curve SAPI Xsmall</t>
  </si>
  <si>
    <t>HARDWIRE® 2023 RF2 Type III 8.75X11.75 Multi Curve SAPI Small</t>
  </si>
  <si>
    <t>HARDWIRE® 2023 RF2 Type III 9.5X12.5 Multi Curve SAPI Medium</t>
  </si>
  <si>
    <t>HARDWIRE® 2023 RF2 Type III 10.25X13.25 Multi Curve SAPI Large</t>
  </si>
  <si>
    <t>HARDWIRE® 2023 RF2 Type III 11X14 Multi Curve SAPI Xlarge</t>
  </si>
  <si>
    <t>FAV™ G3 Advanced Webless System, Kangaroo Pkt, Interchangeable system FirstSpear® Tubes™ &amp; VELCRO® Closure</t>
  </si>
  <si>
    <t>FAV™ G3 Advanced Webless System, w/o Kangaroo Pkt, Interchangeable system FirstSpear® Tubes™ &amp; VELCRO® Closure</t>
  </si>
  <si>
    <t>FAV™ G3 Traditional Modular Webbing, Kangaroo Pkt, Interchangeable system FirstSpear® Tubes™ &amp; VELCRO® Closure</t>
  </si>
  <si>
    <t>TAC PH G3 Traditional Modular Webbing, FirstSpear® Tubes™</t>
  </si>
  <si>
    <t>TAC PH G3 FEMALE 8X10 Traditional Modular Webbing, FirstSpear® Tubes™</t>
  </si>
  <si>
    <t>TAC PH G3 Traditional Modular Webbing, Buckle Closure System</t>
  </si>
  <si>
    <t>TAC PH G3 FEMALE 8X10 Traditional Modular Webbing, Buckle Closure System</t>
  </si>
  <si>
    <t>Safariland - UNIFORM SHIRT CARRIER - Must specify with or without camera tab
Available Colors:  Black, Navy, Tan, and Tactical Green</t>
  </si>
  <si>
    <t>Concealable</t>
  </si>
  <si>
    <t>Safariland: Concealable Carry Bag</t>
  </si>
  <si>
    <t>Helmet</t>
  </si>
  <si>
    <t>Plate Rack</t>
  </si>
  <si>
    <t>Helmet Drawstring</t>
  </si>
  <si>
    <t>Concealable Carry Bag With Loop ID</t>
  </si>
  <si>
    <t>SHIFT 360™ G3 Shoulder Ballistics, Hardwire® 68 Level IIIA</t>
  </si>
  <si>
    <t>SHIFT 360™ G3 Ballistic Collar, Hardwire® 68 Level IIIA</t>
  </si>
  <si>
    <t>TAC PH (GEN II) Ballistics, Hardwire® 51 Level IIIA</t>
  </si>
  <si>
    <t>TAC PH (GEN II) Ballistics, Hardwire® 68 Level IIIA</t>
  </si>
  <si>
    <t>HYPERX™ Standard 5" Cummerbund Ballistic Panel Set, SX™ Level IIIA</t>
  </si>
  <si>
    <t>HYPERX™ Standard 5" Cummerbund Ballistic Panel Set, SX™ Level II</t>
  </si>
  <si>
    <t>HYPERX™ Standard 5" Cummerbund Ballistic Panel Set, Hardwire® 68 Level IIIA</t>
  </si>
  <si>
    <t>HYPERX™ Standard 5" Cummerbund Ballistic Panel Set, Hardwire® 51 Level II</t>
  </si>
  <si>
    <t>HYPERX™ Wide 6" Cummerbund Ballistic Panel Set, Hardwire® 51 Level II</t>
  </si>
  <si>
    <t>HYPERX™ Wide 6" Cummerbund Ballistic Panel Set, Hardwire® 68 Level IIIA</t>
  </si>
  <si>
    <t>HYPERX™ Wide 6" Cummerbund Ballistic Panel Set, SX™ Level II</t>
  </si>
  <si>
    <t>HYPERX™ Wide 6" Cummerbund Ballistic Panel Set, SX™ Level IIIA</t>
  </si>
  <si>
    <t>HYPER X™ Narrow 3" Advanced Webless Cummerbund, Interchangeable system</t>
  </si>
  <si>
    <t>HYPER X™ Standard 5" Advanced Webless Cummerbund, Interchangeable system</t>
  </si>
  <si>
    <t>HYPER X™ Wide 6" Advanced Webless Cummerbund, Interchangeable system</t>
  </si>
  <si>
    <t>HYPER X™ CUMMERBUND CARRIER</t>
  </si>
  <si>
    <t>FAV™ G3 Advanced Webless Cummerbund, Interchangeable system</t>
  </si>
  <si>
    <t>FAV™ G3 Traditional Modular Webbing Cummerbund, Interchangeable system</t>
  </si>
  <si>
    <t>FAV™ G3 CUMMERBUND CARRIER</t>
  </si>
  <si>
    <t>CORRECTIONS ID PATCHES - Large 8.5" X 3"</t>
  </si>
  <si>
    <t>Safariland Ballistic Face Shield</t>
  </si>
  <si>
    <t>Unity Tactical MARK 2.0 Wire Arms Set for Peltor Style COMMS attachment - Black</t>
  </si>
  <si>
    <t>Unity Tactical MARK 2.0 Wire Arms Set for Peltor Style COMMS attachment - Flat Dark Earth</t>
  </si>
  <si>
    <t>Unity Tactical MARK 2.0 Wire Arm EarPro Kit designed for Busch PROtective, for OpsCore AMP Headset (NO Cradle Clamps) - Black</t>
  </si>
  <si>
    <t>Unity Tactical SARA Sordin Adapter Kit (Includes ESS Studs) Accessory for MARK 2.0 Kit (Add-on for MSA/Invisio/Otto) - Black</t>
  </si>
  <si>
    <t>Unity Tactical MARK 2.0 complete Wire Arm EarPro Kit, for OpsCore AMP Headset designed for Busch PROtective, Includes Cradle Clamps - Black</t>
  </si>
  <si>
    <t>Unity Tactical MARK 2.0 complete Wire Arm EarPro Kit, for OpsCore AMP Headset designed for Busch PROtective, Includes Cradle Clamps - Flat Dark Earth</t>
  </si>
  <si>
    <t>Mandible Arms, (Set of 2) for user with Ballistic Mandible or Avon/Drager Gas Mask Clips</t>
  </si>
  <si>
    <t>Safariland</t>
  </si>
  <si>
    <t>DELTA VELCRO® BRAND KITS</t>
  </si>
  <si>
    <t>Wilcox NVG SHROUDS</t>
  </si>
  <si>
    <t>Foxfury NVG SHROUDS</t>
  </si>
  <si>
    <t>OPS-CORE RAIL KIT</t>
  </si>
  <si>
    <t>NVG BUNGEE SET</t>
  </si>
  <si>
    <t>Paulson Non-Ballistic Face Shield</t>
  </si>
  <si>
    <t>HYPERX™ Stand Alone, SHIFT 360™ G3 and TAC PH™ G3 BALLISTIC PANEL INSERTS (Includes: Front and Back Ballistic Panels)</t>
  </si>
  <si>
    <t>SHIFT 360™ G3 and TAC PH™ G3 BALLISTIC PANEL INSERTS (Includes: Front and Back Ballistic Panels)</t>
  </si>
  <si>
    <t>HYPERX™ BALLISTIC QUICK DISCONNECT STRUCTURED UPPER ARMS</t>
  </si>
  <si>
    <t>HYPERX™ Zip-On Back AWS Platform</t>
  </si>
  <si>
    <t>G3 THROAT - FAV™ G3 and SHIFT 360™ G3
Available Colors:  Black, Navy, Tactical Green, Ranger Green, Coyote Brown, Tan and Multi-Cam®</t>
  </si>
  <si>
    <t>FAV™ G3 and SHIFT 360™ G3 STRUCTURED UPPER ARMS
Available Colors:  Black, Navy, Tactical Green, Ranger Green, Coyote Brown, Tan and Multi-Cam®</t>
  </si>
  <si>
    <t>FAV™ G3 and SHIFT 360™ G3 STRUCTURED UPPER ARMS 
Available Colors:  Black, Navy, Tactical Green, Ranger Green, Coyote Brown, Tan and Multi-Cam®</t>
  </si>
  <si>
    <t>G3 LOWER ABDOMEN / SPINE (Single Unit) - FAV™ G3 and SHIFT 360™ G3
Available Colors:  Black, Navy, Tactical Green, Ranger Green, Coyote Brown, Tan and Multi-Cam®</t>
  </si>
  <si>
    <t>G3 ENHANCED GROIN - FAV™ G3 and SHIFT 360™ G3
Available Colors:  Black, Navy, Tactical Green, Ranger Green, Coyote Brown, Tan and Multi-Cam®</t>
  </si>
  <si>
    <t>G3 STANDARD GROIN - FAV™ G3 and SHIFT 360™ G3
Available Colors:  Black, Navy, Tactical Green, Ranger Green, Coyote Brown, Tan and Multi-Cam®</t>
  </si>
  <si>
    <t>TACTICAL BELT NON-BALLISTIC
Available Colors:  Black, Navy, Tactical Green, Ranger Green, Coyote Brown, Tan and Multi-Cam®</t>
  </si>
  <si>
    <t>Safariland - COVERT CARRIERS
Available Colors:  Black, Navy, White, Tan and OD Green</t>
  </si>
  <si>
    <t xml:space="preserve">M Series Concealable Carrier 
</t>
  </si>
  <si>
    <t>Safariland - COVERT CARRIERS
Available Colors:  Black, Navy, White and Tan</t>
  </si>
  <si>
    <t>Safariland - COVERT CARRIERS
Available Colors: Black, White</t>
  </si>
  <si>
    <t>Safariland - UNIFORM SHIRT CARRIERS - Must Specify with or without Camera Tab
Available Colors:  Black, Navy, White, OD Green, and Tan</t>
  </si>
  <si>
    <t>Safariland - V1 CARRIERS - ID patches are not included with these carriers. Must be purchased separately.
Available Colors:  Black, Navy, Tactical Green, Ranger Green, Coyote Brown, Tan and Multi-Cam®</t>
  </si>
  <si>
    <t>Safariland - SPECIALTY CARRIERS - ID patches not included with this carrier. Must be purchased separately
Available Colors:  Black, Navy, Tactical Green, Ranger Green, Coyote Brown, Tan and Multi-Cam®</t>
  </si>
  <si>
    <t>Safariland - V1 CARRIERS - ID patches not included with this carrier. Must be purchased separately
Available Colors:  Black, Navy, Tactical Green, Ranger Green, Coyote Brown, Tan and Multi-Cam®</t>
  </si>
  <si>
    <t>Safariland - SPECIALTY CARRIERS - ID patches not included with this carrier. Must be purchased separately
Available Colors:   Tan</t>
  </si>
  <si>
    <t>Safariland - OVERT CARRIER - ID patches not included with this carrier. Must be purchased separately
Available Colors:  Black, Navy, Tan, and Tactical Green</t>
  </si>
  <si>
    <t>Safariland - TAC OVERT CARRIERS - ID's are not included with these carriers. Must be purchased separately.
Available Colors:  Black, Navy, Tan, Tactical Green</t>
  </si>
  <si>
    <t>Safariland ID Patches:
* Must Specify ID PATCH MATERIAL COLOR and LETTERING COLOR when Ordering
* Available Material Colors for All ID PATCHES:  Black, Navy, Tactical Green, Ranger Green, Coyote Brown, Tan and Multi-Cam®
* Available Colors for All ID PATCH LETTERING:  Black, White, Yellow, Gray, Green and Reflective</t>
  </si>
  <si>
    <t>1362222-T</t>
  </si>
  <si>
    <t>1362222-Q</t>
  </si>
  <si>
    <t>HARDWIRE TYPE III IMPAC™ TRAUMA PLATES - HARD</t>
  </si>
  <si>
    <t xml:space="preserve">Hardwire® Level IIIA Double Shooter Cut Tactical Shield with Viewport 20X30 </t>
  </si>
  <si>
    <t>Hardwire® Level IIIA Double Shooter Cut Tactical Shield with Viewport 20X30 - POLICE</t>
  </si>
  <si>
    <t>Hardwire® Level IIIA Double Shooter Cut Tactical Shield with Viewport 20X30 - SHERIFF</t>
  </si>
  <si>
    <t>Hardwire® Level IIIA Double Shooter Cut Tactical Shield with Viewport 20X30 - CUSTOM</t>
  </si>
  <si>
    <t xml:space="preserve">Hardwire® Level IIIA Double Shooter Cut Tactical Shield w/o Viewport 20X30 </t>
  </si>
  <si>
    <t>Hardwire® Level IIIA Double Shooter Cut Tactical Shield w/o Viewport 20X30 - POLICE</t>
  </si>
  <si>
    <t>Hardwire® Level IIIA Double Shooter Cut Tactical Shield w/o Viewport 20X30 - SHERIFF</t>
  </si>
  <si>
    <t>Hardwire® Level IIIA Double Shooter Cut Tactical Shield w/o Viewport 20X30 - CUSTOM</t>
  </si>
  <si>
    <t xml:space="preserve">Hardwire® Level IIIA Standard Tactical Shield with Viewport 20X30 </t>
  </si>
  <si>
    <t>Hardwire® Level IIIA Standard Tactical Shield with Viewport 20X30 - POLICE</t>
  </si>
  <si>
    <t>Hardwire® Level IIIA Standard Tactical Shield with Viewport 20X30 - SHERIFF</t>
  </si>
  <si>
    <t>Hardwire® Level IIIA Standard Tactical Shield with Viewport 20X30 - CUSTOM</t>
  </si>
  <si>
    <t xml:space="preserve">Hardwire® Level IIIA Standard Tactical Shield w/o Viewport 20X30 </t>
  </si>
  <si>
    <t>Hardwire® Level IIIA Standard Tactical Shield w/o Viewport 20X30 - POLICE</t>
  </si>
  <si>
    <t>Hardwire® Level IIIA Standard Tactical Shield w/o Viewport 20X30 - SHERIFF</t>
  </si>
  <si>
    <t>Hardwire® Level IIIA Standard Tactical Shield w/o Viewport 20X30 - CUSTOM</t>
  </si>
  <si>
    <t>Hardwire® Level IIIA Notched Tactical Shield w/o Viewport 20X30</t>
  </si>
  <si>
    <t>Hardwire® Level IIIA Notched Tactical Shield w/o Viewport 20X30 - POLICE</t>
  </si>
  <si>
    <t>Hardwire® Level IIIA Notched Tactical Shield w/o Viewport 20X30 - SHERIFF</t>
  </si>
  <si>
    <t>Hardwire® Level IIIA Notched Tactical Shield w/o Viewport 20X30 - CUSTOM</t>
  </si>
  <si>
    <t>PTA-SA X-Series Viewport Lens 3 Layer Tear Off Kit</t>
  </si>
  <si>
    <t>PTA-SA Assault Viewport Lens 3 Layer Tear Off Kit</t>
  </si>
  <si>
    <t xml:space="preserve">APEX™ System SX™ Level II APEX Male or Unstructured Female Panel Array (includes Front, Back and 2 Side Ballistic Panels), APEX™ System Carrier </t>
  </si>
  <si>
    <t>1363962, 1363581</t>
  </si>
  <si>
    <t xml:space="preserve">APEX™ System SX™ Level II APEX Structured Female Panel Array (includes Front, Back and 2 Side Ballistic Panels), APEX™ System Carrier </t>
  </si>
  <si>
    <t>1363964, 1363581</t>
  </si>
  <si>
    <t xml:space="preserve">APEX™ System SX™ Level IIIA APEX Male or Unstructured Female Panel Array (includes Front, Back and 2 Side Ballistic Panels), APEX™ System Carrier </t>
  </si>
  <si>
    <t>1363961, 1363581</t>
  </si>
  <si>
    <t xml:space="preserve">APEX™ System SX™ Level IIIA APEX Structured Female Panel Array (includes Front, Back and 2 Side Ballistic Panels), APEX™ System Carrier </t>
  </si>
  <si>
    <t>1363963, 1363581</t>
  </si>
  <si>
    <t>HESCO® 3611C Type III 8.75X11.75 Multi Curve SAPI Small</t>
  </si>
  <si>
    <t>3611C</t>
  </si>
  <si>
    <t>HESCO® 3611C Type III 9.5x12.5 Multi Curve SAPI Medium</t>
  </si>
  <si>
    <t>HESCO® 3611C Type III 10.25X13.25 Multi Curve SAPI Large</t>
  </si>
  <si>
    <t>HESCO® 3611C Type III 11X14 Multi Curve SAPI Xlarge</t>
  </si>
  <si>
    <t>HESCO® 3611C Type III 10X12 Multi Curve Shooters Cut</t>
  </si>
  <si>
    <t>HESCO® 3611C Type III 8X10 Multi Curve Shooters Cut</t>
  </si>
  <si>
    <t>HESCO® 3403 Type III 8.75X11.75 Multi Curve SAPI Small</t>
  </si>
  <si>
    <t>HESCO® 3403 Type III 9.5x12.5 Multi Curve SAPI Medium</t>
  </si>
  <si>
    <t>HESCO® 3403 Type III 10.25X13.25 Multi Curve SAPI Large</t>
  </si>
  <si>
    <t>HESCO® 3403 Type III 11X14 Multi Curve SAPI Xlarge</t>
  </si>
  <si>
    <t>HESCO® 3403 Type III 10X12 Multi Curve Shooters Cut</t>
  </si>
  <si>
    <t>HESCO® 3403 Type III 8X10 Multi Curve Shooters Cut</t>
  </si>
  <si>
    <t>Safariland - COVERT CARRIERS
Available Colors:  Black, Navy and White</t>
  </si>
  <si>
    <t>APEX™ System Carrier</t>
  </si>
  <si>
    <t>Uniform Shirt Carrier DN6884, Side Opening, Traditional Molle Webbing</t>
  </si>
  <si>
    <t>1363934-6884</t>
  </si>
  <si>
    <t>EXT Carrier DN6840, Traditional Modular Webbing,  Velcro Closure, Front Opening</t>
  </si>
  <si>
    <t>1363933-6840</t>
  </si>
  <si>
    <t>EXT Carrier DN6883, Advanced Webless System, Velcro Closure, Front Opening</t>
  </si>
  <si>
    <t>1364249-6883</t>
  </si>
  <si>
    <r>
      <t>Exhibit A - PRODUCT AND PRICE (</t>
    </r>
    <r>
      <rPr>
        <b/>
        <sz val="18"/>
        <color rgb="FFFF0000"/>
        <rFont val="Aharoni"/>
        <charset val="177"/>
      </rPr>
      <t>Effective April 1, 2024</t>
    </r>
    <r>
      <rPr>
        <b/>
        <sz val="18"/>
        <color theme="1"/>
        <rFont val="Aharoni"/>
        <charset val="177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</si>
</sst>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4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ourier New"/>
      <family val="3"/>
    </font>
    <font>
      <b/>
      <sz val="18"/>
      <color theme="1"/>
      <name val="Aharoni"/>
      <charset val="177"/>
    </font>
    <font>
      <sz val="11"/>
      <name val="Arial"/>
      <family val="2"/>
    </font>
    <font>
      <b/>
      <sz val="14"/>
      <color theme="1"/>
      <name val="Aharoni"/>
      <charset val="177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Aharoni"/>
      <charset val="177"/>
    </font>
    <font>
      <b/>
      <sz val="12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8"/>
      <color rgb="FFFF0000"/>
      <name val="Aharoni"/>
      <charset val="177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rgb="FFA5A5A5"/>
        <bgColor rgb="FFA5A5A5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44" fontId="20" fillId="0" borderId="0" applyFont="0" applyFill="0" applyBorder="0" applyAlignment="0" applyProtection="0"/>
    <xf numFmtId="0" fontId="20" fillId="0" borderId="0"/>
  </cellStyleXfs>
  <cellXfs count="24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indent="2"/>
    </xf>
    <xf numFmtId="0" fontId="5" fillId="0" borderId="0" xfId="0" applyFont="1" applyAlignment="1">
      <alignment horizontal="left" vertical="center" indent="6"/>
    </xf>
    <xf numFmtId="0" fontId="2" fillId="0" borderId="0" xfId="0" applyFont="1" applyAlignment="1">
      <alignment horizontal="left" vertical="center" wrapText="1" indent="2"/>
    </xf>
    <xf numFmtId="0" fontId="4" fillId="0" borderId="0" xfId="0" applyFont="1" applyAlignment="1">
      <alignment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3" fillId="0" borderId="0" xfId="0" applyFont="1"/>
    <xf numFmtId="0" fontId="7" fillId="0" borderId="0" xfId="0" applyFont="1"/>
    <xf numFmtId="0" fontId="11" fillId="0" borderId="16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16" xfId="0" applyFont="1" applyBorder="1" applyAlignment="1">
      <alignment vertical="center"/>
    </xf>
    <xf numFmtId="0" fontId="11" fillId="0" borderId="16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/>
    </xf>
    <xf numFmtId="0" fontId="17" fillId="0" borderId="4" xfId="0" applyFont="1" applyBorder="1"/>
    <xf numFmtId="0" fontId="17" fillId="0" borderId="5" xfId="0" applyFont="1" applyBorder="1" applyAlignment="1">
      <alignment horizontal="center"/>
    </xf>
    <xf numFmtId="0" fontId="14" fillId="0" borderId="5" xfId="0" applyFont="1" applyBorder="1" applyAlignment="1">
      <alignment horizontal="left" wrapText="1"/>
    </xf>
    <xf numFmtId="0" fontId="14" fillId="0" borderId="5" xfId="0" applyFont="1" applyBorder="1" applyAlignment="1">
      <alignment horizontal="center"/>
    </xf>
    <xf numFmtId="49" fontId="17" fillId="0" borderId="5" xfId="0" applyNumberFormat="1" applyFont="1" applyBorder="1" applyAlignment="1">
      <alignment horizontal="center"/>
    </xf>
    <xf numFmtId="44" fontId="14" fillId="0" borderId="5" xfId="0" applyNumberFormat="1" applyFont="1" applyBorder="1" applyAlignment="1">
      <alignment horizontal="center"/>
    </xf>
    <xf numFmtId="10" fontId="17" fillId="0" borderId="6" xfId="0" applyNumberFormat="1" applyFont="1" applyBorder="1" applyAlignment="1">
      <alignment horizontal="center"/>
    </xf>
    <xf numFmtId="0" fontId="14" fillId="2" borderId="7" xfId="0" applyFont="1" applyFill="1" applyBorder="1"/>
    <xf numFmtId="0" fontId="14" fillId="2" borderId="8" xfId="0" applyFont="1" applyFill="1" applyBorder="1"/>
    <xf numFmtId="49" fontId="16" fillId="0" borderId="16" xfId="0" applyNumberFormat="1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44" fontId="12" fillId="0" borderId="16" xfId="0" applyNumberFormat="1" applyFont="1" applyBorder="1" applyAlignment="1">
      <alignment horizontal="center"/>
    </xf>
    <xf numFmtId="10" fontId="11" fillId="0" borderId="16" xfId="0" applyNumberFormat="1" applyFont="1" applyBorder="1" applyAlignment="1">
      <alignment horizontal="center" vertical="center"/>
    </xf>
    <xf numFmtId="44" fontId="11" fillId="0" borderId="16" xfId="0" applyNumberFormat="1" applyFont="1" applyBorder="1" applyAlignment="1">
      <alignment horizontal="center"/>
    </xf>
    <xf numFmtId="44" fontId="11" fillId="5" borderId="16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16" xfId="0" applyBorder="1"/>
    <xf numFmtId="0" fontId="19" fillId="4" borderId="13" xfId="0" applyFont="1" applyFill="1" applyBorder="1" applyAlignment="1">
      <alignment horizontal="center" vertical="center" wrapText="1"/>
    </xf>
    <xf numFmtId="164" fontId="10" fillId="4" borderId="14" xfId="0" applyNumberFormat="1" applyFont="1" applyFill="1" applyBorder="1" applyAlignment="1">
      <alignment horizontal="center" vertical="center"/>
    </xf>
    <xf numFmtId="164" fontId="10" fillId="4" borderId="13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15" fillId="5" borderId="16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top"/>
    </xf>
    <xf numFmtId="0" fontId="15" fillId="0" borderId="16" xfId="0" applyFont="1" applyBorder="1" applyAlignment="1">
      <alignment horizontal="left" vertical="center"/>
    </xf>
    <xf numFmtId="0" fontId="10" fillId="4" borderId="14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1" fillId="0" borderId="32" xfId="0" applyFont="1" applyBorder="1" applyAlignment="1">
      <alignment horizontal="left"/>
    </xf>
    <xf numFmtId="0" fontId="11" fillId="0" borderId="19" xfId="0" applyFont="1" applyBorder="1" applyAlignment="1">
      <alignment horizontal="center"/>
    </xf>
    <xf numFmtId="0" fontId="11" fillId="0" borderId="21" xfId="0" applyFont="1" applyBorder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11" fillId="0" borderId="22" xfId="0" applyFont="1" applyBorder="1" applyAlignment="1">
      <alignment vertical="center"/>
    </xf>
    <xf numFmtId="0" fontId="11" fillId="0" borderId="22" xfId="0" applyFont="1" applyBorder="1" applyAlignment="1">
      <alignment horizontal="center" vertical="center"/>
    </xf>
    <xf numFmtId="0" fontId="11" fillId="0" borderId="25" xfId="0" applyFont="1" applyBorder="1" applyAlignment="1">
      <alignment vertical="center"/>
    </xf>
    <xf numFmtId="0" fontId="11" fillId="0" borderId="2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49" fontId="11" fillId="0" borderId="13" xfId="0" applyNumberFormat="1" applyFont="1" applyBorder="1" applyAlignment="1">
      <alignment horizontal="center"/>
    </xf>
    <xf numFmtId="44" fontId="11" fillId="0" borderId="14" xfId="0" applyNumberFormat="1" applyFont="1" applyBorder="1" applyAlignment="1">
      <alignment horizontal="center"/>
    </xf>
    <xf numFmtId="44" fontId="11" fillId="0" borderId="13" xfId="0" applyNumberFormat="1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49" fontId="14" fillId="0" borderId="13" xfId="0" applyNumberFormat="1" applyFont="1" applyBorder="1" applyAlignment="1">
      <alignment horizontal="center"/>
    </xf>
    <xf numFmtId="0" fontId="11" fillId="0" borderId="19" xfId="0" applyFont="1" applyBorder="1" applyAlignment="1">
      <alignment horizontal="center" vertical="center"/>
    </xf>
    <xf numFmtId="49" fontId="11" fillId="0" borderId="19" xfId="0" applyNumberFormat="1" applyFont="1" applyBorder="1" applyAlignment="1">
      <alignment horizontal="center"/>
    </xf>
    <xf numFmtId="49" fontId="11" fillId="0" borderId="18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44" fontId="11" fillId="0" borderId="18" xfId="0" applyNumberFormat="1" applyFont="1" applyBorder="1" applyAlignment="1">
      <alignment horizontal="center"/>
    </xf>
    <xf numFmtId="49" fontId="11" fillId="0" borderId="16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44" fontId="11" fillId="0" borderId="22" xfId="0" applyNumberFormat="1" applyFont="1" applyBorder="1" applyAlignment="1">
      <alignment horizontal="center"/>
    </xf>
    <xf numFmtId="44" fontId="11" fillId="0" borderId="25" xfId="0" applyNumberFormat="1" applyFont="1" applyBorder="1" applyAlignment="1">
      <alignment horizontal="center"/>
    </xf>
    <xf numFmtId="0" fontId="11" fillId="0" borderId="13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wrapText="1"/>
    </xf>
    <xf numFmtId="0" fontId="14" fillId="0" borderId="12" xfId="0" applyFont="1" applyBorder="1" applyAlignment="1">
      <alignment horizontal="left"/>
    </xf>
    <xf numFmtId="0" fontId="14" fillId="0" borderId="13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0" fillId="0" borderId="16" xfId="0" applyBorder="1" applyAlignment="1">
      <alignment horizontal="left"/>
    </xf>
    <xf numFmtId="0" fontId="0" fillId="0" borderId="16" xfId="0" applyBorder="1" applyAlignment="1">
      <alignment wrapText="1"/>
    </xf>
    <xf numFmtId="164" fontId="0" fillId="0" borderId="16" xfId="0" applyNumberFormat="1" applyBorder="1"/>
    <xf numFmtId="0" fontId="0" fillId="5" borderId="16" xfId="0" applyFill="1" applyBorder="1" applyAlignment="1">
      <alignment wrapText="1"/>
    </xf>
    <xf numFmtId="0" fontId="0" fillId="0" borderId="16" xfId="0" applyBorder="1" applyAlignment="1">
      <alignment vertical="top"/>
    </xf>
    <xf numFmtId="0" fontId="0" fillId="5" borderId="16" xfId="0" applyFill="1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6" xfId="0" applyBorder="1" applyAlignment="1">
      <alignment horizontal="left" vertical="top"/>
    </xf>
    <xf numFmtId="0" fontId="0" fillId="0" borderId="16" xfId="0" applyBorder="1" applyAlignment="1">
      <alignment vertical="top" wrapText="1"/>
    </xf>
    <xf numFmtId="0" fontId="15" fillId="0" borderId="16" xfId="0" applyFont="1" applyBorder="1"/>
    <xf numFmtId="0" fontId="15" fillId="0" borderId="16" xfId="0" applyFont="1" applyBorder="1" applyAlignment="1">
      <alignment wrapText="1"/>
    </xf>
    <xf numFmtId="0" fontId="15" fillId="0" borderId="16" xfId="0" applyFont="1" applyBorder="1" applyAlignment="1" applyProtection="1">
      <alignment horizontal="left" vertical="center" wrapText="1"/>
      <protection locked="0"/>
    </xf>
    <xf numFmtId="0" fontId="11" fillId="5" borderId="13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1" fillId="5" borderId="22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 wrapText="1"/>
    </xf>
    <xf numFmtId="44" fontId="11" fillId="5" borderId="13" xfId="0" applyNumberFormat="1" applyFont="1" applyFill="1" applyBorder="1" applyAlignment="1">
      <alignment horizontal="center"/>
    </xf>
    <xf numFmtId="44" fontId="11" fillId="5" borderId="22" xfId="0" applyNumberFormat="1" applyFont="1" applyFill="1" applyBorder="1" applyAlignment="1">
      <alignment horizontal="center"/>
    </xf>
    <xf numFmtId="0" fontId="11" fillId="5" borderId="16" xfId="0" applyFont="1" applyFill="1" applyBorder="1" applyAlignment="1">
      <alignment vertical="center"/>
    </xf>
    <xf numFmtId="0" fontId="11" fillId="5" borderId="22" xfId="0" applyFont="1" applyFill="1" applyBorder="1" applyAlignment="1">
      <alignment horizontal="left" vertical="center" wrapText="1"/>
    </xf>
    <xf numFmtId="49" fontId="11" fillId="5" borderId="22" xfId="0" applyNumberFormat="1" applyFont="1" applyFill="1" applyBorder="1" applyAlignment="1">
      <alignment horizontal="center" vertical="center"/>
    </xf>
    <xf numFmtId="0" fontId="11" fillId="5" borderId="22" xfId="0" applyFont="1" applyFill="1" applyBorder="1" applyAlignment="1">
      <alignment horizontal="center" vertical="center" wrapText="1"/>
    </xf>
    <xf numFmtId="0" fontId="15" fillId="5" borderId="0" xfId="0" applyFont="1" applyFill="1"/>
    <xf numFmtId="0" fontId="15" fillId="5" borderId="16" xfId="0" applyFont="1" applyFill="1" applyBorder="1"/>
    <xf numFmtId="164" fontId="15" fillId="0" borderId="16" xfId="0" applyNumberFormat="1" applyFont="1" applyBorder="1"/>
    <xf numFmtId="0" fontId="15" fillId="0" borderId="13" xfId="0" applyFont="1" applyBorder="1"/>
    <xf numFmtId="0" fontId="15" fillId="0" borderId="31" xfId="0" applyFont="1" applyBorder="1" applyAlignment="1">
      <alignment wrapText="1"/>
    </xf>
    <xf numFmtId="0" fontId="15" fillId="0" borderId="16" xfId="0" applyFont="1" applyBorder="1" applyAlignment="1">
      <alignment horizontal="left"/>
    </xf>
    <xf numFmtId="0" fontId="15" fillId="0" borderId="29" xfId="0" applyFont="1" applyBorder="1"/>
    <xf numFmtId="0" fontId="11" fillId="5" borderId="12" xfId="0" applyFont="1" applyFill="1" applyBorder="1" applyAlignment="1">
      <alignment horizontal="left"/>
    </xf>
    <xf numFmtId="0" fontId="11" fillId="5" borderId="13" xfId="0" applyFont="1" applyFill="1" applyBorder="1" applyAlignment="1">
      <alignment horizontal="center"/>
    </xf>
    <xf numFmtId="0" fontId="11" fillId="5" borderId="13" xfId="0" applyFont="1" applyFill="1" applyBorder="1" applyAlignment="1">
      <alignment horizontal="left" vertical="center" wrapText="1"/>
    </xf>
    <xf numFmtId="0" fontId="11" fillId="5" borderId="18" xfId="0" applyFont="1" applyFill="1" applyBorder="1" applyAlignment="1">
      <alignment horizontal="center" vertical="center"/>
    </xf>
    <xf numFmtId="49" fontId="11" fillId="5" borderId="13" xfId="0" applyNumberFormat="1" applyFont="1" applyFill="1" applyBorder="1" applyAlignment="1">
      <alignment horizontal="center"/>
    </xf>
    <xf numFmtId="0" fontId="7" fillId="5" borderId="0" xfId="0" applyFont="1" applyFill="1"/>
    <xf numFmtId="0" fontId="11" fillId="5" borderId="18" xfId="0" applyFont="1" applyFill="1" applyBorder="1" applyAlignment="1">
      <alignment horizontal="left" vertical="center" wrapText="1"/>
    </xf>
    <xf numFmtId="0" fontId="11" fillId="5" borderId="16" xfId="0" applyFont="1" applyFill="1" applyBorder="1" applyAlignment="1">
      <alignment horizontal="left" vertical="center" wrapText="1"/>
    </xf>
    <xf numFmtId="49" fontId="11" fillId="5" borderId="16" xfId="0" applyNumberFormat="1" applyFont="1" applyFill="1" applyBorder="1" applyAlignment="1">
      <alignment horizontal="center" vertical="center"/>
    </xf>
    <xf numFmtId="0" fontId="11" fillId="5" borderId="22" xfId="0" applyFont="1" applyFill="1" applyBorder="1" applyAlignment="1">
      <alignment vertical="center"/>
    </xf>
    <xf numFmtId="0" fontId="0" fillId="5" borderId="0" xfId="0" applyFill="1"/>
    <xf numFmtId="0" fontId="14" fillId="5" borderId="23" xfId="0" applyFont="1" applyFill="1" applyBorder="1" applyAlignment="1">
      <alignment vertical="center"/>
    </xf>
    <xf numFmtId="0" fontId="11" fillId="5" borderId="24" xfId="0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left" vertical="center" wrapText="1"/>
    </xf>
    <xf numFmtId="49" fontId="11" fillId="5" borderId="19" xfId="0" applyNumberFormat="1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 wrapText="1"/>
    </xf>
    <xf numFmtId="0" fontId="0" fillId="5" borderId="16" xfId="0" applyFill="1" applyBorder="1"/>
    <xf numFmtId="0" fontId="15" fillId="5" borderId="16" xfId="0" applyFont="1" applyFill="1" applyBorder="1" applyAlignment="1">
      <alignment wrapText="1"/>
    </xf>
    <xf numFmtId="0" fontId="15" fillId="5" borderId="16" xfId="2" applyFont="1" applyFill="1" applyBorder="1" applyAlignment="1">
      <alignment horizontal="left" vertical="center" wrapText="1"/>
    </xf>
    <xf numFmtId="0" fontId="0" fillId="5" borderId="16" xfId="0" applyFill="1" applyBorder="1" applyAlignment="1">
      <alignment horizontal="left"/>
    </xf>
    <xf numFmtId="164" fontId="0" fillId="5" borderId="16" xfId="0" applyNumberFormat="1" applyFill="1" applyBorder="1"/>
    <xf numFmtId="0" fontId="15" fillId="5" borderId="25" xfId="2" applyFont="1" applyFill="1" applyBorder="1" applyAlignment="1">
      <alignment horizontal="left" vertical="center" wrapText="1"/>
    </xf>
    <xf numFmtId="44" fontId="11" fillId="0" borderId="19" xfId="0" applyNumberFormat="1" applyFont="1" applyBorder="1" applyAlignment="1">
      <alignment horizontal="center"/>
    </xf>
    <xf numFmtId="44" fontId="11" fillId="0" borderId="24" xfId="0" applyNumberFormat="1" applyFont="1" applyBorder="1" applyAlignment="1">
      <alignment horizontal="center"/>
    </xf>
    <xf numFmtId="0" fontId="15" fillId="0" borderId="0" xfId="0" applyFont="1"/>
    <xf numFmtId="0" fontId="15" fillId="5" borderId="16" xfId="0" applyFont="1" applyFill="1" applyBorder="1" applyAlignment="1" applyProtection="1">
      <alignment horizontal="left" vertical="center" wrapText="1"/>
      <protection locked="0"/>
    </xf>
    <xf numFmtId="164" fontId="15" fillId="5" borderId="16" xfId="0" applyNumberFormat="1" applyFont="1" applyFill="1" applyBorder="1"/>
    <xf numFmtId="164" fontId="0" fillId="5" borderId="28" xfId="0" applyNumberFormat="1" applyFill="1" applyBorder="1"/>
    <xf numFmtId="164" fontId="0" fillId="5" borderId="28" xfId="0" applyNumberFormat="1" applyFill="1" applyBorder="1" applyAlignment="1">
      <alignment vertical="top"/>
    </xf>
    <xf numFmtId="8" fontId="15" fillId="5" borderId="16" xfId="0" applyNumberFormat="1" applyFont="1" applyFill="1" applyBorder="1" applyAlignment="1">
      <alignment horizontal="right" vertical="center"/>
    </xf>
    <xf numFmtId="8" fontId="15" fillId="5" borderId="16" xfId="1" applyNumberFormat="1" applyFont="1" applyFill="1" applyBorder="1" applyAlignment="1" applyProtection="1">
      <alignment horizontal="right" vertical="center"/>
    </xf>
    <xf numFmtId="0" fontId="15" fillId="5" borderId="16" xfId="2" applyFont="1" applyFill="1" applyBorder="1" applyAlignment="1" applyProtection="1">
      <alignment horizontal="left" vertical="center" wrapText="1"/>
      <protection locked="0"/>
    </xf>
    <xf numFmtId="0" fontId="15" fillId="0" borderId="18" xfId="0" applyFont="1" applyBorder="1" applyAlignment="1">
      <alignment wrapText="1"/>
    </xf>
    <xf numFmtId="0" fontId="15" fillId="0" borderId="18" xfId="0" applyFont="1" applyBorder="1" applyAlignment="1">
      <alignment horizontal="left"/>
    </xf>
    <xf numFmtId="0" fontId="15" fillId="0" borderId="26" xfId="0" applyFont="1" applyBorder="1"/>
    <xf numFmtId="0" fontId="15" fillId="0" borderId="31" xfId="0" applyFont="1" applyBorder="1"/>
    <xf numFmtId="0" fontId="15" fillId="5" borderId="16" xfId="0" applyFont="1" applyFill="1" applyBorder="1" applyAlignment="1">
      <alignment horizontal="left"/>
    </xf>
    <xf numFmtId="0" fontId="15" fillId="5" borderId="31" xfId="0" applyFont="1" applyFill="1" applyBorder="1"/>
    <xf numFmtId="164" fontId="15" fillId="5" borderId="28" xfId="0" applyNumberFormat="1" applyFont="1" applyFill="1" applyBorder="1"/>
    <xf numFmtId="0" fontId="15" fillId="0" borderId="16" xfId="0" applyFont="1" applyBorder="1" applyAlignment="1">
      <alignment vertical="top"/>
    </xf>
    <xf numFmtId="0" fontId="15" fillId="5" borderId="16" xfId="0" applyFont="1" applyFill="1" applyBorder="1" applyAlignment="1">
      <alignment horizontal="left" vertical="top" wrapText="1"/>
    </xf>
    <xf numFmtId="0" fontId="15" fillId="0" borderId="16" xfId="0" applyFont="1" applyBorder="1" applyAlignment="1">
      <alignment horizontal="left" vertical="top" wrapText="1"/>
    </xf>
    <xf numFmtId="0" fontId="15" fillId="0" borderId="16" xfId="0" applyFont="1" applyBorder="1" applyAlignment="1">
      <alignment vertical="top" wrapText="1"/>
    </xf>
    <xf numFmtId="0" fontId="15" fillId="0" borderId="16" xfId="0" applyFont="1" applyBorder="1" applyAlignment="1">
      <alignment horizontal="left" vertical="top"/>
    </xf>
    <xf numFmtId="164" fontId="15" fillId="5" borderId="28" xfId="0" applyNumberFormat="1" applyFont="1" applyFill="1" applyBorder="1" applyAlignment="1">
      <alignment vertical="top"/>
    </xf>
    <xf numFmtId="0" fontId="15" fillId="0" borderId="0" xfId="0" applyFont="1" applyAlignment="1">
      <alignment vertical="top"/>
    </xf>
    <xf numFmtId="0" fontId="15" fillId="5" borderId="16" xfId="0" applyFont="1" applyFill="1" applyBorder="1" applyAlignment="1">
      <alignment vertical="center"/>
    </xf>
    <xf numFmtId="0" fontId="15" fillId="5" borderId="16" xfId="0" applyFont="1" applyFill="1" applyBorder="1" applyAlignment="1">
      <alignment horizontal="left" vertical="center"/>
    </xf>
    <xf numFmtId="0" fontId="15" fillId="5" borderId="31" xfId="0" applyFont="1" applyFill="1" applyBorder="1" applyAlignment="1">
      <alignment horizontal="left" vertical="center"/>
    </xf>
    <xf numFmtId="0" fontId="15" fillId="5" borderId="22" xfId="0" applyFont="1" applyFill="1" applyBorder="1" applyAlignment="1">
      <alignment wrapText="1"/>
    </xf>
    <xf numFmtId="0" fontId="15" fillId="5" borderId="22" xfId="0" applyFont="1" applyFill="1" applyBorder="1"/>
    <xf numFmtId="0" fontId="15" fillId="5" borderId="13" xfId="0" applyFont="1" applyFill="1" applyBorder="1" applyAlignment="1">
      <alignment wrapText="1"/>
    </xf>
    <xf numFmtId="0" fontId="15" fillId="5" borderId="13" xfId="0" applyFont="1" applyFill="1" applyBorder="1"/>
    <xf numFmtId="0" fontId="15" fillId="0" borderId="14" xfId="0" applyFont="1" applyBorder="1" applyAlignment="1">
      <alignment wrapText="1"/>
    </xf>
    <xf numFmtId="0" fontId="15" fillId="0" borderId="17" xfId="0" applyFont="1" applyBorder="1"/>
    <xf numFmtId="164" fontId="15" fillId="5" borderId="13" xfId="0" applyNumberFormat="1" applyFont="1" applyFill="1" applyBorder="1"/>
    <xf numFmtId="164" fontId="15" fillId="0" borderId="13" xfId="0" applyNumberFormat="1" applyFont="1" applyBorder="1"/>
    <xf numFmtId="164" fontId="15" fillId="5" borderId="18" xfId="0" applyNumberFormat="1" applyFont="1" applyFill="1" applyBorder="1"/>
    <xf numFmtId="0" fontId="15" fillId="5" borderId="20" xfId="0" applyFont="1" applyFill="1" applyBorder="1" applyAlignment="1">
      <alignment wrapText="1"/>
    </xf>
    <xf numFmtId="0" fontId="15" fillId="5" borderId="18" xfId="0" applyFont="1" applyFill="1" applyBorder="1"/>
    <xf numFmtId="0" fontId="15" fillId="0" borderId="26" xfId="0" applyFont="1" applyBorder="1" applyAlignment="1">
      <alignment wrapText="1"/>
    </xf>
    <xf numFmtId="0" fontId="15" fillId="0" borderId="27" xfId="0" applyFont="1" applyBorder="1"/>
    <xf numFmtId="0" fontId="15" fillId="0" borderId="13" xfId="0" applyFont="1" applyBorder="1" applyAlignment="1">
      <alignment wrapText="1"/>
    </xf>
    <xf numFmtId="0" fontId="15" fillId="0" borderId="13" xfId="0" applyFont="1" applyBorder="1" applyAlignment="1">
      <alignment horizontal="left"/>
    </xf>
    <xf numFmtId="0" fontId="15" fillId="5" borderId="14" xfId="0" applyFont="1" applyFill="1" applyBorder="1" applyAlignment="1">
      <alignment wrapText="1"/>
    </xf>
    <xf numFmtId="0" fontId="15" fillId="5" borderId="17" xfId="0" applyFont="1" applyFill="1" applyBorder="1"/>
    <xf numFmtId="0" fontId="15" fillId="5" borderId="13" xfId="0" applyFont="1" applyFill="1" applyBorder="1" applyAlignment="1">
      <alignment horizontal="left"/>
    </xf>
    <xf numFmtId="10" fontId="11" fillId="0" borderId="13" xfId="0" applyNumberFormat="1" applyFont="1" applyBorder="1" applyAlignment="1">
      <alignment horizontal="center"/>
    </xf>
    <xf numFmtId="10" fontId="11" fillId="5" borderId="13" xfId="0" applyNumberFormat="1" applyFont="1" applyFill="1" applyBorder="1" applyAlignment="1">
      <alignment horizontal="center"/>
    </xf>
    <xf numFmtId="10" fontId="11" fillId="0" borderId="33" xfId="0" applyNumberFormat="1" applyFont="1" applyBorder="1" applyAlignment="1">
      <alignment horizontal="center"/>
    </xf>
    <xf numFmtId="0" fontId="0" fillId="0" borderId="36" xfId="0" applyBorder="1" applyAlignment="1">
      <alignment horizontal="left"/>
    </xf>
    <xf numFmtId="9" fontId="0" fillId="0" borderId="37" xfId="0" applyNumberFormat="1" applyBorder="1"/>
    <xf numFmtId="0" fontId="0" fillId="5" borderId="36" xfId="0" applyFill="1" applyBorder="1"/>
    <xf numFmtId="9" fontId="0" fillId="5" borderId="37" xfId="0" applyNumberFormat="1" applyFill="1" applyBorder="1"/>
    <xf numFmtId="0" fontId="0" fillId="0" borderId="36" xfId="0" applyBorder="1"/>
    <xf numFmtId="0" fontId="15" fillId="0" borderId="36" xfId="0" applyFont="1" applyBorder="1"/>
    <xf numFmtId="9" fontId="15" fillId="0" borderId="37" xfId="0" applyNumberFormat="1" applyFont="1" applyBorder="1"/>
    <xf numFmtId="0" fontId="15" fillId="5" borderId="36" xfId="0" applyFont="1" applyFill="1" applyBorder="1"/>
    <xf numFmtId="9" fontId="15" fillId="5" borderId="37" xfId="0" applyNumberFormat="1" applyFont="1" applyFill="1" applyBorder="1"/>
    <xf numFmtId="0" fontId="15" fillId="0" borderId="36" xfId="0" applyFont="1" applyBorder="1" applyAlignment="1">
      <alignment vertical="top"/>
    </xf>
    <xf numFmtId="0" fontId="0" fillId="0" borderId="36" xfId="0" applyBorder="1" applyAlignment="1">
      <alignment vertical="top"/>
    </xf>
    <xf numFmtId="0" fontId="15" fillId="5" borderId="0" xfId="0" applyFont="1" applyFill="1" applyAlignment="1">
      <alignment horizontal="left" vertical="center"/>
    </xf>
    <xf numFmtId="0" fontId="15" fillId="5" borderId="0" xfId="0" applyFont="1" applyFill="1" applyAlignment="1">
      <alignment vertical="center" wrapText="1"/>
    </xf>
    <xf numFmtId="9" fontId="15" fillId="5" borderId="38" xfId="0" applyNumberFormat="1" applyFont="1" applyFill="1" applyBorder="1"/>
    <xf numFmtId="0" fontId="14" fillId="2" borderId="39" xfId="0" applyFont="1" applyFill="1" applyBorder="1"/>
    <xf numFmtId="0" fontId="23" fillId="5" borderId="13" xfId="0" applyFont="1" applyFill="1" applyBorder="1"/>
    <xf numFmtId="0" fontId="23" fillId="5" borderId="13" xfId="0" applyFont="1" applyFill="1" applyBorder="1" applyAlignment="1">
      <alignment wrapText="1"/>
    </xf>
    <xf numFmtId="0" fontId="23" fillId="0" borderId="13" xfId="0" applyFont="1" applyBorder="1" applyAlignment="1">
      <alignment wrapText="1"/>
    </xf>
    <xf numFmtId="0" fontId="23" fillId="0" borderId="13" xfId="0" applyFont="1" applyBorder="1" applyAlignment="1">
      <alignment horizontal="left"/>
    </xf>
    <xf numFmtId="0" fontId="23" fillId="0" borderId="13" xfId="0" applyFont="1" applyBorder="1"/>
    <xf numFmtId="164" fontId="23" fillId="5" borderId="13" xfId="0" applyNumberFormat="1" applyFont="1" applyFill="1" applyBorder="1"/>
    <xf numFmtId="164" fontId="23" fillId="0" borderId="13" xfId="0" applyNumberFormat="1" applyFont="1" applyBorder="1"/>
    <xf numFmtId="9" fontId="23" fillId="0" borderId="37" xfId="0" applyNumberFormat="1" applyFont="1" applyBorder="1"/>
    <xf numFmtId="10" fontId="11" fillId="0" borderId="16" xfId="0" applyNumberFormat="1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23" fillId="0" borderId="36" xfId="0" applyFont="1" applyBorder="1"/>
    <xf numFmtId="0" fontId="23" fillId="5" borderId="16" xfId="0" applyFont="1" applyFill="1" applyBorder="1" applyAlignment="1">
      <alignment wrapText="1"/>
    </xf>
    <xf numFmtId="0" fontId="23" fillId="0" borderId="16" xfId="0" applyFont="1" applyBorder="1" applyAlignment="1">
      <alignment wrapText="1"/>
    </xf>
    <xf numFmtId="0" fontId="23" fillId="0" borderId="16" xfId="0" applyFont="1" applyBorder="1" applyAlignment="1">
      <alignment horizontal="left"/>
    </xf>
    <xf numFmtId="0" fontId="23" fillId="0" borderId="16" xfId="0" applyFont="1" applyBorder="1"/>
    <xf numFmtId="164" fontId="23" fillId="5" borderId="28" xfId="0" applyNumberFormat="1" applyFont="1" applyFill="1" applyBorder="1"/>
    <xf numFmtId="164" fontId="23" fillId="0" borderId="16" xfId="0" applyNumberFormat="1" applyFont="1" applyBorder="1"/>
    <xf numFmtId="0" fontId="23" fillId="0" borderId="36" xfId="0" applyFont="1" applyBorder="1" applyAlignment="1">
      <alignment vertical="top"/>
    </xf>
    <xf numFmtId="0" fontId="23" fillId="5" borderId="16" xfId="0" applyFont="1" applyFill="1" applyBorder="1" applyAlignment="1">
      <alignment horizontal="left" vertical="top" wrapText="1"/>
    </xf>
    <xf numFmtId="0" fontId="23" fillId="0" borderId="16" xfId="0" applyFont="1" applyBorder="1" applyAlignment="1">
      <alignment horizontal="left" vertical="top" wrapText="1"/>
    </xf>
    <xf numFmtId="0" fontId="23" fillId="0" borderId="16" xfId="0" applyFont="1" applyBorder="1" applyAlignment="1">
      <alignment vertical="top" wrapText="1"/>
    </xf>
    <xf numFmtId="0" fontId="23" fillId="0" borderId="16" xfId="0" applyFont="1" applyBorder="1" applyAlignment="1">
      <alignment horizontal="left" vertical="top"/>
    </xf>
    <xf numFmtId="0" fontId="23" fillId="0" borderId="16" xfId="0" applyFont="1" applyBorder="1" applyAlignment="1">
      <alignment vertical="top"/>
    </xf>
    <xf numFmtId="0" fontId="11" fillId="0" borderId="16" xfId="0" applyFont="1" applyBorder="1" applyAlignment="1">
      <alignment horizontal="left"/>
    </xf>
    <xf numFmtId="49" fontId="11" fillId="0" borderId="16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8" fillId="2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18" fillId="2" borderId="4" xfId="0" applyFont="1" applyFill="1" applyBorder="1" applyAlignment="1">
      <alignment horizontal="left" vertical="center"/>
    </xf>
    <xf numFmtId="0" fontId="18" fillId="2" borderId="5" xfId="0" applyFont="1" applyFill="1" applyBorder="1" applyAlignment="1">
      <alignment horizontal="left" vertical="center"/>
    </xf>
    <xf numFmtId="0" fontId="18" fillId="2" borderId="6" xfId="0" applyFont="1" applyFill="1" applyBorder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0" fillId="4" borderId="34" xfId="0" applyFont="1" applyFill="1" applyBorder="1" applyAlignment="1">
      <alignment horizontal="center" vertical="center"/>
    </xf>
    <xf numFmtId="0" fontId="10" fillId="4" borderId="30" xfId="0" applyFont="1" applyFill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</cellXfs>
  <cellStyles count="3">
    <cellStyle name="Currency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workbookViewId="0">
      <selection activeCell="E11" sqref="E11"/>
    </sheetView>
  </sheetViews>
  <sheetFormatPr defaultRowHeight="14.4"/>
  <cols>
    <col min="1" max="1" width="73" customWidth="1"/>
  </cols>
  <sheetData>
    <row r="1" spans="1:1" ht="15.6">
      <c r="A1" s="1" t="s">
        <v>0</v>
      </c>
    </row>
    <row r="2" spans="1:1" ht="15.6">
      <c r="A2" s="1" t="s">
        <v>1</v>
      </c>
    </row>
    <row r="4" spans="1:1" ht="15.6">
      <c r="A4" s="2" t="s">
        <v>2</v>
      </c>
    </row>
    <row r="5" spans="1:1" ht="15.6">
      <c r="A5" s="3" t="s">
        <v>3</v>
      </c>
    </row>
    <row r="6" spans="1:1" ht="15.6">
      <c r="A6" s="3" t="s">
        <v>4</v>
      </c>
    </row>
    <row r="7" spans="1:1" ht="15.6">
      <c r="A7" s="3" t="s">
        <v>5</v>
      </c>
    </row>
    <row r="8" spans="1:1" ht="15.6">
      <c r="A8" s="2" t="s">
        <v>6</v>
      </c>
    </row>
    <row r="9" spans="1:1" ht="15.6">
      <c r="A9" s="3" t="s">
        <v>7</v>
      </c>
    </row>
    <row r="10" spans="1:1" ht="15.6">
      <c r="A10" s="3" t="s">
        <v>8</v>
      </c>
    </row>
    <row r="11" spans="1:1" ht="15.6">
      <c r="A11" s="2" t="s">
        <v>9</v>
      </c>
    </row>
    <row r="12" spans="1:1" ht="15.6">
      <c r="A12" s="3" t="s">
        <v>7</v>
      </c>
    </row>
    <row r="13" spans="1:1" ht="15.6">
      <c r="A13" s="3" t="s">
        <v>8</v>
      </c>
    </row>
    <row r="14" spans="1:1" ht="15.6">
      <c r="A14" s="2" t="s">
        <v>10</v>
      </c>
    </row>
    <row r="15" spans="1:1" ht="15.6">
      <c r="A15" s="3" t="s">
        <v>7</v>
      </c>
    </row>
    <row r="16" spans="1:1" ht="15.6">
      <c r="A16" s="3" t="s">
        <v>8</v>
      </c>
    </row>
    <row r="17" spans="1:1" ht="15.6">
      <c r="A17" s="2" t="s">
        <v>11</v>
      </c>
    </row>
    <row r="18" spans="1:1" ht="15.6">
      <c r="A18" s="3" t="s">
        <v>12</v>
      </c>
    </row>
    <row r="19" spans="1:1" ht="15.6">
      <c r="A19" s="3" t="s">
        <v>13</v>
      </c>
    </row>
    <row r="20" spans="1:1" ht="15.6">
      <c r="A20" s="3" t="s">
        <v>14</v>
      </c>
    </row>
    <row r="21" spans="1:1" ht="15.6">
      <c r="A21" s="2" t="s">
        <v>15</v>
      </c>
    </row>
    <row r="22" spans="1:1" ht="15.6">
      <c r="A22" s="3" t="s">
        <v>16</v>
      </c>
    </row>
    <row r="23" spans="1:1" ht="15.6">
      <c r="A23" s="3" t="s">
        <v>17</v>
      </c>
    </row>
    <row r="24" spans="1:1" ht="15.6">
      <c r="A24" s="3" t="s">
        <v>18</v>
      </c>
    </row>
    <row r="25" spans="1:1" ht="15.6">
      <c r="A25" s="2" t="s">
        <v>19</v>
      </c>
    </row>
    <row r="26" spans="1:1" ht="15.6">
      <c r="A26" s="2" t="s">
        <v>20</v>
      </c>
    </row>
    <row r="27" spans="1:1" ht="15.6">
      <c r="A27" s="2" t="s">
        <v>21</v>
      </c>
    </row>
    <row r="28" spans="1:1" ht="62.4">
      <c r="A28" s="4" t="s">
        <v>22</v>
      </c>
    </row>
    <row r="29" spans="1:1" ht="15.6">
      <c r="A29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5"/>
  <sheetViews>
    <sheetView tabSelected="1" zoomScale="90" zoomScaleNormal="90" workbookViewId="0">
      <pane ySplit="7" topLeftCell="A8" activePane="bottomLeft" state="frozen"/>
      <selection pane="bottomLeft" activeCell="A8" sqref="A8"/>
    </sheetView>
  </sheetViews>
  <sheetFormatPr defaultColWidth="14.44140625" defaultRowHeight="14.4"/>
  <cols>
    <col min="1" max="1" width="56.88671875" customWidth="1"/>
    <col min="2" max="2" width="26.6640625" customWidth="1"/>
    <col min="3" max="3" width="59.88671875" customWidth="1"/>
    <col min="4" max="4" width="19.33203125" bestFit="1" customWidth="1"/>
    <col min="5" max="5" width="20.6640625" bestFit="1" customWidth="1"/>
    <col min="6" max="6" width="16.33203125" bestFit="1" customWidth="1"/>
    <col min="7" max="7" width="20.44140625" bestFit="1" customWidth="1"/>
    <col min="8" max="8" width="17.6640625" bestFit="1" customWidth="1"/>
    <col min="9" max="9" width="13.33203125" customWidth="1"/>
    <col min="10" max="10" width="14.33203125" bestFit="1" customWidth="1"/>
    <col min="11" max="11" width="16.44140625" bestFit="1" customWidth="1"/>
  </cols>
  <sheetData>
    <row r="1" spans="1:11">
      <c r="A1" s="219" t="s">
        <v>1023</v>
      </c>
      <c r="B1" s="220"/>
      <c r="C1" s="220"/>
      <c r="D1" s="220"/>
      <c r="E1" s="220"/>
      <c r="F1" s="220"/>
      <c r="G1" s="220"/>
      <c r="H1" s="220"/>
      <c r="I1" s="220"/>
      <c r="J1" s="220"/>
      <c r="K1" s="221"/>
    </row>
    <row r="2" spans="1:11" ht="15" thickBot="1">
      <c r="A2" s="222"/>
      <c r="B2" s="223"/>
      <c r="C2" s="223"/>
      <c r="D2" s="223"/>
      <c r="E2" s="223"/>
      <c r="F2" s="223"/>
      <c r="G2" s="223"/>
      <c r="H2" s="223"/>
      <c r="I2" s="223"/>
      <c r="J2" s="223"/>
      <c r="K2" s="224"/>
    </row>
    <row r="3" spans="1:11" ht="17.399999999999999">
      <c r="A3" s="225" t="s">
        <v>23</v>
      </c>
      <c r="B3" s="220"/>
      <c r="C3" s="220"/>
      <c r="D3" s="220"/>
      <c r="E3" s="220"/>
      <c r="F3" s="220"/>
      <c r="G3" s="220"/>
      <c r="H3" s="220"/>
      <c r="I3" s="220"/>
      <c r="J3" s="220"/>
      <c r="K3" s="221"/>
    </row>
    <row r="4" spans="1:11" ht="14.25" customHeight="1" thickBot="1">
      <c r="A4" s="230" t="s">
        <v>288</v>
      </c>
      <c r="B4" s="231"/>
      <c r="C4" s="231"/>
      <c r="D4" s="231"/>
      <c r="E4" s="231"/>
      <c r="F4" s="231"/>
      <c r="G4" s="231"/>
      <c r="H4" s="231"/>
      <c r="I4" s="231"/>
      <c r="J4" s="231"/>
      <c r="K4" s="232"/>
    </row>
    <row r="5" spans="1:11">
      <c r="A5" s="226" t="s">
        <v>24</v>
      </c>
      <c r="B5" s="220"/>
      <c r="C5" s="220"/>
      <c r="D5" s="220"/>
      <c r="E5" s="220"/>
      <c r="F5" s="220"/>
      <c r="G5" s="220"/>
      <c r="H5" s="220"/>
      <c r="I5" s="220"/>
      <c r="J5" s="220"/>
      <c r="K5" s="221"/>
    </row>
    <row r="6" spans="1:11">
      <c r="A6" s="227"/>
      <c r="B6" s="228"/>
      <c r="C6" s="228"/>
      <c r="D6" s="228"/>
      <c r="E6" s="228"/>
      <c r="F6" s="228"/>
      <c r="G6" s="228"/>
      <c r="H6" s="228"/>
      <c r="I6" s="228"/>
      <c r="J6" s="228"/>
      <c r="K6" s="229"/>
    </row>
    <row r="7" spans="1:11" ht="62.4">
      <c r="A7" s="6" t="s">
        <v>25</v>
      </c>
      <c r="B7" s="7" t="s">
        <v>26</v>
      </c>
      <c r="C7" s="7" t="s">
        <v>27</v>
      </c>
      <c r="D7" s="8" t="s">
        <v>28</v>
      </c>
      <c r="E7" s="8" t="s">
        <v>29</v>
      </c>
      <c r="F7" s="8" t="s">
        <v>30</v>
      </c>
      <c r="G7" s="7" t="s">
        <v>31</v>
      </c>
      <c r="H7" s="7" t="s">
        <v>32</v>
      </c>
      <c r="I7" s="41" t="s">
        <v>33</v>
      </c>
      <c r="J7" s="7" t="s">
        <v>34</v>
      </c>
      <c r="K7" s="9" t="s">
        <v>35</v>
      </c>
    </row>
    <row r="8" spans="1:11" s="10" customFormat="1" ht="28.8">
      <c r="A8" s="42" t="s">
        <v>36</v>
      </c>
      <c r="B8" s="43" t="s">
        <v>37</v>
      </c>
      <c r="C8" s="70" t="s">
        <v>38</v>
      </c>
      <c r="D8" s="54" t="s">
        <v>39</v>
      </c>
      <c r="E8" s="54" t="s">
        <v>40</v>
      </c>
      <c r="F8" s="54" t="s">
        <v>41</v>
      </c>
      <c r="G8" s="55" t="s">
        <v>42</v>
      </c>
      <c r="H8" s="44" t="s">
        <v>43</v>
      </c>
      <c r="I8" s="56">
        <v>2000</v>
      </c>
      <c r="J8" s="57">
        <f>I8*0.6</f>
        <v>1200</v>
      </c>
      <c r="K8" s="176">
        <f t="shared" ref="K8:K55" si="0">SUM((J8-I8)/I8)*-1</f>
        <v>0.4</v>
      </c>
    </row>
    <row r="9" spans="1:11" s="10" customFormat="1" ht="28.8">
      <c r="A9" s="42" t="s">
        <v>36</v>
      </c>
      <c r="B9" s="43" t="s">
        <v>37</v>
      </c>
      <c r="C9" s="70" t="s">
        <v>44</v>
      </c>
      <c r="D9" s="54" t="s">
        <v>45</v>
      </c>
      <c r="E9" s="54" t="s">
        <v>46</v>
      </c>
      <c r="F9" s="54" t="s">
        <v>41</v>
      </c>
      <c r="G9" s="55" t="s">
        <v>42</v>
      </c>
      <c r="H9" s="44" t="s">
        <v>47</v>
      </c>
      <c r="I9" s="56">
        <v>2450</v>
      </c>
      <c r="J9" s="57">
        <f t="shared" ref="J9:J51" si="1">I9*0.6</f>
        <v>1470</v>
      </c>
      <c r="K9" s="176">
        <f t="shared" si="0"/>
        <v>0.4</v>
      </c>
    </row>
    <row r="10" spans="1:11" s="10" customFormat="1">
      <c r="A10" s="42" t="s">
        <v>36</v>
      </c>
      <c r="B10" s="43" t="s">
        <v>37</v>
      </c>
      <c r="C10" s="70" t="s">
        <v>48</v>
      </c>
      <c r="D10" s="54" t="s">
        <v>49</v>
      </c>
      <c r="E10" s="54" t="s">
        <v>50</v>
      </c>
      <c r="F10" s="54" t="s">
        <v>41</v>
      </c>
      <c r="G10" s="55" t="s">
        <v>42</v>
      </c>
      <c r="H10" s="44" t="s">
        <v>43</v>
      </c>
      <c r="I10" s="56">
        <v>1875</v>
      </c>
      <c r="J10" s="57">
        <f t="shared" si="1"/>
        <v>1125</v>
      </c>
      <c r="K10" s="176">
        <f t="shared" si="0"/>
        <v>0.4</v>
      </c>
    </row>
    <row r="11" spans="1:11" s="10" customFormat="1">
      <c r="A11" s="42" t="s">
        <v>36</v>
      </c>
      <c r="B11" s="43" t="s">
        <v>37</v>
      </c>
      <c r="C11" s="71" t="s">
        <v>51</v>
      </c>
      <c r="D11" s="54" t="s">
        <v>52</v>
      </c>
      <c r="E11" s="54" t="s">
        <v>53</v>
      </c>
      <c r="F11" s="54" t="s">
        <v>54</v>
      </c>
      <c r="G11" s="55" t="s">
        <v>42</v>
      </c>
      <c r="H11" s="44" t="s">
        <v>43</v>
      </c>
      <c r="I11" s="56">
        <v>1875</v>
      </c>
      <c r="J11" s="57">
        <f t="shared" si="1"/>
        <v>1125</v>
      </c>
      <c r="K11" s="176">
        <f t="shared" si="0"/>
        <v>0.4</v>
      </c>
    </row>
    <row r="12" spans="1:11" s="10" customFormat="1">
      <c r="A12" s="42" t="s">
        <v>36</v>
      </c>
      <c r="B12" s="43" t="s">
        <v>37</v>
      </c>
      <c r="C12" s="71" t="s">
        <v>55</v>
      </c>
      <c r="D12" s="54" t="s">
        <v>56</v>
      </c>
      <c r="E12" s="54" t="s">
        <v>57</v>
      </c>
      <c r="F12" s="54" t="s">
        <v>41</v>
      </c>
      <c r="G12" s="55" t="s">
        <v>42</v>
      </c>
      <c r="H12" s="44" t="s">
        <v>47</v>
      </c>
      <c r="I12" s="56">
        <v>2400</v>
      </c>
      <c r="J12" s="57">
        <f t="shared" si="1"/>
        <v>1440</v>
      </c>
      <c r="K12" s="176">
        <f t="shared" si="0"/>
        <v>0.4</v>
      </c>
    </row>
    <row r="13" spans="1:11" s="10" customFormat="1">
      <c r="A13" s="42" t="s">
        <v>36</v>
      </c>
      <c r="B13" s="43" t="s">
        <v>37</v>
      </c>
      <c r="C13" s="71" t="s">
        <v>58</v>
      </c>
      <c r="D13" s="54" t="s">
        <v>59</v>
      </c>
      <c r="E13" s="54" t="s">
        <v>60</v>
      </c>
      <c r="F13" s="54" t="s">
        <v>54</v>
      </c>
      <c r="G13" s="55" t="s">
        <v>42</v>
      </c>
      <c r="H13" s="44" t="s">
        <v>47</v>
      </c>
      <c r="I13" s="56">
        <v>2400</v>
      </c>
      <c r="J13" s="57">
        <f t="shared" si="1"/>
        <v>1440</v>
      </c>
      <c r="K13" s="176">
        <f t="shared" si="0"/>
        <v>0.4</v>
      </c>
    </row>
    <row r="14" spans="1:11" s="10" customFormat="1">
      <c r="A14" s="42" t="s">
        <v>36</v>
      </c>
      <c r="B14" s="43" t="s">
        <v>37</v>
      </c>
      <c r="C14" s="71" t="s">
        <v>61</v>
      </c>
      <c r="D14" s="54" t="s">
        <v>62</v>
      </c>
      <c r="E14" s="54" t="s">
        <v>63</v>
      </c>
      <c r="F14" s="54" t="s">
        <v>41</v>
      </c>
      <c r="G14" s="55" t="s">
        <v>42</v>
      </c>
      <c r="H14" s="44" t="s">
        <v>43</v>
      </c>
      <c r="I14" s="56">
        <v>1960</v>
      </c>
      <c r="J14" s="57">
        <f t="shared" si="1"/>
        <v>1176</v>
      </c>
      <c r="K14" s="176">
        <f t="shared" si="0"/>
        <v>0.4</v>
      </c>
    </row>
    <row r="15" spans="1:11" s="10" customFormat="1">
      <c r="A15" s="42" t="s">
        <v>36</v>
      </c>
      <c r="B15" s="43" t="s">
        <v>37</v>
      </c>
      <c r="C15" s="71" t="s">
        <v>64</v>
      </c>
      <c r="D15" s="54" t="s">
        <v>65</v>
      </c>
      <c r="E15" s="54" t="s">
        <v>66</v>
      </c>
      <c r="F15" s="54" t="s">
        <v>54</v>
      </c>
      <c r="G15" s="55" t="s">
        <v>42</v>
      </c>
      <c r="H15" s="44" t="s">
        <v>43</v>
      </c>
      <c r="I15" s="56">
        <v>1960</v>
      </c>
      <c r="J15" s="57">
        <f t="shared" si="1"/>
        <v>1176</v>
      </c>
      <c r="K15" s="176">
        <f t="shared" si="0"/>
        <v>0.4</v>
      </c>
    </row>
    <row r="16" spans="1:11" s="10" customFormat="1">
      <c r="A16" s="42" t="s">
        <v>36</v>
      </c>
      <c r="B16" s="43" t="s">
        <v>37</v>
      </c>
      <c r="C16" s="71" t="s">
        <v>67</v>
      </c>
      <c r="D16" s="54" t="s">
        <v>68</v>
      </c>
      <c r="E16" s="54" t="s">
        <v>69</v>
      </c>
      <c r="F16" s="54" t="s">
        <v>41</v>
      </c>
      <c r="G16" s="55" t="s">
        <v>42</v>
      </c>
      <c r="H16" s="44" t="s">
        <v>47</v>
      </c>
      <c r="I16" s="56">
        <v>2530</v>
      </c>
      <c r="J16" s="57">
        <f t="shared" si="1"/>
        <v>1518</v>
      </c>
      <c r="K16" s="176">
        <f t="shared" si="0"/>
        <v>0.4</v>
      </c>
    </row>
    <row r="17" spans="1:11" s="10" customFormat="1">
      <c r="A17" s="42" t="s">
        <v>36</v>
      </c>
      <c r="B17" s="43" t="s">
        <v>37</v>
      </c>
      <c r="C17" s="71" t="s">
        <v>70</v>
      </c>
      <c r="D17" s="54" t="s">
        <v>71</v>
      </c>
      <c r="E17" s="54" t="s">
        <v>72</v>
      </c>
      <c r="F17" s="54" t="s">
        <v>54</v>
      </c>
      <c r="G17" s="55" t="s">
        <v>42</v>
      </c>
      <c r="H17" s="44" t="s">
        <v>47</v>
      </c>
      <c r="I17" s="56">
        <v>2530</v>
      </c>
      <c r="J17" s="57">
        <f t="shared" si="1"/>
        <v>1518</v>
      </c>
      <c r="K17" s="176">
        <f t="shared" si="0"/>
        <v>0.4</v>
      </c>
    </row>
    <row r="18" spans="1:11" s="10" customFormat="1">
      <c r="A18" s="42" t="s">
        <v>36</v>
      </c>
      <c r="B18" s="43" t="s">
        <v>37</v>
      </c>
      <c r="C18" s="71" t="s">
        <v>73</v>
      </c>
      <c r="D18" s="54" t="s">
        <v>74</v>
      </c>
      <c r="E18" s="54" t="s">
        <v>75</v>
      </c>
      <c r="F18" s="54" t="s">
        <v>41</v>
      </c>
      <c r="G18" s="55" t="s">
        <v>42</v>
      </c>
      <c r="H18" s="44" t="s">
        <v>43</v>
      </c>
      <c r="I18" s="56">
        <v>1800</v>
      </c>
      <c r="J18" s="57">
        <v>1046.0999999999999</v>
      </c>
      <c r="K18" s="176">
        <f t="shared" si="0"/>
        <v>0.41883333333333339</v>
      </c>
    </row>
    <row r="19" spans="1:11" s="10" customFormat="1">
      <c r="A19" s="42" t="s">
        <v>36</v>
      </c>
      <c r="B19" s="43" t="s">
        <v>37</v>
      </c>
      <c r="C19" s="71" t="s">
        <v>76</v>
      </c>
      <c r="D19" s="54" t="s">
        <v>77</v>
      </c>
      <c r="E19" s="54" t="s">
        <v>78</v>
      </c>
      <c r="F19" s="54" t="s">
        <v>54</v>
      </c>
      <c r="G19" s="55" t="s">
        <v>42</v>
      </c>
      <c r="H19" s="44" t="s">
        <v>43</v>
      </c>
      <c r="I19" s="56">
        <v>1800</v>
      </c>
      <c r="J19" s="57">
        <v>1046.0999999999999</v>
      </c>
      <c r="K19" s="176">
        <f t="shared" si="0"/>
        <v>0.41883333333333339</v>
      </c>
    </row>
    <row r="20" spans="1:11" s="10" customFormat="1">
      <c r="A20" s="42" t="s">
        <v>36</v>
      </c>
      <c r="B20" s="43" t="s">
        <v>37</v>
      </c>
      <c r="C20" s="71" t="s">
        <v>79</v>
      </c>
      <c r="D20" s="54" t="s">
        <v>80</v>
      </c>
      <c r="E20" s="54" t="s">
        <v>81</v>
      </c>
      <c r="F20" s="54" t="s">
        <v>41</v>
      </c>
      <c r="G20" s="55" t="s">
        <v>42</v>
      </c>
      <c r="H20" s="44" t="s">
        <v>47</v>
      </c>
      <c r="I20" s="56">
        <v>2040</v>
      </c>
      <c r="J20" s="57">
        <v>1199</v>
      </c>
      <c r="K20" s="176">
        <f t="shared" si="0"/>
        <v>0.41225490196078429</v>
      </c>
    </row>
    <row r="21" spans="1:11" s="10" customFormat="1">
      <c r="A21" s="42" t="s">
        <v>36</v>
      </c>
      <c r="B21" s="43" t="s">
        <v>37</v>
      </c>
      <c r="C21" s="71" t="s">
        <v>82</v>
      </c>
      <c r="D21" s="54" t="s">
        <v>83</v>
      </c>
      <c r="E21" s="54" t="s">
        <v>84</v>
      </c>
      <c r="F21" s="54" t="s">
        <v>54</v>
      </c>
      <c r="G21" s="55" t="s">
        <v>42</v>
      </c>
      <c r="H21" s="44" t="s">
        <v>47</v>
      </c>
      <c r="I21" s="56">
        <v>2040</v>
      </c>
      <c r="J21" s="57">
        <v>1199</v>
      </c>
      <c r="K21" s="176">
        <f t="shared" si="0"/>
        <v>0.41225490196078429</v>
      </c>
    </row>
    <row r="22" spans="1:11" s="10" customFormat="1">
      <c r="A22" s="72" t="s">
        <v>36</v>
      </c>
      <c r="B22" s="58" t="s">
        <v>37</v>
      </c>
      <c r="C22" s="73" t="s">
        <v>85</v>
      </c>
      <c r="D22" s="45" t="s">
        <v>86</v>
      </c>
      <c r="E22" s="45" t="s">
        <v>87</v>
      </c>
      <c r="F22" s="58" t="s">
        <v>41</v>
      </c>
      <c r="G22" s="59" t="s">
        <v>42</v>
      </c>
      <c r="H22" s="58" t="s">
        <v>43</v>
      </c>
      <c r="I22" s="57">
        <v>1440</v>
      </c>
      <c r="J22" s="57">
        <v>854.7</v>
      </c>
      <c r="K22" s="176">
        <f t="shared" si="0"/>
        <v>0.40645833333333331</v>
      </c>
    </row>
    <row r="23" spans="1:11" s="10" customFormat="1" ht="28.8">
      <c r="A23" s="72" t="s">
        <v>36</v>
      </c>
      <c r="B23" s="58" t="s">
        <v>37</v>
      </c>
      <c r="C23" s="73" t="s">
        <v>88</v>
      </c>
      <c r="D23" s="45" t="s">
        <v>89</v>
      </c>
      <c r="E23" s="45" t="s">
        <v>90</v>
      </c>
      <c r="F23" s="58" t="s">
        <v>54</v>
      </c>
      <c r="G23" s="59" t="s">
        <v>42</v>
      </c>
      <c r="H23" s="58" t="s">
        <v>43</v>
      </c>
      <c r="I23" s="57">
        <v>1440</v>
      </c>
      <c r="J23" s="57">
        <v>854.7</v>
      </c>
      <c r="K23" s="176">
        <f t="shared" si="0"/>
        <v>0.40645833333333331</v>
      </c>
    </row>
    <row r="24" spans="1:11" s="10" customFormat="1">
      <c r="A24" s="72" t="s">
        <v>36</v>
      </c>
      <c r="B24" s="58" t="s">
        <v>37</v>
      </c>
      <c r="C24" s="73" t="s">
        <v>91</v>
      </c>
      <c r="D24" s="45" t="s">
        <v>92</v>
      </c>
      <c r="E24" s="45" t="s">
        <v>93</v>
      </c>
      <c r="F24" s="58" t="s">
        <v>41</v>
      </c>
      <c r="G24" s="59" t="s">
        <v>42</v>
      </c>
      <c r="H24" s="58" t="s">
        <v>47</v>
      </c>
      <c r="I24" s="57">
        <v>1570</v>
      </c>
      <c r="J24" s="57">
        <v>920.68</v>
      </c>
      <c r="K24" s="176">
        <f t="shared" si="0"/>
        <v>0.41357961783439495</v>
      </c>
    </row>
    <row r="25" spans="1:11" s="10" customFormat="1" ht="28.8">
      <c r="A25" s="72" t="s">
        <v>36</v>
      </c>
      <c r="B25" s="58" t="s">
        <v>37</v>
      </c>
      <c r="C25" s="74" t="s">
        <v>94</v>
      </c>
      <c r="D25" s="75" t="s">
        <v>95</v>
      </c>
      <c r="E25" s="45" t="s">
        <v>96</v>
      </c>
      <c r="F25" s="58" t="s">
        <v>54</v>
      </c>
      <c r="G25" s="59" t="s">
        <v>97</v>
      </c>
      <c r="H25" s="58" t="s">
        <v>47</v>
      </c>
      <c r="I25" s="57">
        <v>1570</v>
      </c>
      <c r="J25" s="57">
        <v>920.68</v>
      </c>
      <c r="K25" s="176">
        <f t="shared" si="0"/>
        <v>0.41357961783439495</v>
      </c>
    </row>
    <row r="26" spans="1:11" s="11" customFormat="1">
      <c r="A26" s="42" t="s">
        <v>36</v>
      </c>
      <c r="B26" s="43" t="s">
        <v>37</v>
      </c>
      <c r="C26" s="70" t="s">
        <v>98</v>
      </c>
      <c r="D26" s="49" t="s">
        <v>99</v>
      </c>
      <c r="E26" s="44" t="s">
        <v>100</v>
      </c>
      <c r="F26" s="43" t="s">
        <v>41</v>
      </c>
      <c r="G26" s="55" t="s">
        <v>42</v>
      </c>
      <c r="H26" s="43" t="s">
        <v>47</v>
      </c>
      <c r="I26" s="57">
        <v>1235</v>
      </c>
      <c r="J26" s="57">
        <v>739.2</v>
      </c>
      <c r="K26" s="176">
        <f t="shared" si="0"/>
        <v>0.40145748987854246</v>
      </c>
    </row>
    <row r="27" spans="1:11" s="11" customFormat="1" ht="43.2">
      <c r="A27" s="217" t="s">
        <v>36</v>
      </c>
      <c r="B27" s="203" t="s">
        <v>37</v>
      </c>
      <c r="C27" s="12" t="s">
        <v>994</v>
      </c>
      <c r="D27" s="13" t="s">
        <v>995</v>
      </c>
      <c r="E27" s="13" t="s">
        <v>50</v>
      </c>
      <c r="F27" s="203" t="s">
        <v>41</v>
      </c>
      <c r="G27" s="218" t="s">
        <v>42</v>
      </c>
      <c r="H27" s="203" t="s">
        <v>43</v>
      </c>
      <c r="I27" s="30">
        <v>2075</v>
      </c>
      <c r="J27" s="30">
        <f>I27*0.6</f>
        <v>1245</v>
      </c>
      <c r="K27" s="202">
        <f>(I27-J27)/I27</f>
        <v>0.4</v>
      </c>
    </row>
    <row r="28" spans="1:11" s="11" customFormat="1" ht="28.8">
      <c r="A28" s="217" t="s">
        <v>36</v>
      </c>
      <c r="B28" s="203" t="s">
        <v>37</v>
      </c>
      <c r="C28" s="12" t="s">
        <v>996</v>
      </c>
      <c r="D28" s="13" t="s">
        <v>997</v>
      </c>
      <c r="E28" s="13" t="s">
        <v>53</v>
      </c>
      <c r="F28" s="203" t="s">
        <v>54</v>
      </c>
      <c r="G28" s="218" t="s">
        <v>42</v>
      </c>
      <c r="H28" s="203" t="s">
        <v>43</v>
      </c>
      <c r="I28" s="30">
        <v>2075</v>
      </c>
      <c r="J28" s="30">
        <f t="shared" ref="J28:J30" si="2">I28*0.6</f>
        <v>1245</v>
      </c>
      <c r="K28" s="202">
        <f t="shared" ref="K28:K30" si="3">(I28-J28)/I28</f>
        <v>0.4</v>
      </c>
    </row>
    <row r="29" spans="1:11" s="11" customFormat="1" ht="43.2">
      <c r="A29" s="217" t="s">
        <v>36</v>
      </c>
      <c r="B29" s="203" t="s">
        <v>37</v>
      </c>
      <c r="C29" s="12" t="s">
        <v>998</v>
      </c>
      <c r="D29" s="13" t="s">
        <v>999</v>
      </c>
      <c r="E29" s="13" t="s">
        <v>57</v>
      </c>
      <c r="F29" s="203" t="s">
        <v>41</v>
      </c>
      <c r="G29" s="218" t="s">
        <v>42</v>
      </c>
      <c r="H29" s="203" t="s">
        <v>47</v>
      </c>
      <c r="I29" s="30">
        <v>2600</v>
      </c>
      <c r="J29" s="30">
        <f t="shared" si="2"/>
        <v>1560</v>
      </c>
      <c r="K29" s="202">
        <f t="shared" si="3"/>
        <v>0.4</v>
      </c>
    </row>
    <row r="30" spans="1:11" s="11" customFormat="1" ht="28.8">
      <c r="A30" s="217" t="s">
        <v>36</v>
      </c>
      <c r="B30" s="203" t="s">
        <v>37</v>
      </c>
      <c r="C30" s="12" t="s">
        <v>1000</v>
      </c>
      <c r="D30" s="13" t="s">
        <v>1001</v>
      </c>
      <c r="E30" s="13" t="s">
        <v>60</v>
      </c>
      <c r="F30" s="203" t="s">
        <v>54</v>
      </c>
      <c r="G30" s="218" t="s">
        <v>42</v>
      </c>
      <c r="H30" s="203" t="s">
        <v>47</v>
      </c>
      <c r="I30" s="30">
        <v>2600</v>
      </c>
      <c r="J30" s="30">
        <f t="shared" si="2"/>
        <v>1560</v>
      </c>
      <c r="K30" s="202">
        <f t="shared" si="3"/>
        <v>0.4</v>
      </c>
    </row>
    <row r="31" spans="1:11" s="11" customFormat="1">
      <c r="A31" s="42" t="s">
        <v>101</v>
      </c>
      <c r="B31" s="43" t="s">
        <v>102</v>
      </c>
      <c r="C31" s="70" t="s">
        <v>103</v>
      </c>
      <c r="D31" s="49">
        <v>1314912</v>
      </c>
      <c r="E31" s="44" t="s">
        <v>104</v>
      </c>
      <c r="F31" s="43" t="s">
        <v>41</v>
      </c>
      <c r="G31" s="55" t="s">
        <v>42</v>
      </c>
      <c r="H31" s="43" t="s">
        <v>105</v>
      </c>
      <c r="I31" s="57">
        <v>1290</v>
      </c>
      <c r="J31" s="57">
        <f t="shared" si="1"/>
        <v>774</v>
      </c>
      <c r="K31" s="176">
        <f t="shared" si="0"/>
        <v>0.4</v>
      </c>
    </row>
    <row r="32" spans="1:11" s="11" customFormat="1">
      <c r="A32" s="42" t="s">
        <v>101</v>
      </c>
      <c r="B32" s="43" t="s">
        <v>102</v>
      </c>
      <c r="C32" s="70" t="s">
        <v>106</v>
      </c>
      <c r="D32" s="49">
        <v>1314913</v>
      </c>
      <c r="E32" s="44" t="s">
        <v>104</v>
      </c>
      <c r="F32" s="43" t="s">
        <v>41</v>
      </c>
      <c r="G32" s="55" t="s">
        <v>42</v>
      </c>
      <c r="H32" s="43" t="s">
        <v>105</v>
      </c>
      <c r="I32" s="57">
        <v>1290</v>
      </c>
      <c r="J32" s="57">
        <f t="shared" si="1"/>
        <v>774</v>
      </c>
      <c r="K32" s="176">
        <f t="shared" si="0"/>
        <v>0.4</v>
      </c>
    </row>
    <row r="33" spans="1:11" s="11" customFormat="1">
      <c r="A33" s="42" t="s">
        <v>101</v>
      </c>
      <c r="B33" s="43" t="s">
        <v>102</v>
      </c>
      <c r="C33" s="70" t="s">
        <v>107</v>
      </c>
      <c r="D33" s="49">
        <v>1314914</v>
      </c>
      <c r="E33" s="44" t="s">
        <v>104</v>
      </c>
      <c r="F33" s="43" t="s">
        <v>41</v>
      </c>
      <c r="G33" s="55" t="s">
        <v>42</v>
      </c>
      <c r="H33" s="43" t="s">
        <v>105</v>
      </c>
      <c r="I33" s="57">
        <v>1380</v>
      </c>
      <c r="J33" s="57">
        <f t="shared" si="1"/>
        <v>828</v>
      </c>
      <c r="K33" s="176">
        <f t="shared" si="0"/>
        <v>0.4</v>
      </c>
    </row>
    <row r="34" spans="1:11" s="11" customFormat="1">
      <c r="A34" s="42" t="s">
        <v>101</v>
      </c>
      <c r="B34" s="43" t="s">
        <v>102</v>
      </c>
      <c r="C34" s="70" t="s">
        <v>108</v>
      </c>
      <c r="D34" s="49">
        <v>1314915</v>
      </c>
      <c r="E34" s="44" t="s">
        <v>104</v>
      </c>
      <c r="F34" s="43" t="s">
        <v>41</v>
      </c>
      <c r="G34" s="55" t="s">
        <v>42</v>
      </c>
      <c r="H34" s="43" t="s">
        <v>105</v>
      </c>
      <c r="I34" s="57">
        <v>1670</v>
      </c>
      <c r="J34" s="57">
        <f t="shared" si="1"/>
        <v>1002</v>
      </c>
      <c r="K34" s="176">
        <f t="shared" si="0"/>
        <v>0.4</v>
      </c>
    </row>
    <row r="35" spans="1:11" s="11" customFormat="1">
      <c r="A35" s="42" t="s">
        <v>101</v>
      </c>
      <c r="B35" s="43" t="s">
        <v>102</v>
      </c>
      <c r="C35" s="70" t="s">
        <v>109</v>
      </c>
      <c r="D35" s="49">
        <v>1314910</v>
      </c>
      <c r="E35" s="44" t="s">
        <v>104</v>
      </c>
      <c r="F35" s="43" t="s">
        <v>41</v>
      </c>
      <c r="G35" s="55" t="s">
        <v>42</v>
      </c>
      <c r="H35" s="43" t="s">
        <v>105</v>
      </c>
      <c r="I35" s="57">
        <v>1290</v>
      </c>
      <c r="J35" s="57">
        <f t="shared" si="1"/>
        <v>774</v>
      </c>
      <c r="K35" s="176">
        <f t="shared" si="0"/>
        <v>0.4</v>
      </c>
    </row>
    <row r="36" spans="1:11" s="11" customFormat="1">
      <c r="A36" s="42" t="s">
        <v>101</v>
      </c>
      <c r="B36" s="43" t="s">
        <v>102</v>
      </c>
      <c r="C36" s="70" t="s">
        <v>110</v>
      </c>
      <c r="D36" s="49">
        <v>1345796</v>
      </c>
      <c r="E36" s="44" t="s">
        <v>104</v>
      </c>
      <c r="F36" s="43" t="s">
        <v>41</v>
      </c>
      <c r="G36" s="55" t="s">
        <v>42</v>
      </c>
      <c r="H36" s="43" t="s">
        <v>105</v>
      </c>
      <c r="I36" s="57">
        <v>1290</v>
      </c>
      <c r="J36" s="57">
        <f t="shared" si="1"/>
        <v>774</v>
      </c>
      <c r="K36" s="176">
        <f t="shared" si="0"/>
        <v>0.4</v>
      </c>
    </row>
    <row r="37" spans="1:11" s="11" customFormat="1">
      <c r="A37" s="42" t="s">
        <v>101</v>
      </c>
      <c r="B37" s="43" t="s">
        <v>102</v>
      </c>
      <c r="C37" s="70" t="s">
        <v>111</v>
      </c>
      <c r="D37" s="49">
        <v>1347631</v>
      </c>
      <c r="E37" s="44" t="s">
        <v>104</v>
      </c>
      <c r="F37" s="43" t="s">
        <v>41</v>
      </c>
      <c r="G37" s="55" t="s">
        <v>42</v>
      </c>
      <c r="H37" s="43" t="s">
        <v>105</v>
      </c>
      <c r="I37" s="57">
        <v>980</v>
      </c>
      <c r="J37" s="57">
        <f t="shared" si="1"/>
        <v>588</v>
      </c>
      <c r="K37" s="176">
        <f t="shared" si="0"/>
        <v>0.4</v>
      </c>
    </row>
    <row r="38" spans="1:11" s="11" customFormat="1">
      <c r="A38" s="42" t="s">
        <v>101</v>
      </c>
      <c r="B38" s="43" t="s">
        <v>102</v>
      </c>
      <c r="C38" s="70" t="s">
        <v>112</v>
      </c>
      <c r="D38" s="49">
        <v>1314911</v>
      </c>
      <c r="E38" s="44" t="s">
        <v>104</v>
      </c>
      <c r="F38" s="43" t="s">
        <v>41</v>
      </c>
      <c r="G38" s="55" t="s">
        <v>42</v>
      </c>
      <c r="H38" s="43" t="s">
        <v>105</v>
      </c>
      <c r="I38" s="57">
        <v>980</v>
      </c>
      <c r="J38" s="57">
        <f t="shared" si="1"/>
        <v>588</v>
      </c>
      <c r="K38" s="176">
        <f t="shared" si="0"/>
        <v>0.4</v>
      </c>
    </row>
    <row r="39" spans="1:11" s="11" customFormat="1">
      <c r="A39" s="42" t="s">
        <v>101</v>
      </c>
      <c r="B39" s="43" t="s">
        <v>102</v>
      </c>
      <c r="C39" s="70" t="s">
        <v>113</v>
      </c>
      <c r="D39" s="44">
        <v>1350910</v>
      </c>
      <c r="E39" s="44" t="s">
        <v>114</v>
      </c>
      <c r="F39" s="43" t="s">
        <v>41</v>
      </c>
      <c r="G39" s="55" t="s">
        <v>97</v>
      </c>
      <c r="H39" s="43" t="s">
        <v>105</v>
      </c>
      <c r="I39" s="57">
        <v>1280</v>
      </c>
      <c r="J39" s="57">
        <f t="shared" si="1"/>
        <v>768</v>
      </c>
      <c r="K39" s="176">
        <f t="shared" si="0"/>
        <v>0.4</v>
      </c>
    </row>
    <row r="40" spans="1:11" s="11" customFormat="1">
      <c r="A40" s="42" t="s">
        <v>101</v>
      </c>
      <c r="B40" s="43" t="s">
        <v>102</v>
      </c>
      <c r="C40" s="70" t="s">
        <v>115</v>
      </c>
      <c r="D40" s="44">
        <v>1350911</v>
      </c>
      <c r="E40" s="44" t="s">
        <v>114</v>
      </c>
      <c r="F40" s="43" t="s">
        <v>41</v>
      </c>
      <c r="G40" s="55" t="s">
        <v>97</v>
      </c>
      <c r="H40" s="43" t="s">
        <v>105</v>
      </c>
      <c r="I40" s="57">
        <v>1420</v>
      </c>
      <c r="J40" s="57">
        <f t="shared" si="1"/>
        <v>852</v>
      </c>
      <c r="K40" s="176">
        <f t="shared" si="0"/>
        <v>0.4</v>
      </c>
    </row>
    <row r="41" spans="1:11" s="11" customFormat="1">
      <c r="A41" s="42" t="s">
        <v>101</v>
      </c>
      <c r="B41" s="43" t="s">
        <v>102</v>
      </c>
      <c r="C41" s="70" t="s">
        <v>116</v>
      </c>
      <c r="D41" s="44">
        <v>1350912</v>
      </c>
      <c r="E41" s="44" t="s">
        <v>114</v>
      </c>
      <c r="F41" s="43" t="s">
        <v>41</v>
      </c>
      <c r="G41" s="55" t="s">
        <v>97</v>
      </c>
      <c r="H41" s="43" t="s">
        <v>105</v>
      </c>
      <c r="I41" s="57">
        <v>1650</v>
      </c>
      <c r="J41" s="57">
        <f t="shared" si="1"/>
        <v>990</v>
      </c>
      <c r="K41" s="176">
        <f t="shared" si="0"/>
        <v>0.4</v>
      </c>
    </row>
    <row r="42" spans="1:11" s="11" customFormat="1">
      <c r="A42" s="42" t="s">
        <v>101</v>
      </c>
      <c r="B42" s="43" t="s">
        <v>102</v>
      </c>
      <c r="C42" s="70" t="s">
        <v>117</v>
      </c>
      <c r="D42" s="44">
        <v>1350913</v>
      </c>
      <c r="E42" s="44" t="s">
        <v>114</v>
      </c>
      <c r="F42" s="43" t="s">
        <v>41</v>
      </c>
      <c r="G42" s="55" t="s">
        <v>97</v>
      </c>
      <c r="H42" s="43" t="s">
        <v>105</v>
      </c>
      <c r="I42" s="57">
        <v>1880</v>
      </c>
      <c r="J42" s="57">
        <f t="shared" si="1"/>
        <v>1128</v>
      </c>
      <c r="K42" s="176">
        <f t="shared" si="0"/>
        <v>0.4</v>
      </c>
    </row>
    <row r="43" spans="1:11" s="11" customFormat="1">
      <c r="A43" s="42" t="s">
        <v>101</v>
      </c>
      <c r="B43" s="43" t="s">
        <v>102</v>
      </c>
      <c r="C43" s="70" t="s">
        <v>118</v>
      </c>
      <c r="D43" s="44">
        <v>1350914</v>
      </c>
      <c r="E43" s="44" t="s">
        <v>114</v>
      </c>
      <c r="F43" s="43" t="s">
        <v>41</v>
      </c>
      <c r="G43" s="55" t="s">
        <v>97</v>
      </c>
      <c r="H43" s="43" t="s">
        <v>105</v>
      </c>
      <c r="I43" s="57">
        <v>1560</v>
      </c>
      <c r="J43" s="57">
        <f t="shared" si="1"/>
        <v>936</v>
      </c>
      <c r="K43" s="176">
        <f t="shared" si="0"/>
        <v>0.4</v>
      </c>
    </row>
    <row r="44" spans="1:11" s="11" customFormat="1">
      <c r="A44" s="42" t="s">
        <v>101</v>
      </c>
      <c r="B44" s="43" t="s">
        <v>102</v>
      </c>
      <c r="C44" s="70" t="s">
        <v>119</v>
      </c>
      <c r="D44" s="44">
        <v>1350915</v>
      </c>
      <c r="E44" s="44" t="s">
        <v>114</v>
      </c>
      <c r="F44" s="43" t="s">
        <v>41</v>
      </c>
      <c r="G44" s="55" t="s">
        <v>97</v>
      </c>
      <c r="H44" s="43" t="s">
        <v>105</v>
      </c>
      <c r="I44" s="57">
        <v>1560</v>
      </c>
      <c r="J44" s="57">
        <f t="shared" si="1"/>
        <v>936</v>
      </c>
      <c r="K44" s="176">
        <f t="shared" si="0"/>
        <v>0.4</v>
      </c>
    </row>
    <row r="45" spans="1:11" s="11" customFormat="1">
      <c r="A45" s="42" t="s">
        <v>101</v>
      </c>
      <c r="B45" s="43" t="s">
        <v>102</v>
      </c>
      <c r="C45" s="70" t="s">
        <v>120</v>
      </c>
      <c r="D45" s="44">
        <v>1350916</v>
      </c>
      <c r="E45" s="44" t="s">
        <v>114</v>
      </c>
      <c r="F45" s="43" t="s">
        <v>41</v>
      </c>
      <c r="G45" s="55" t="s">
        <v>97</v>
      </c>
      <c r="H45" s="43" t="s">
        <v>105</v>
      </c>
      <c r="I45" s="57">
        <v>1165</v>
      </c>
      <c r="J45" s="57">
        <f t="shared" si="1"/>
        <v>699</v>
      </c>
      <c r="K45" s="176">
        <f t="shared" si="0"/>
        <v>0.4</v>
      </c>
    </row>
    <row r="46" spans="1:11" s="11" customFormat="1">
      <c r="A46" s="42" t="s">
        <v>101</v>
      </c>
      <c r="B46" s="43" t="s">
        <v>102</v>
      </c>
      <c r="C46" s="70" t="s">
        <v>121</v>
      </c>
      <c r="D46" s="44">
        <v>1350917</v>
      </c>
      <c r="E46" s="44" t="s">
        <v>114</v>
      </c>
      <c r="F46" s="43" t="s">
        <v>41</v>
      </c>
      <c r="G46" s="55" t="s">
        <v>97</v>
      </c>
      <c r="H46" s="43" t="s">
        <v>105</v>
      </c>
      <c r="I46" s="57">
        <v>1165</v>
      </c>
      <c r="J46" s="57">
        <f t="shared" si="1"/>
        <v>699</v>
      </c>
      <c r="K46" s="176">
        <f t="shared" si="0"/>
        <v>0.4</v>
      </c>
    </row>
    <row r="47" spans="1:11" s="11" customFormat="1">
      <c r="A47" s="42" t="s">
        <v>101</v>
      </c>
      <c r="B47" s="43" t="s">
        <v>102</v>
      </c>
      <c r="C47" s="70" t="s">
        <v>122</v>
      </c>
      <c r="D47" s="44">
        <v>1350919</v>
      </c>
      <c r="E47" s="44" t="s">
        <v>123</v>
      </c>
      <c r="F47" s="43" t="s">
        <v>41</v>
      </c>
      <c r="G47" s="55" t="s">
        <v>97</v>
      </c>
      <c r="H47" s="43" t="s">
        <v>105</v>
      </c>
      <c r="I47" s="57">
        <v>1235</v>
      </c>
      <c r="J47" s="57">
        <f t="shared" si="1"/>
        <v>741</v>
      </c>
      <c r="K47" s="176">
        <f t="shared" si="0"/>
        <v>0.4</v>
      </c>
    </row>
    <row r="48" spans="1:11" s="11" customFormat="1">
      <c r="A48" s="42" t="s">
        <v>101</v>
      </c>
      <c r="B48" s="43" t="s">
        <v>102</v>
      </c>
      <c r="C48" s="70" t="s">
        <v>124</v>
      </c>
      <c r="D48" s="44">
        <v>1350920</v>
      </c>
      <c r="E48" s="44" t="s">
        <v>123</v>
      </c>
      <c r="F48" s="43" t="s">
        <v>41</v>
      </c>
      <c r="G48" s="55" t="s">
        <v>97</v>
      </c>
      <c r="H48" s="43" t="s">
        <v>105</v>
      </c>
      <c r="I48" s="57">
        <v>1340</v>
      </c>
      <c r="J48" s="57">
        <f t="shared" si="1"/>
        <v>804</v>
      </c>
      <c r="K48" s="176">
        <f t="shared" si="0"/>
        <v>0.4</v>
      </c>
    </row>
    <row r="49" spans="1:11" s="11" customFormat="1">
      <c r="A49" s="42" t="s">
        <v>101</v>
      </c>
      <c r="B49" s="43" t="s">
        <v>102</v>
      </c>
      <c r="C49" s="70" t="s">
        <v>125</v>
      </c>
      <c r="D49" s="44">
        <v>1350921</v>
      </c>
      <c r="E49" s="44" t="s">
        <v>123</v>
      </c>
      <c r="F49" s="43" t="s">
        <v>41</v>
      </c>
      <c r="G49" s="55" t="s">
        <v>97</v>
      </c>
      <c r="H49" s="43" t="s">
        <v>105</v>
      </c>
      <c r="I49" s="57">
        <v>1490</v>
      </c>
      <c r="J49" s="57">
        <f t="shared" si="1"/>
        <v>894</v>
      </c>
      <c r="K49" s="176">
        <f t="shared" si="0"/>
        <v>0.4</v>
      </c>
    </row>
    <row r="50" spans="1:11" s="11" customFormat="1">
      <c r="A50" s="42" t="s">
        <v>101</v>
      </c>
      <c r="B50" s="43" t="s">
        <v>102</v>
      </c>
      <c r="C50" s="70" t="s">
        <v>126</v>
      </c>
      <c r="D50" s="44">
        <v>1350922</v>
      </c>
      <c r="E50" s="44" t="s">
        <v>123</v>
      </c>
      <c r="F50" s="43" t="s">
        <v>41</v>
      </c>
      <c r="G50" s="55" t="s">
        <v>97</v>
      </c>
      <c r="H50" s="43" t="s">
        <v>105</v>
      </c>
      <c r="I50" s="57">
        <v>1640</v>
      </c>
      <c r="J50" s="57">
        <f t="shared" si="1"/>
        <v>984</v>
      </c>
      <c r="K50" s="176">
        <f t="shared" si="0"/>
        <v>0.4</v>
      </c>
    </row>
    <row r="51" spans="1:11" s="11" customFormat="1">
      <c r="A51" s="42" t="s">
        <v>101</v>
      </c>
      <c r="B51" s="43" t="s">
        <v>102</v>
      </c>
      <c r="C51" s="70" t="s">
        <v>127</v>
      </c>
      <c r="D51" s="44">
        <v>1350923</v>
      </c>
      <c r="E51" s="44" t="s">
        <v>123</v>
      </c>
      <c r="F51" s="43" t="s">
        <v>41</v>
      </c>
      <c r="G51" s="55" t="s">
        <v>97</v>
      </c>
      <c r="H51" s="43" t="s">
        <v>105</v>
      </c>
      <c r="I51" s="57">
        <v>1255</v>
      </c>
      <c r="J51" s="57">
        <f t="shared" si="1"/>
        <v>753</v>
      </c>
      <c r="K51" s="176">
        <f t="shared" si="0"/>
        <v>0.4</v>
      </c>
    </row>
    <row r="52" spans="1:11" s="114" customFormat="1">
      <c r="A52" s="109" t="s">
        <v>101</v>
      </c>
      <c r="B52" s="110" t="s">
        <v>102</v>
      </c>
      <c r="C52" s="111" t="s">
        <v>128</v>
      </c>
      <c r="D52" s="92">
        <v>1302175</v>
      </c>
      <c r="E52" s="92" t="s">
        <v>129</v>
      </c>
      <c r="F52" s="110" t="s">
        <v>41</v>
      </c>
      <c r="G52" s="113" t="s">
        <v>97</v>
      </c>
      <c r="H52" s="110" t="s">
        <v>105</v>
      </c>
      <c r="I52" s="96">
        <v>1055</v>
      </c>
      <c r="J52" s="96">
        <f>I52*0.46</f>
        <v>485.3</v>
      </c>
      <c r="K52" s="176">
        <f t="shared" si="0"/>
        <v>0.54</v>
      </c>
    </row>
    <row r="53" spans="1:11" s="114" customFormat="1">
      <c r="A53" s="109" t="s">
        <v>101</v>
      </c>
      <c r="B53" s="110" t="s">
        <v>102</v>
      </c>
      <c r="C53" s="111" t="s">
        <v>130</v>
      </c>
      <c r="D53" s="92">
        <v>1302176</v>
      </c>
      <c r="E53" s="92" t="s">
        <v>129</v>
      </c>
      <c r="F53" s="110" t="s">
        <v>41</v>
      </c>
      <c r="G53" s="113" t="s">
        <v>97</v>
      </c>
      <c r="H53" s="110" t="s">
        <v>105</v>
      </c>
      <c r="I53" s="96">
        <v>1110</v>
      </c>
      <c r="J53" s="96">
        <f>I53*0.48</f>
        <v>532.79999999999995</v>
      </c>
      <c r="K53" s="176">
        <f t="shared" si="0"/>
        <v>0.52</v>
      </c>
    </row>
    <row r="54" spans="1:11" s="114" customFormat="1">
      <c r="A54" s="109" t="s">
        <v>101</v>
      </c>
      <c r="B54" s="110" t="s">
        <v>102</v>
      </c>
      <c r="C54" s="111" t="s">
        <v>131</v>
      </c>
      <c r="D54" s="92">
        <v>1302177</v>
      </c>
      <c r="E54" s="92" t="s">
        <v>129</v>
      </c>
      <c r="F54" s="110" t="s">
        <v>41</v>
      </c>
      <c r="G54" s="113" t="s">
        <v>97</v>
      </c>
      <c r="H54" s="110" t="s">
        <v>105</v>
      </c>
      <c r="I54" s="96">
        <v>1245</v>
      </c>
      <c r="J54" s="96">
        <f>I54*0.49</f>
        <v>610.04999999999995</v>
      </c>
      <c r="K54" s="176">
        <f t="shared" si="0"/>
        <v>0.51</v>
      </c>
    </row>
    <row r="55" spans="1:11" s="114" customFormat="1">
      <c r="A55" s="109" t="s">
        <v>101</v>
      </c>
      <c r="B55" s="110" t="s">
        <v>102</v>
      </c>
      <c r="C55" s="111" t="s">
        <v>132</v>
      </c>
      <c r="D55" s="92">
        <v>1302178</v>
      </c>
      <c r="E55" s="92" t="s">
        <v>129</v>
      </c>
      <c r="F55" s="110" t="s">
        <v>41</v>
      </c>
      <c r="G55" s="113" t="s">
        <v>97</v>
      </c>
      <c r="H55" s="110" t="s">
        <v>105</v>
      </c>
      <c r="I55" s="96">
        <v>1325</v>
      </c>
      <c r="J55" s="96">
        <f>I55*0.49</f>
        <v>649.25</v>
      </c>
      <c r="K55" s="176">
        <f t="shared" si="0"/>
        <v>0.51</v>
      </c>
    </row>
    <row r="56" spans="1:11" s="11" customFormat="1">
      <c r="A56" s="109" t="s">
        <v>101</v>
      </c>
      <c r="B56" s="110" t="s">
        <v>102</v>
      </c>
      <c r="C56" s="111" t="s">
        <v>133</v>
      </c>
      <c r="D56" s="92">
        <v>1193120</v>
      </c>
      <c r="E56" s="92" t="s">
        <v>129</v>
      </c>
      <c r="F56" s="110" t="s">
        <v>41</v>
      </c>
      <c r="G56" s="113" t="s">
        <v>97</v>
      </c>
      <c r="H56" s="110" t="s">
        <v>105</v>
      </c>
      <c r="I56" s="96">
        <v>1060</v>
      </c>
      <c r="J56" s="96">
        <f>I56*0.48</f>
        <v>508.79999999999995</v>
      </c>
      <c r="K56" s="176">
        <f t="shared" ref="K56:K95" si="4">SUM((J56-I56)/I56)*-1</f>
        <v>0.52</v>
      </c>
    </row>
    <row r="57" spans="1:11" s="11" customFormat="1">
      <c r="A57" s="109" t="s">
        <v>101</v>
      </c>
      <c r="B57" s="110" t="s">
        <v>102</v>
      </c>
      <c r="C57" s="111" t="s">
        <v>134</v>
      </c>
      <c r="D57" s="92">
        <v>1193811</v>
      </c>
      <c r="E57" s="92" t="s">
        <v>129</v>
      </c>
      <c r="F57" s="110" t="s">
        <v>41</v>
      </c>
      <c r="G57" s="113" t="s">
        <v>97</v>
      </c>
      <c r="H57" s="110" t="s">
        <v>105</v>
      </c>
      <c r="I57" s="96">
        <v>1060</v>
      </c>
      <c r="J57" s="96">
        <f>I57*0.48</f>
        <v>508.79999999999995</v>
      </c>
      <c r="K57" s="176">
        <f t="shared" si="4"/>
        <v>0.52</v>
      </c>
    </row>
    <row r="58" spans="1:11" s="11" customFormat="1">
      <c r="A58" s="109" t="s">
        <v>101</v>
      </c>
      <c r="B58" s="110" t="s">
        <v>102</v>
      </c>
      <c r="C58" s="111" t="s">
        <v>135</v>
      </c>
      <c r="D58" s="92">
        <v>1193812</v>
      </c>
      <c r="E58" s="92" t="s">
        <v>129</v>
      </c>
      <c r="F58" s="110" t="s">
        <v>41</v>
      </c>
      <c r="G58" s="113" t="s">
        <v>97</v>
      </c>
      <c r="H58" s="110" t="s">
        <v>105</v>
      </c>
      <c r="I58" s="96">
        <v>915</v>
      </c>
      <c r="J58" s="96">
        <f>I58*0.45</f>
        <v>411.75</v>
      </c>
      <c r="K58" s="176">
        <f t="shared" si="4"/>
        <v>0.55000000000000004</v>
      </c>
    </row>
    <row r="59" spans="1:11" s="11" customFormat="1">
      <c r="A59" s="109" t="s">
        <v>101</v>
      </c>
      <c r="B59" s="110" t="s">
        <v>102</v>
      </c>
      <c r="C59" s="111" t="s">
        <v>136</v>
      </c>
      <c r="D59" s="92">
        <v>1193813</v>
      </c>
      <c r="E59" s="92" t="s">
        <v>129</v>
      </c>
      <c r="F59" s="110" t="s">
        <v>41</v>
      </c>
      <c r="G59" s="113" t="s">
        <v>97</v>
      </c>
      <c r="H59" s="110" t="s">
        <v>105</v>
      </c>
      <c r="I59" s="96">
        <v>915</v>
      </c>
      <c r="J59" s="96">
        <f>I59*0.45</f>
        <v>411.75</v>
      </c>
      <c r="K59" s="176">
        <f t="shared" si="4"/>
        <v>0.55000000000000004</v>
      </c>
    </row>
    <row r="60" spans="1:11" s="11" customFormat="1">
      <c r="A60" s="42" t="s">
        <v>101</v>
      </c>
      <c r="B60" s="43" t="s">
        <v>102</v>
      </c>
      <c r="C60" s="76" t="s">
        <v>856</v>
      </c>
      <c r="D60" s="49">
        <v>1363037</v>
      </c>
      <c r="E60" s="44" t="s">
        <v>862</v>
      </c>
      <c r="F60" s="43" t="s">
        <v>41</v>
      </c>
      <c r="G60" s="55" t="s">
        <v>97</v>
      </c>
      <c r="H60" s="43" t="s">
        <v>105</v>
      </c>
      <c r="I60" s="57">
        <v>535</v>
      </c>
      <c r="J60" s="96">
        <f>I60*0.6</f>
        <v>321</v>
      </c>
      <c r="K60" s="176">
        <f t="shared" si="4"/>
        <v>0.4</v>
      </c>
    </row>
    <row r="61" spans="1:11" s="11" customFormat="1">
      <c r="A61" s="42" t="s">
        <v>101</v>
      </c>
      <c r="B61" s="43" t="s">
        <v>102</v>
      </c>
      <c r="C61" s="76" t="s">
        <v>857</v>
      </c>
      <c r="D61" s="49">
        <v>1363038</v>
      </c>
      <c r="E61" s="44" t="s">
        <v>862</v>
      </c>
      <c r="F61" s="43" t="s">
        <v>41</v>
      </c>
      <c r="G61" s="55" t="s">
        <v>97</v>
      </c>
      <c r="H61" s="43" t="s">
        <v>105</v>
      </c>
      <c r="I61" s="57">
        <v>575</v>
      </c>
      <c r="J61" s="96">
        <f t="shared" ref="J61:J77" si="5">I61*0.6</f>
        <v>345</v>
      </c>
      <c r="K61" s="176">
        <f t="shared" si="4"/>
        <v>0.4</v>
      </c>
    </row>
    <row r="62" spans="1:11" s="11" customFormat="1">
      <c r="A62" s="42" t="s">
        <v>101</v>
      </c>
      <c r="B62" s="43" t="s">
        <v>102</v>
      </c>
      <c r="C62" s="76" t="s">
        <v>858</v>
      </c>
      <c r="D62" s="49">
        <v>1363039</v>
      </c>
      <c r="E62" s="44" t="s">
        <v>862</v>
      </c>
      <c r="F62" s="43" t="s">
        <v>41</v>
      </c>
      <c r="G62" s="55" t="s">
        <v>97</v>
      </c>
      <c r="H62" s="43" t="s">
        <v>105</v>
      </c>
      <c r="I62" s="57">
        <v>615</v>
      </c>
      <c r="J62" s="96">
        <f t="shared" si="5"/>
        <v>369</v>
      </c>
      <c r="K62" s="176">
        <f t="shared" si="4"/>
        <v>0.4</v>
      </c>
    </row>
    <row r="63" spans="1:11" s="11" customFormat="1">
      <c r="A63" s="42" t="s">
        <v>101</v>
      </c>
      <c r="B63" s="43" t="s">
        <v>102</v>
      </c>
      <c r="C63" s="76" t="s">
        <v>859</v>
      </c>
      <c r="D63" s="49">
        <v>1363040</v>
      </c>
      <c r="E63" s="44" t="s">
        <v>862</v>
      </c>
      <c r="F63" s="43" t="s">
        <v>41</v>
      </c>
      <c r="G63" s="55" t="s">
        <v>97</v>
      </c>
      <c r="H63" s="43" t="s">
        <v>105</v>
      </c>
      <c r="I63" s="57">
        <v>660</v>
      </c>
      <c r="J63" s="96">
        <f t="shared" si="5"/>
        <v>396</v>
      </c>
      <c r="K63" s="176">
        <f t="shared" si="4"/>
        <v>0.4</v>
      </c>
    </row>
    <row r="64" spans="1:11" s="11" customFormat="1">
      <c r="A64" s="42" t="s">
        <v>101</v>
      </c>
      <c r="B64" s="43" t="s">
        <v>102</v>
      </c>
      <c r="C64" s="76" t="s">
        <v>860</v>
      </c>
      <c r="D64" s="49">
        <v>1363041</v>
      </c>
      <c r="E64" s="44" t="s">
        <v>862</v>
      </c>
      <c r="F64" s="43" t="s">
        <v>41</v>
      </c>
      <c r="G64" s="55" t="s">
        <v>97</v>
      </c>
      <c r="H64" s="43" t="s">
        <v>105</v>
      </c>
      <c r="I64" s="57">
        <v>715</v>
      </c>
      <c r="J64" s="96">
        <f t="shared" si="5"/>
        <v>429</v>
      </c>
      <c r="K64" s="176">
        <f t="shared" si="4"/>
        <v>0.4</v>
      </c>
    </row>
    <row r="65" spans="1:11" s="11" customFormat="1">
      <c r="A65" s="42" t="s">
        <v>101</v>
      </c>
      <c r="B65" s="43" t="s">
        <v>102</v>
      </c>
      <c r="C65" s="76" t="s">
        <v>861</v>
      </c>
      <c r="D65" s="49">
        <v>1363042</v>
      </c>
      <c r="E65" s="44" t="s">
        <v>862</v>
      </c>
      <c r="F65" s="43" t="s">
        <v>41</v>
      </c>
      <c r="G65" s="55" t="s">
        <v>97</v>
      </c>
      <c r="H65" s="43" t="s">
        <v>105</v>
      </c>
      <c r="I65" s="57">
        <v>615</v>
      </c>
      <c r="J65" s="96">
        <f t="shared" si="5"/>
        <v>369</v>
      </c>
      <c r="K65" s="176">
        <f t="shared" si="4"/>
        <v>0.4</v>
      </c>
    </row>
    <row r="66" spans="1:11" s="11" customFormat="1">
      <c r="A66" s="217" t="s">
        <v>101</v>
      </c>
      <c r="B66" s="203" t="s">
        <v>102</v>
      </c>
      <c r="C66" s="12" t="s">
        <v>1002</v>
      </c>
      <c r="D66" s="13">
        <v>1302231</v>
      </c>
      <c r="E66" s="13" t="s">
        <v>1003</v>
      </c>
      <c r="F66" s="203" t="s">
        <v>41</v>
      </c>
      <c r="G66" s="218" t="s">
        <v>97</v>
      </c>
      <c r="H66" s="203" t="s">
        <v>105</v>
      </c>
      <c r="I66" s="30">
        <v>950</v>
      </c>
      <c r="J66" s="31">
        <f t="shared" si="5"/>
        <v>570</v>
      </c>
      <c r="K66" s="202">
        <f t="shared" ref="K66:K77" si="6">SUM((J66-I66)/I66)*-1</f>
        <v>0.4</v>
      </c>
    </row>
    <row r="67" spans="1:11" s="11" customFormat="1">
      <c r="A67" s="217" t="s">
        <v>101</v>
      </c>
      <c r="B67" s="203" t="s">
        <v>102</v>
      </c>
      <c r="C67" s="12" t="s">
        <v>1004</v>
      </c>
      <c r="D67" s="13">
        <v>1302184</v>
      </c>
      <c r="E67" s="13" t="s">
        <v>1003</v>
      </c>
      <c r="F67" s="203" t="s">
        <v>41</v>
      </c>
      <c r="G67" s="218" t="s">
        <v>97</v>
      </c>
      <c r="H67" s="203" t="s">
        <v>105</v>
      </c>
      <c r="I67" s="30">
        <v>1065</v>
      </c>
      <c r="J67" s="31">
        <f t="shared" si="5"/>
        <v>639</v>
      </c>
      <c r="K67" s="202">
        <f t="shared" si="6"/>
        <v>0.4</v>
      </c>
    </row>
    <row r="68" spans="1:11" s="11" customFormat="1">
      <c r="A68" s="217" t="s">
        <v>101</v>
      </c>
      <c r="B68" s="203" t="s">
        <v>102</v>
      </c>
      <c r="C68" s="12" t="s">
        <v>1005</v>
      </c>
      <c r="D68" s="13">
        <v>1302232</v>
      </c>
      <c r="E68" s="13" t="s">
        <v>1003</v>
      </c>
      <c r="F68" s="203" t="s">
        <v>41</v>
      </c>
      <c r="G68" s="218" t="s">
        <v>97</v>
      </c>
      <c r="H68" s="203" t="s">
        <v>105</v>
      </c>
      <c r="I68" s="30">
        <v>1130</v>
      </c>
      <c r="J68" s="31">
        <f t="shared" si="5"/>
        <v>678</v>
      </c>
      <c r="K68" s="202">
        <f t="shared" si="6"/>
        <v>0.4</v>
      </c>
    </row>
    <row r="69" spans="1:11" s="11" customFormat="1">
      <c r="A69" s="217" t="s">
        <v>101</v>
      </c>
      <c r="B69" s="203" t="s">
        <v>102</v>
      </c>
      <c r="C69" s="12" t="s">
        <v>1006</v>
      </c>
      <c r="D69" s="13">
        <v>1302185</v>
      </c>
      <c r="E69" s="13" t="s">
        <v>1003</v>
      </c>
      <c r="F69" s="203" t="s">
        <v>41</v>
      </c>
      <c r="G69" s="218" t="s">
        <v>97</v>
      </c>
      <c r="H69" s="203" t="s">
        <v>105</v>
      </c>
      <c r="I69" s="30">
        <v>1255</v>
      </c>
      <c r="J69" s="31">
        <f t="shared" si="5"/>
        <v>753</v>
      </c>
      <c r="K69" s="202">
        <f t="shared" si="6"/>
        <v>0.4</v>
      </c>
    </row>
    <row r="70" spans="1:11" s="11" customFormat="1">
      <c r="A70" s="217" t="s">
        <v>101</v>
      </c>
      <c r="B70" s="203" t="s">
        <v>102</v>
      </c>
      <c r="C70" s="12" t="s">
        <v>1007</v>
      </c>
      <c r="D70" s="13">
        <v>1362261</v>
      </c>
      <c r="E70" s="13" t="s">
        <v>1003</v>
      </c>
      <c r="F70" s="203" t="s">
        <v>41</v>
      </c>
      <c r="G70" s="218" t="s">
        <v>97</v>
      </c>
      <c r="H70" s="203" t="s">
        <v>105</v>
      </c>
      <c r="I70" s="30">
        <v>1015</v>
      </c>
      <c r="J70" s="31">
        <f t="shared" si="5"/>
        <v>609</v>
      </c>
      <c r="K70" s="202">
        <f t="shared" si="6"/>
        <v>0.4</v>
      </c>
    </row>
    <row r="71" spans="1:11" s="11" customFormat="1">
      <c r="A71" s="217" t="s">
        <v>101</v>
      </c>
      <c r="B71" s="203" t="s">
        <v>102</v>
      </c>
      <c r="C71" s="12" t="s">
        <v>1008</v>
      </c>
      <c r="D71" s="13">
        <v>1363412</v>
      </c>
      <c r="E71" s="13" t="s">
        <v>1003</v>
      </c>
      <c r="F71" s="203" t="s">
        <v>41</v>
      </c>
      <c r="G71" s="218" t="s">
        <v>97</v>
      </c>
      <c r="H71" s="203" t="s">
        <v>105</v>
      </c>
      <c r="I71" s="30">
        <v>840</v>
      </c>
      <c r="J71" s="31">
        <f t="shared" si="5"/>
        <v>504</v>
      </c>
      <c r="K71" s="202">
        <f t="shared" si="6"/>
        <v>0.4</v>
      </c>
    </row>
    <row r="72" spans="1:11" s="11" customFormat="1">
      <c r="A72" s="217" t="s">
        <v>101</v>
      </c>
      <c r="B72" s="203" t="s">
        <v>102</v>
      </c>
      <c r="C72" s="12" t="s">
        <v>1009</v>
      </c>
      <c r="D72" s="13">
        <v>1363413</v>
      </c>
      <c r="E72" s="13">
        <v>3403</v>
      </c>
      <c r="F72" s="203" t="s">
        <v>41</v>
      </c>
      <c r="G72" s="218" t="s">
        <v>97</v>
      </c>
      <c r="H72" s="203" t="s">
        <v>105</v>
      </c>
      <c r="I72" s="30">
        <v>695</v>
      </c>
      <c r="J72" s="31">
        <f t="shared" si="5"/>
        <v>417</v>
      </c>
      <c r="K72" s="202">
        <f t="shared" si="6"/>
        <v>0.4</v>
      </c>
    </row>
    <row r="73" spans="1:11" s="11" customFormat="1">
      <c r="A73" s="217" t="s">
        <v>101</v>
      </c>
      <c r="B73" s="203" t="s">
        <v>102</v>
      </c>
      <c r="C73" s="12" t="s">
        <v>1010</v>
      </c>
      <c r="D73" s="13">
        <v>1363414</v>
      </c>
      <c r="E73" s="13">
        <v>3403</v>
      </c>
      <c r="F73" s="203" t="s">
        <v>41</v>
      </c>
      <c r="G73" s="218" t="s">
        <v>97</v>
      </c>
      <c r="H73" s="203" t="s">
        <v>105</v>
      </c>
      <c r="I73" s="30">
        <v>770</v>
      </c>
      <c r="J73" s="31">
        <f t="shared" si="5"/>
        <v>462</v>
      </c>
      <c r="K73" s="202">
        <f t="shared" si="6"/>
        <v>0.4</v>
      </c>
    </row>
    <row r="74" spans="1:11" s="11" customFormat="1">
      <c r="A74" s="217" t="s">
        <v>101</v>
      </c>
      <c r="B74" s="203" t="s">
        <v>102</v>
      </c>
      <c r="C74" s="12" t="s">
        <v>1011</v>
      </c>
      <c r="D74" s="13">
        <v>1363415</v>
      </c>
      <c r="E74" s="13">
        <v>3403</v>
      </c>
      <c r="F74" s="203" t="s">
        <v>41</v>
      </c>
      <c r="G74" s="218" t="s">
        <v>97</v>
      </c>
      <c r="H74" s="203" t="s">
        <v>105</v>
      </c>
      <c r="I74" s="30">
        <v>870</v>
      </c>
      <c r="J74" s="31">
        <f t="shared" si="5"/>
        <v>522</v>
      </c>
      <c r="K74" s="202">
        <f t="shared" si="6"/>
        <v>0.4</v>
      </c>
    </row>
    <row r="75" spans="1:11" s="11" customFormat="1">
      <c r="A75" s="217" t="s">
        <v>101</v>
      </c>
      <c r="B75" s="203" t="s">
        <v>102</v>
      </c>
      <c r="C75" s="12" t="s">
        <v>1012</v>
      </c>
      <c r="D75" s="13">
        <v>1363416</v>
      </c>
      <c r="E75" s="13">
        <v>3403</v>
      </c>
      <c r="F75" s="203" t="s">
        <v>41</v>
      </c>
      <c r="G75" s="218" t="s">
        <v>97</v>
      </c>
      <c r="H75" s="203" t="s">
        <v>105</v>
      </c>
      <c r="I75" s="30">
        <v>995</v>
      </c>
      <c r="J75" s="31">
        <f t="shared" si="5"/>
        <v>597</v>
      </c>
      <c r="K75" s="202">
        <f t="shared" si="6"/>
        <v>0.4</v>
      </c>
    </row>
    <row r="76" spans="1:11" s="11" customFormat="1">
      <c r="A76" s="217" t="s">
        <v>101</v>
      </c>
      <c r="B76" s="203" t="s">
        <v>102</v>
      </c>
      <c r="C76" s="12" t="s">
        <v>1013</v>
      </c>
      <c r="D76" s="13">
        <v>1363417</v>
      </c>
      <c r="E76" s="13">
        <v>3403</v>
      </c>
      <c r="F76" s="203" t="s">
        <v>41</v>
      </c>
      <c r="G76" s="218" t="s">
        <v>97</v>
      </c>
      <c r="H76" s="203" t="s">
        <v>105</v>
      </c>
      <c r="I76" s="30">
        <v>795</v>
      </c>
      <c r="J76" s="31">
        <f t="shared" si="5"/>
        <v>477</v>
      </c>
      <c r="K76" s="202">
        <f t="shared" si="6"/>
        <v>0.4</v>
      </c>
    </row>
    <row r="77" spans="1:11" s="11" customFormat="1">
      <c r="A77" s="217" t="s">
        <v>101</v>
      </c>
      <c r="B77" s="203" t="s">
        <v>102</v>
      </c>
      <c r="C77" s="12" t="s">
        <v>1014</v>
      </c>
      <c r="D77" s="13">
        <v>1363418</v>
      </c>
      <c r="E77" s="13">
        <v>3403</v>
      </c>
      <c r="F77" s="203" t="s">
        <v>41</v>
      </c>
      <c r="G77" s="218" t="s">
        <v>97</v>
      </c>
      <c r="H77" s="203" t="s">
        <v>105</v>
      </c>
      <c r="I77" s="30">
        <v>540</v>
      </c>
      <c r="J77" s="31">
        <f t="shared" si="5"/>
        <v>324</v>
      </c>
      <c r="K77" s="202">
        <f t="shared" si="6"/>
        <v>0.4</v>
      </c>
    </row>
    <row r="78" spans="1:11" s="114" customFormat="1">
      <c r="A78" s="109" t="s">
        <v>101</v>
      </c>
      <c r="B78" s="110" t="s">
        <v>102</v>
      </c>
      <c r="C78" s="115" t="s">
        <v>137</v>
      </c>
      <c r="D78" s="112">
        <v>1346542</v>
      </c>
      <c r="E78" s="92" t="s">
        <v>138</v>
      </c>
      <c r="F78" s="110" t="s">
        <v>41</v>
      </c>
      <c r="G78" s="113" t="s">
        <v>97</v>
      </c>
      <c r="H78" s="110" t="s">
        <v>139</v>
      </c>
      <c r="I78" s="96">
        <v>720</v>
      </c>
      <c r="J78" s="96">
        <v>316.8</v>
      </c>
      <c r="K78" s="176">
        <f t="shared" si="4"/>
        <v>0.55999999999999994</v>
      </c>
    </row>
    <row r="79" spans="1:11" s="11" customFormat="1">
      <c r="A79" s="109" t="s">
        <v>101</v>
      </c>
      <c r="B79" s="110" t="s">
        <v>102</v>
      </c>
      <c r="C79" s="115" t="s">
        <v>140</v>
      </c>
      <c r="D79" s="112">
        <v>1346543</v>
      </c>
      <c r="E79" s="92" t="s">
        <v>138</v>
      </c>
      <c r="F79" s="110" t="s">
        <v>41</v>
      </c>
      <c r="G79" s="113" t="s">
        <v>97</v>
      </c>
      <c r="H79" s="110" t="s">
        <v>139</v>
      </c>
      <c r="I79" s="96">
        <v>720</v>
      </c>
      <c r="J79" s="96">
        <v>326.7</v>
      </c>
      <c r="K79" s="176">
        <f t="shared" si="4"/>
        <v>0.54625000000000001</v>
      </c>
    </row>
    <row r="80" spans="1:11" s="114" customFormat="1">
      <c r="A80" s="109" t="s">
        <v>101</v>
      </c>
      <c r="B80" s="110" t="s">
        <v>102</v>
      </c>
      <c r="C80" s="115" t="s">
        <v>141</v>
      </c>
      <c r="D80" s="112">
        <v>1350229</v>
      </c>
      <c r="E80" s="92" t="s">
        <v>138</v>
      </c>
      <c r="F80" s="110" t="s">
        <v>41</v>
      </c>
      <c r="G80" s="113" t="s">
        <v>97</v>
      </c>
      <c r="H80" s="110" t="s">
        <v>139</v>
      </c>
      <c r="I80" s="96">
        <v>615</v>
      </c>
      <c r="J80" s="96">
        <v>287.10000000000002</v>
      </c>
      <c r="K80" s="176">
        <f t="shared" si="4"/>
        <v>0.53317073170731699</v>
      </c>
    </row>
    <row r="81" spans="1:11" s="11" customFormat="1">
      <c r="A81" s="109" t="s">
        <v>101</v>
      </c>
      <c r="B81" s="110" t="s">
        <v>102</v>
      </c>
      <c r="C81" s="115" t="s">
        <v>142</v>
      </c>
      <c r="D81" s="112">
        <v>1346544</v>
      </c>
      <c r="E81" s="92" t="s">
        <v>138</v>
      </c>
      <c r="F81" s="110" t="s">
        <v>41</v>
      </c>
      <c r="G81" s="113" t="s">
        <v>97</v>
      </c>
      <c r="H81" s="110" t="s">
        <v>139</v>
      </c>
      <c r="I81" s="96">
        <v>615</v>
      </c>
      <c r="J81" s="96">
        <v>287.10000000000002</v>
      </c>
      <c r="K81" s="176">
        <f t="shared" si="4"/>
        <v>0.53317073170731699</v>
      </c>
    </row>
    <row r="82" spans="1:11">
      <c r="A82" s="46" t="s">
        <v>143</v>
      </c>
      <c r="B82" s="47" t="s">
        <v>144</v>
      </c>
      <c r="C82" s="77" t="s">
        <v>145</v>
      </c>
      <c r="D82" s="60" t="s">
        <v>146</v>
      </c>
      <c r="E82" s="60" t="s">
        <v>147</v>
      </c>
      <c r="F82" s="47" t="s">
        <v>41</v>
      </c>
      <c r="G82" s="61" t="s">
        <v>148</v>
      </c>
      <c r="H82" s="47" t="s">
        <v>149</v>
      </c>
      <c r="I82" s="131">
        <v>920</v>
      </c>
      <c r="J82" s="57">
        <f t="shared" ref="J82:J158" si="7">I82*0.6</f>
        <v>552</v>
      </c>
      <c r="K82" s="176">
        <f t="shared" si="4"/>
        <v>0.4</v>
      </c>
    </row>
    <row r="83" spans="1:11">
      <c r="A83" s="42" t="s">
        <v>143</v>
      </c>
      <c r="B83" s="43" t="s">
        <v>144</v>
      </c>
      <c r="C83" s="70" t="s">
        <v>150</v>
      </c>
      <c r="D83" s="44" t="s">
        <v>151</v>
      </c>
      <c r="E83" s="44" t="s">
        <v>152</v>
      </c>
      <c r="F83" s="43" t="s">
        <v>41</v>
      </c>
      <c r="G83" s="55" t="s">
        <v>148</v>
      </c>
      <c r="H83" s="43" t="s">
        <v>153</v>
      </c>
      <c r="I83" s="57">
        <v>1080</v>
      </c>
      <c r="J83" s="57">
        <f t="shared" si="7"/>
        <v>648</v>
      </c>
      <c r="K83" s="176">
        <f t="shared" si="4"/>
        <v>0.4</v>
      </c>
    </row>
    <row r="84" spans="1:11">
      <c r="A84" s="42" t="s">
        <v>143</v>
      </c>
      <c r="B84" s="43" t="s">
        <v>144</v>
      </c>
      <c r="C84" s="70" t="s">
        <v>154</v>
      </c>
      <c r="D84" s="44" t="s">
        <v>155</v>
      </c>
      <c r="E84" s="44" t="s">
        <v>156</v>
      </c>
      <c r="F84" s="43" t="s">
        <v>41</v>
      </c>
      <c r="G84" s="55" t="s">
        <v>148</v>
      </c>
      <c r="H84" s="43" t="s">
        <v>157</v>
      </c>
      <c r="I84" s="57">
        <v>1260</v>
      </c>
      <c r="J84" s="57">
        <f t="shared" si="7"/>
        <v>756</v>
      </c>
      <c r="K84" s="176">
        <f t="shared" si="4"/>
        <v>0.4</v>
      </c>
    </row>
    <row r="85" spans="1:11">
      <c r="A85" s="42" t="s">
        <v>143</v>
      </c>
      <c r="B85" s="43" t="s">
        <v>144</v>
      </c>
      <c r="C85" s="70" t="s">
        <v>154</v>
      </c>
      <c r="D85" s="44" t="s">
        <v>158</v>
      </c>
      <c r="E85" s="44" t="s">
        <v>159</v>
      </c>
      <c r="F85" s="43" t="s">
        <v>41</v>
      </c>
      <c r="G85" s="55" t="s">
        <v>148</v>
      </c>
      <c r="H85" s="43" t="s">
        <v>157</v>
      </c>
      <c r="I85" s="57">
        <v>1440</v>
      </c>
      <c r="J85" s="57">
        <f t="shared" si="7"/>
        <v>864</v>
      </c>
      <c r="K85" s="176">
        <f t="shared" si="4"/>
        <v>0.4</v>
      </c>
    </row>
    <row r="86" spans="1:11">
      <c r="A86" s="42" t="s">
        <v>160</v>
      </c>
      <c r="B86" s="43" t="s">
        <v>161</v>
      </c>
      <c r="C86" s="70" t="s">
        <v>162</v>
      </c>
      <c r="D86" s="44" t="s">
        <v>163</v>
      </c>
      <c r="E86" s="44" t="s">
        <v>164</v>
      </c>
      <c r="F86" s="43" t="s">
        <v>41</v>
      </c>
      <c r="G86" s="55" t="s">
        <v>165</v>
      </c>
      <c r="H86" s="43" t="s">
        <v>166</v>
      </c>
      <c r="I86" s="57">
        <v>2320</v>
      </c>
      <c r="J86" s="57">
        <v>1366.25</v>
      </c>
      <c r="K86" s="176">
        <f t="shared" si="4"/>
        <v>0.41109913793103448</v>
      </c>
    </row>
    <row r="87" spans="1:11">
      <c r="A87" s="42" t="s">
        <v>160</v>
      </c>
      <c r="B87" s="43" t="s">
        <v>161</v>
      </c>
      <c r="C87" s="70" t="s">
        <v>167</v>
      </c>
      <c r="D87" s="44" t="s">
        <v>168</v>
      </c>
      <c r="E87" s="44" t="s">
        <v>169</v>
      </c>
      <c r="F87" s="43" t="s">
        <v>41</v>
      </c>
      <c r="G87" s="55" t="s">
        <v>165</v>
      </c>
      <c r="H87" s="43" t="s">
        <v>170</v>
      </c>
      <c r="I87" s="57">
        <v>1860</v>
      </c>
      <c r="J87" s="57">
        <f>I87*0.6</f>
        <v>1116</v>
      </c>
      <c r="K87" s="176">
        <f t="shared" si="4"/>
        <v>0.4</v>
      </c>
    </row>
    <row r="88" spans="1:11">
      <c r="A88" s="42" t="s">
        <v>160</v>
      </c>
      <c r="B88" s="43" t="s">
        <v>161</v>
      </c>
      <c r="C88" s="70" t="s">
        <v>171</v>
      </c>
      <c r="D88" s="44" t="s">
        <v>172</v>
      </c>
      <c r="E88" s="44" t="s">
        <v>173</v>
      </c>
      <c r="F88" s="43" t="s">
        <v>41</v>
      </c>
      <c r="G88" s="55" t="s">
        <v>165</v>
      </c>
      <c r="H88" s="43" t="s">
        <v>174</v>
      </c>
      <c r="I88" s="57">
        <v>2160</v>
      </c>
      <c r="J88" s="57">
        <f t="shared" si="7"/>
        <v>1296</v>
      </c>
      <c r="K88" s="176">
        <f t="shared" si="4"/>
        <v>0.4</v>
      </c>
    </row>
    <row r="89" spans="1:11" ht="28.8">
      <c r="A89" s="48" t="s">
        <v>175</v>
      </c>
      <c r="B89" s="49" t="s">
        <v>176</v>
      </c>
      <c r="C89" s="76" t="s">
        <v>177</v>
      </c>
      <c r="D89" s="49" t="s">
        <v>178</v>
      </c>
      <c r="E89" s="49" t="s">
        <v>179</v>
      </c>
      <c r="F89" s="49" t="s">
        <v>179</v>
      </c>
      <c r="G89" s="62" t="s">
        <v>42</v>
      </c>
      <c r="H89" s="63" t="s">
        <v>43</v>
      </c>
      <c r="I89" s="64">
        <v>1915</v>
      </c>
      <c r="J89" s="57">
        <f t="shared" si="7"/>
        <v>1149</v>
      </c>
      <c r="K89" s="176">
        <f t="shared" si="4"/>
        <v>0.4</v>
      </c>
    </row>
    <row r="90" spans="1:11" ht="28.8">
      <c r="A90" s="48" t="s">
        <v>175</v>
      </c>
      <c r="B90" s="49" t="s">
        <v>176</v>
      </c>
      <c r="C90" s="76" t="s">
        <v>180</v>
      </c>
      <c r="D90" s="49" t="s">
        <v>181</v>
      </c>
      <c r="E90" s="49" t="s">
        <v>179</v>
      </c>
      <c r="F90" s="49" t="s">
        <v>179</v>
      </c>
      <c r="G90" s="62" t="s">
        <v>42</v>
      </c>
      <c r="H90" s="63" t="s">
        <v>47</v>
      </c>
      <c r="I90" s="64">
        <v>2270</v>
      </c>
      <c r="J90" s="57">
        <v>1349.75</v>
      </c>
      <c r="K90" s="176">
        <f t="shared" si="4"/>
        <v>0.40539647577092514</v>
      </c>
    </row>
    <row r="91" spans="1:11" ht="28.8">
      <c r="A91" s="14" t="s">
        <v>175</v>
      </c>
      <c r="B91" s="13" t="s">
        <v>176</v>
      </c>
      <c r="C91" s="12" t="s">
        <v>182</v>
      </c>
      <c r="D91" s="13" t="s">
        <v>183</v>
      </c>
      <c r="E91" s="13" t="s">
        <v>179</v>
      </c>
      <c r="F91" s="13" t="s">
        <v>179</v>
      </c>
      <c r="G91" s="65" t="s">
        <v>42</v>
      </c>
      <c r="H91" s="15" t="s">
        <v>43</v>
      </c>
      <c r="I91" s="30">
        <v>1600</v>
      </c>
      <c r="J91" s="57">
        <f t="shared" si="7"/>
        <v>960</v>
      </c>
      <c r="K91" s="176">
        <f t="shared" si="4"/>
        <v>0.4</v>
      </c>
    </row>
    <row r="92" spans="1:11" ht="28.8">
      <c r="A92" s="50" t="s">
        <v>175</v>
      </c>
      <c r="B92" s="51" t="s">
        <v>176</v>
      </c>
      <c r="C92" s="78" t="s">
        <v>184</v>
      </c>
      <c r="D92" s="51" t="s">
        <v>185</v>
      </c>
      <c r="E92" s="51" t="s">
        <v>179</v>
      </c>
      <c r="F92" s="51" t="s">
        <v>179</v>
      </c>
      <c r="G92" s="66" t="s">
        <v>42</v>
      </c>
      <c r="H92" s="67" t="s">
        <v>47</v>
      </c>
      <c r="I92" s="68">
        <v>1725</v>
      </c>
      <c r="J92" s="57">
        <f t="shared" si="7"/>
        <v>1035</v>
      </c>
      <c r="K92" s="176">
        <f t="shared" si="4"/>
        <v>0.4</v>
      </c>
    </row>
    <row r="93" spans="1:11" s="119" customFormat="1">
      <c r="A93" s="98" t="s">
        <v>186</v>
      </c>
      <c r="B93" s="93" t="s">
        <v>187</v>
      </c>
      <c r="C93" s="116" t="s">
        <v>200</v>
      </c>
      <c r="D93" s="93">
        <v>1152944</v>
      </c>
      <c r="E93" s="93" t="s">
        <v>179</v>
      </c>
      <c r="F93" s="93" t="s">
        <v>179</v>
      </c>
      <c r="G93" s="117" t="s">
        <v>201</v>
      </c>
      <c r="H93" s="95" t="s">
        <v>47</v>
      </c>
      <c r="I93" s="30">
        <v>6050</v>
      </c>
      <c r="J93" s="57">
        <v>3366</v>
      </c>
      <c r="K93" s="176">
        <f t="shared" si="4"/>
        <v>0.44363636363636366</v>
      </c>
    </row>
    <row r="94" spans="1:11" s="119" customFormat="1">
      <c r="A94" s="98" t="s">
        <v>186</v>
      </c>
      <c r="B94" s="93" t="s">
        <v>187</v>
      </c>
      <c r="C94" s="116" t="s">
        <v>202</v>
      </c>
      <c r="D94" s="93">
        <v>1157457</v>
      </c>
      <c r="E94" s="93" t="s">
        <v>179</v>
      </c>
      <c r="F94" s="93" t="s">
        <v>179</v>
      </c>
      <c r="G94" s="117" t="s">
        <v>201</v>
      </c>
      <c r="H94" s="95" t="s">
        <v>47</v>
      </c>
      <c r="I94" s="30">
        <v>6050</v>
      </c>
      <c r="J94" s="57">
        <v>3366</v>
      </c>
      <c r="K94" s="176">
        <f t="shared" si="4"/>
        <v>0.44363636363636366</v>
      </c>
    </row>
    <row r="95" spans="1:11" s="119" customFormat="1">
      <c r="A95" s="98" t="s">
        <v>186</v>
      </c>
      <c r="B95" s="93" t="s">
        <v>187</v>
      </c>
      <c r="C95" s="116" t="s">
        <v>203</v>
      </c>
      <c r="D95" s="93">
        <v>1157458</v>
      </c>
      <c r="E95" s="93" t="s">
        <v>179</v>
      </c>
      <c r="F95" s="93" t="s">
        <v>179</v>
      </c>
      <c r="G95" s="117" t="s">
        <v>201</v>
      </c>
      <c r="H95" s="95" t="s">
        <v>47</v>
      </c>
      <c r="I95" s="30">
        <v>3620</v>
      </c>
      <c r="J95" s="57">
        <v>1887.6</v>
      </c>
      <c r="K95" s="176">
        <f t="shared" si="4"/>
        <v>0.47856353591160222</v>
      </c>
    </row>
    <row r="96" spans="1:11" s="119" customFormat="1">
      <c r="A96" s="98" t="s">
        <v>186</v>
      </c>
      <c r="B96" s="93" t="s">
        <v>187</v>
      </c>
      <c r="C96" s="116" t="s">
        <v>204</v>
      </c>
      <c r="D96" s="93">
        <v>1173879</v>
      </c>
      <c r="E96" s="93" t="s">
        <v>179</v>
      </c>
      <c r="F96" s="93" t="s">
        <v>179</v>
      </c>
      <c r="G96" s="117" t="s">
        <v>201</v>
      </c>
      <c r="H96" s="95" t="s">
        <v>47</v>
      </c>
      <c r="I96" s="30">
        <v>3620</v>
      </c>
      <c r="J96" s="57">
        <v>1887.6</v>
      </c>
      <c r="K96" s="176">
        <f t="shared" ref="K96:K159" si="8">SUM((J96-I96)/I96)*-1</f>
        <v>0.47856353591160222</v>
      </c>
    </row>
    <row r="97" spans="1:11">
      <c r="A97" s="98" t="s">
        <v>186</v>
      </c>
      <c r="B97" s="93" t="s">
        <v>187</v>
      </c>
      <c r="C97" s="116" t="s">
        <v>205</v>
      </c>
      <c r="D97" s="93">
        <v>1301038</v>
      </c>
      <c r="E97" s="93" t="s">
        <v>179</v>
      </c>
      <c r="F97" s="93" t="s">
        <v>179</v>
      </c>
      <c r="G97" s="117" t="s">
        <v>201</v>
      </c>
      <c r="H97" s="95" t="s">
        <v>47</v>
      </c>
      <c r="I97" s="30">
        <v>3825</v>
      </c>
      <c r="J97" s="57">
        <v>2082.3000000000002</v>
      </c>
      <c r="K97" s="176">
        <f t="shared" si="8"/>
        <v>0.45560784313725483</v>
      </c>
    </row>
    <row r="98" spans="1:11">
      <c r="A98" s="98" t="s">
        <v>186</v>
      </c>
      <c r="B98" s="93" t="s">
        <v>187</v>
      </c>
      <c r="C98" s="116" t="s">
        <v>206</v>
      </c>
      <c r="D98" s="93">
        <v>1301037</v>
      </c>
      <c r="E98" s="93" t="s">
        <v>179</v>
      </c>
      <c r="F98" s="93" t="s">
        <v>179</v>
      </c>
      <c r="G98" s="117" t="s">
        <v>201</v>
      </c>
      <c r="H98" s="95" t="s">
        <v>47</v>
      </c>
      <c r="I98" s="30">
        <v>3825</v>
      </c>
      <c r="J98" s="57">
        <v>2082.3000000000002</v>
      </c>
      <c r="K98" s="176">
        <f t="shared" si="8"/>
        <v>0.45560784313725483</v>
      </c>
    </row>
    <row r="99" spans="1:11" s="119" customFormat="1">
      <c r="A99" s="98" t="s">
        <v>186</v>
      </c>
      <c r="B99" s="93" t="s">
        <v>187</v>
      </c>
      <c r="C99" s="116" t="s">
        <v>207</v>
      </c>
      <c r="D99" s="93">
        <v>1348218</v>
      </c>
      <c r="E99" s="93" t="s">
        <v>179</v>
      </c>
      <c r="F99" s="93" t="s">
        <v>179</v>
      </c>
      <c r="G99" s="117" t="s">
        <v>201</v>
      </c>
      <c r="H99" s="95" t="s">
        <v>47</v>
      </c>
      <c r="I99" s="30">
        <v>5900</v>
      </c>
      <c r="J99" s="57">
        <v>3283.5</v>
      </c>
      <c r="K99" s="176">
        <f t="shared" si="8"/>
        <v>0.44347457627118642</v>
      </c>
    </row>
    <row r="100" spans="1:11" s="119" customFormat="1">
      <c r="A100" s="98" t="s">
        <v>186</v>
      </c>
      <c r="B100" s="93" t="s">
        <v>187</v>
      </c>
      <c r="C100" s="116" t="s">
        <v>208</v>
      </c>
      <c r="D100" s="93">
        <v>1348222</v>
      </c>
      <c r="E100" s="93" t="s">
        <v>179</v>
      </c>
      <c r="F100" s="93" t="s">
        <v>179</v>
      </c>
      <c r="G100" s="117" t="s">
        <v>201</v>
      </c>
      <c r="H100" s="95" t="s">
        <v>47</v>
      </c>
      <c r="I100" s="30">
        <v>5900</v>
      </c>
      <c r="J100" s="57">
        <v>3283.5</v>
      </c>
      <c r="K100" s="176">
        <f t="shared" si="8"/>
        <v>0.44347457627118642</v>
      </c>
    </row>
    <row r="101" spans="1:11" s="119" customFormat="1">
      <c r="A101" s="98" t="s">
        <v>186</v>
      </c>
      <c r="B101" s="93" t="s">
        <v>187</v>
      </c>
      <c r="C101" s="116" t="s">
        <v>213</v>
      </c>
      <c r="D101" s="93">
        <v>1192597</v>
      </c>
      <c r="E101" s="93" t="s">
        <v>179</v>
      </c>
      <c r="F101" s="93" t="s">
        <v>179</v>
      </c>
      <c r="G101" s="117" t="s">
        <v>201</v>
      </c>
      <c r="H101" s="95" t="s">
        <v>47</v>
      </c>
      <c r="I101" s="31">
        <v>4140</v>
      </c>
      <c r="J101" s="96">
        <v>2376</v>
      </c>
      <c r="K101" s="177">
        <f t="shared" si="8"/>
        <v>0.42608695652173911</v>
      </c>
    </row>
    <row r="102" spans="1:11" s="119" customFormat="1">
      <c r="A102" s="98" t="s">
        <v>186</v>
      </c>
      <c r="B102" s="93" t="s">
        <v>187</v>
      </c>
      <c r="C102" s="116" t="s">
        <v>209</v>
      </c>
      <c r="D102" s="93">
        <v>1301036</v>
      </c>
      <c r="E102" s="93" t="s">
        <v>179</v>
      </c>
      <c r="F102" s="93" t="s">
        <v>179</v>
      </c>
      <c r="G102" s="117" t="s">
        <v>201</v>
      </c>
      <c r="H102" s="95" t="s">
        <v>47</v>
      </c>
      <c r="I102" s="30">
        <v>3845</v>
      </c>
      <c r="J102" s="57">
        <v>2003.1</v>
      </c>
      <c r="K102" s="176">
        <f t="shared" si="8"/>
        <v>0.47903771131339407</v>
      </c>
    </row>
    <row r="103" spans="1:11" s="119" customFormat="1">
      <c r="A103" s="98" t="s">
        <v>186</v>
      </c>
      <c r="B103" s="93" t="s">
        <v>187</v>
      </c>
      <c r="C103" s="116" t="s">
        <v>210</v>
      </c>
      <c r="D103" s="93">
        <v>1223503</v>
      </c>
      <c r="E103" s="93" t="s">
        <v>179</v>
      </c>
      <c r="F103" s="93" t="s">
        <v>179</v>
      </c>
      <c r="G103" s="117" t="s">
        <v>201</v>
      </c>
      <c r="H103" s="95" t="s">
        <v>47</v>
      </c>
      <c r="I103" s="30">
        <v>3845</v>
      </c>
      <c r="J103" s="57">
        <v>2003.1</v>
      </c>
      <c r="K103" s="176">
        <f t="shared" si="8"/>
        <v>0.47903771131339407</v>
      </c>
    </row>
    <row r="104" spans="1:11" s="119" customFormat="1">
      <c r="A104" s="98" t="s">
        <v>186</v>
      </c>
      <c r="B104" s="93" t="s">
        <v>187</v>
      </c>
      <c r="C104" s="116" t="s">
        <v>211</v>
      </c>
      <c r="D104" s="93">
        <v>1348217</v>
      </c>
      <c r="E104" s="93" t="s">
        <v>179</v>
      </c>
      <c r="F104" s="93" t="s">
        <v>179</v>
      </c>
      <c r="G104" s="117" t="s">
        <v>201</v>
      </c>
      <c r="H104" s="95" t="s">
        <v>47</v>
      </c>
      <c r="I104" s="30">
        <v>5945</v>
      </c>
      <c r="J104" s="57">
        <v>3207.5</v>
      </c>
      <c r="K104" s="176">
        <f t="shared" si="8"/>
        <v>0.46047098402018505</v>
      </c>
    </row>
    <row r="105" spans="1:11" s="119" customFormat="1">
      <c r="A105" s="98" t="s">
        <v>186</v>
      </c>
      <c r="B105" s="93" t="s">
        <v>187</v>
      </c>
      <c r="C105" s="116" t="s">
        <v>212</v>
      </c>
      <c r="D105" s="93">
        <v>1348221</v>
      </c>
      <c r="E105" s="93" t="s">
        <v>179</v>
      </c>
      <c r="F105" s="93" t="s">
        <v>179</v>
      </c>
      <c r="G105" s="117" t="s">
        <v>201</v>
      </c>
      <c r="H105" s="95" t="s">
        <v>47</v>
      </c>
      <c r="I105" s="30">
        <v>5945</v>
      </c>
      <c r="J105" s="57">
        <v>3207.5</v>
      </c>
      <c r="K105" s="176">
        <f t="shared" si="8"/>
        <v>0.46047098402018505</v>
      </c>
    </row>
    <row r="106" spans="1:11" s="119" customFormat="1">
      <c r="A106" s="98" t="s">
        <v>186</v>
      </c>
      <c r="B106" s="93" t="s">
        <v>187</v>
      </c>
      <c r="C106" s="116" t="s">
        <v>214</v>
      </c>
      <c r="D106" s="93">
        <v>1301044</v>
      </c>
      <c r="E106" s="93" t="s">
        <v>179</v>
      </c>
      <c r="F106" s="93" t="s">
        <v>179</v>
      </c>
      <c r="G106" s="117" t="s">
        <v>201</v>
      </c>
      <c r="H106" s="95" t="s">
        <v>47</v>
      </c>
      <c r="I106" s="31">
        <v>4450</v>
      </c>
      <c r="J106" s="96">
        <v>2484.9</v>
      </c>
      <c r="K106" s="176">
        <f t="shared" si="8"/>
        <v>0.4415955056179775</v>
      </c>
    </row>
    <row r="107" spans="1:11" s="119" customFormat="1">
      <c r="A107" s="98" t="s">
        <v>186</v>
      </c>
      <c r="B107" s="93" t="s">
        <v>187</v>
      </c>
      <c r="C107" s="116" t="s">
        <v>215</v>
      </c>
      <c r="D107" s="93">
        <v>1301043</v>
      </c>
      <c r="E107" s="93" t="s">
        <v>179</v>
      </c>
      <c r="F107" s="93" t="s">
        <v>179</v>
      </c>
      <c r="G107" s="117" t="s">
        <v>201</v>
      </c>
      <c r="H107" s="95" t="s">
        <v>47</v>
      </c>
      <c r="I107" s="31">
        <v>4450</v>
      </c>
      <c r="J107" s="96">
        <v>2484.9</v>
      </c>
      <c r="K107" s="176">
        <f t="shared" si="8"/>
        <v>0.4415955056179775</v>
      </c>
    </row>
    <row r="108" spans="1:11" s="119" customFormat="1">
      <c r="A108" s="98" t="s">
        <v>186</v>
      </c>
      <c r="B108" s="93" t="s">
        <v>187</v>
      </c>
      <c r="C108" s="116" t="s">
        <v>216</v>
      </c>
      <c r="D108" s="93">
        <v>1348219</v>
      </c>
      <c r="E108" s="93" t="s">
        <v>179</v>
      </c>
      <c r="F108" s="93" t="s">
        <v>179</v>
      </c>
      <c r="G108" s="117" t="s">
        <v>201</v>
      </c>
      <c r="H108" s="95" t="s">
        <v>47</v>
      </c>
      <c r="I108" s="31">
        <v>6570</v>
      </c>
      <c r="J108" s="96">
        <v>3689.4</v>
      </c>
      <c r="K108" s="177">
        <f t="shared" si="8"/>
        <v>0.43844748858447485</v>
      </c>
    </row>
    <row r="109" spans="1:11" s="119" customFormat="1">
      <c r="A109" s="98" t="s">
        <v>186</v>
      </c>
      <c r="B109" s="93" t="s">
        <v>187</v>
      </c>
      <c r="C109" s="116" t="s">
        <v>217</v>
      </c>
      <c r="D109" s="93">
        <v>1348223</v>
      </c>
      <c r="E109" s="93" t="s">
        <v>179</v>
      </c>
      <c r="F109" s="93" t="s">
        <v>179</v>
      </c>
      <c r="G109" s="117" t="s">
        <v>201</v>
      </c>
      <c r="H109" s="95" t="s">
        <v>47</v>
      </c>
      <c r="I109" s="31">
        <v>6570</v>
      </c>
      <c r="J109" s="96">
        <v>3689.4</v>
      </c>
      <c r="K109" s="177">
        <f t="shared" si="8"/>
        <v>0.43844748858447485</v>
      </c>
    </row>
    <row r="110" spans="1:11" s="119" customFormat="1">
      <c r="A110" s="98" t="s">
        <v>186</v>
      </c>
      <c r="B110" s="93" t="s">
        <v>187</v>
      </c>
      <c r="C110" s="116" t="s">
        <v>218</v>
      </c>
      <c r="D110" s="93">
        <v>1301042</v>
      </c>
      <c r="E110" s="93" t="s">
        <v>179</v>
      </c>
      <c r="F110" s="93" t="s">
        <v>179</v>
      </c>
      <c r="G110" s="117" t="s">
        <v>201</v>
      </c>
      <c r="H110" s="95" t="s">
        <v>47</v>
      </c>
      <c r="I110" s="31">
        <v>3615</v>
      </c>
      <c r="J110" s="96">
        <v>1887.6</v>
      </c>
      <c r="K110" s="177">
        <f t="shared" si="8"/>
        <v>0.47784232365145229</v>
      </c>
    </row>
    <row r="111" spans="1:11" s="119" customFormat="1">
      <c r="A111" s="98" t="s">
        <v>186</v>
      </c>
      <c r="B111" s="93" t="s">
        <v>187</v>
      </c>
      <c r="C111" s="116" t="s">
        <v>219</v>
      </c>
      <c r="D111" s="93">
        <v>1301041</v>
      </c>
      <c r="E111" s="93" t="s">
        <v>179</v>
      </c>
      <c r="F111" s="93" t="s">
        <v>179</v>
      </c>
      <c r="G111" s="117" t="s">
        <v>201</v>
      </c>
      <c r="H111" s="95" t="s">
        <v>47</v>
      </c>
      <c r="I111" s="31">
        <v>3615</v>
      </c>
      <c r="J111" s="96">
        <v>1887.6</v>
      </c>
      <c r="K111" s="177">
        <f t="shared" si="8"/>
        <v>0.47784232365145229</v>
      </c>
    </row>
    <row r="112" spans="1:11" s="119" customFormat="1">
      <c r="A112" s="98" t="s">
        <v>186</v>
      </c>
      <c r="B112" s="93" t="s">
        <v>187</v>
      </c>
      <c r="C112" s="116" t="s">
        <v>220</v>
      </c>
      <c r="D112" s="93">
        <v>1345986</v>
      </c>
      <c r="E112" s="93" t="s">
        <v>179</v>
      </c>
      <c r="F112" s="93" t="s">
        <v>179</v>
      </c>
      <c r="G112" s="117" t="s">
        <v>201</v>
      </c>
      <c r="H112" s="95" t="s">
        <v>47</v>
      </c>
      <c r="I112" s="30">
        <v>5715</v>
      </c>
      <c r="J112" s="57">
        <v>3088.75</v>
      </c>
      <c r="K112" s="176">
        <f t="shared" si="8"/>
        <v>0.4595363079615048</v>
      </c>
    </row>
    <row r="113" spans="1:11" s="119" customFormat="1" ht="16.5" customHeight="1">
      <c r="A113" s="98" t="s">
        <v>186</v>
      </c>
      <c r="B113" s="93" t="s">
        <v>187</v>
      </c>
      <c r="C113" s="116" t="s">
        <v>221</v>
      </c>
      <c r="D113" s="93">
        <v>1348225</v>
      </c>
      <c r="E113" s="93" t="s">
        <v>179</v>
      </c>
      <c r="F113" s="93" t="s">
        <v>179</v>
      </c>
      <c r="G113" s="117" t="s">
        <v>201</v>
      </c>
      <c r="H113" s="95" t="s">
        <v>47</v>
      </c>
      <c r="I113" s="30">
        <v>5715</v>
      </c>
      <c r="J113" s="57">
        <v>3088.75</v>
      </c>
      <c r="K113" s="176">
        <f t="shared" si="8"/>
        <v>0.4595363079615048</v>
      </c>
    </row>
    <row r="114" spans="1:11" s="119" customFormat="1">
      <c r="A114" s="98" t="s">
        <v>186</v>
      </c>
      <c r="B114" s="93" t="s">
        <v>187</v>
      </c>
      <c r="C114" s="116" t="s">
        <v>222</v>
      </c>
      <c r="D114" s="93">
        <v>1301039</v>
      </c>
      <c r="E114" s="93" t="s">
        <v>179</v>
      </c>
      <c r="F114" s="93" t="s">
        <v>179</v>
      </c>
      <c r="G114" s="117" t="s">
        <v>201</v>
      </c>
      <c r="H114" s="95" t="s">
        <v>47</v>
      </c>
      <c r="I114" s="30">
        <v>3410</v>
      </c>
      <c r="J114" s="57">
        <v>1765.5</v>
      </c>
      <c r="K114" s="176">
        <f t="shared" si="8"/>
        <v>0.48225806451612901</v>
      </c>
    </row>
    <row r="115" spans="1:11" s="119" customFormat="1">
      <c r="A115" s="98" t="s">
        <v>186</v>
      </c>
      <c r="B115" s="93" t="s">
        <v>187</v>
      </c>
      <c r="C115" s="116" t="s">
        <v>223</v>
      </c>
      <c r="D115" s="93">
        <v>1301040</v>
      </c>
      <c r="E115" s="93" t="s">
        <v>179</v>
      </c>
      <c r="F115" s="93" t="s">
        <v>179</v>
      </c>
      <c r="G115" s="117" t="s">
        <v>201</v>
      </c>
      <c r="H115" s="95" t="s">
        <v>47</v>
      </c>
      <c r="I115" s="30">
        <v>3410</v>
      </c>
      <c r="J115" s="57">
        <v>1765.5</v>
      </c>
      <c r="K115" s="176">
        <f t="shared" si="8"/>
        <v>0.48225806451612901</v>
      </c>
    </row>
    <row r="116" spans="1:11" s="119" customFormat="1">
      <c r="A116" s="98" t="s">
        <v>186</v>
      </c>
      <c r="B116" s="93" t="s">
        <v>187</v>
      </c>
      <c r="C116" s="116" t="s">
        <v>224</v>
      </c>
      <c r="D116" s="93">
        <v>1348220</v>
      </c>
      <c r="E116" s="93" t="s">
        <v>179</v>
      </c>
      <c r="F116" s="93" t="s">
        <v>179</v>
      </c>
      <c r="G116" s="117" t="s">
        <v>201</v>
      </c>
      <c r="H116" s="95" t="s">
        <v>47</v>
      </c>
      <c r="I116" s="30">
        <v>5510</v>
      </c>
      <c r="J116" s="57">
        <v>2970</v>
      </c>
      <c r="K116" s="176">
        <f t="shared" si="8"/>
        <v>0.46098003629764067</v>
      </c>
    </row>
    <row r="117" spans="1:11" s="119" customFormat="1">
      <c r="A117" s="98" t="s">
        <v>186</v>
      </c>
      <c r="B117" s="93" t="s">
        <v>187</v>
      </c>
      <c r="C117" s="116" t="s">
        <v>225</v>
      </c>
      <c r="D117" s="93">
        <v>1348224</v>
      </c>
      <c r="E117" s="93" t="s">
        <v>179</v>
      </c>
      <c r="F117" s="93" t="s">
        <v>179</v>
      </c>
      <c r="G117" s="117" t="s">
        <v>201</v>
      </c>
      <c r="H117" s="95" t="s">
        <v>47</v>
      </c>
      <c r="I117" s="30">
        <v>5510</v>
      </c>
      <c r="J117" s="57">
        <v>2970</v>
      </c>
      <c r="K117" s="176">
        <f t="shared" si="8"/>
        <v>0.46098003629764067</v>
      </c>
    </row>
    <row r="118" spans="1:11">
      <c r="A118" s="98" t="s">
        <v>186</v>
      </c>
      <c r="B118" s="93" t="s">
        <v>187</v>
      </c>
      <c r="C118" s="116" t="s">
        <v>226</v>
      </c>
      <c r="D118" s="93">
        <v>1002697</v>
      </c>
      <c r="E118" s="93" t="s">
        <v>179</v>
      </c>
      <c r="F118" s="93" t="s">
        <v>179</v>
      </c>
      <c r="G118" s="117" t="s">
        <v>201</v>
      </c>
      <c r="H118" s="95" t="s">
        <v>47</v>
      </c>
      <c r="I118" s="30">
        <v>2360</v>
      </c>
      <c r="J118" s="57">
        <v>1234.25</v>
      </c>
      <c r="K118" s="176">
        <f t="shared" si="8"/>
        <v>0.4770127118644068</v>
      </c>
    </row>
    <row r="119" spans="1:11">
      <c r="A119" s="98" t="s">
        <v>186</v>
      </c>
      <c r="B119" s="93" t="s">
        <v>187</v>
      </c>
      <c r="C119" s="116" t="s">
        <v>227</v>
      </c>
      <c r="D119" s="93">
        <v>1002687</v>
      </c>
      <c r="E119" s="93" t="s">
        <v>179</v>
      </c>
      <c r="F119" s="93" t="s">
        <v>179</v>
      </c>
      <c r="G119" s="117" t="s">
        <v>201</v>
      </c>
      <c r="H119" s="95" t="s">
        <v>47</v>
      </c>
      <c r="I119" s="30">
        <v>2830</v>
      </c>
      <c r="J119" s="57">
        <v>1481.75</v>
      </c>
      <c r="K119" s="176">
        <f t="shared" si="8"/>
        <v>0.47641342756183747</v>
      </c>
    </row>
    <row r="120" spans="1:11">
      <c r="A120" s="98" t="s">
        <v>186</v>
      </c>
      <c r="B120" s="93" t="s">
        <v>187</v>
      </c>
      <c r="C120" s="116" t="s">
        <v>228</v>
      </c>
      <c r="D120" s="93">
        <v>1163976</v>
      </c>
      <c r="E120" s="93" t="s">
        <v>179</v>
      </c>
      <c r="F120" s="93" t="s">
        <v>179</v>
      </c>
      <c r="G120" s="117" t="s">
        <v>201</v>
      </c>
      <c r="H120" s="95" t="s">
        <v>47</v>
      </c>
      <c r="I120" s="30">
        <v>2370</v>
      </c>
      <c r="J120" s="57">
        <v>1105.5</v>
      </c>
      <c r="K120" s="176">
        <f t="shared" si="8"/>
        <v>0.53354430379746831</v>
      </c>
    </row>
    <row r="121" spans="1:11" s="119" customFormat="1">
      <c r="A121" s="120" t="s">
        <v>186</v>
      </c>
      <c r="B121" s="121" t="s">
        <v>187</v>
      </c>
      <c r="C121" s="122" t="s">
        <v>229</v>
      </c>
      <c r="D121" s="121">
        <v>1171174</v>
      </c>
      <c r="E121" s="121" t="s">
        <v>179</v>
      </c>
      <c r="F121" s="121" t="s">
        <v>179</v>
      </c>
      <c r="G121" s="123" t="s">
        <v>201</v>
      </c>
      <c r="H121" s="124" t="s">
        <v>47</v>
      </c>
      <c r="I121" s="132">
        <v>2095</v>
      </c>
      <c r="J121" s="96">
        <v>1105.5</v>
      </c>
      <c r="K121" s="176">
        <f t="shared" si="8"/>
        <v>0.47231503579952266</v>
      </c>
    </row>
    <row r="122" spans="1:11" s="119" customFormat="1">
      <c r="A122" s="98" t="s">
        <v>186</v>
      </c>
      <c r="B122" s="93" t="s">
        <v>187</v>
      </c>
      <c r="C122" s="116" t="s">
        <v>230</v>
      </c>
      <c r="D122" s="93">
        <v>1002700</v>
      </c>
      <c r="E122" s="93" t="s">
        <v>179</v>
      </c>
      <c r="F122" s="93" t="s">
        <v>179</v>
      </c>
      <c r="G122" s="117" t="s">
        <v>201</v>
      </c>
      <c r="H122" s="95" t="s">
        <v>47</v>
      </c>
      <c r="I122" s="30">
        <v>2675</v>
      </c>
      <c r="J122" s="57">
        <v>1234.25</v>
      </c>
      <c r="K122" s="176">
        <f t="shared" si="8"/>
        <v>0.53859813084112151</v>
      </c>
    </row>
    <row r="123" spans="1:11" s="119" customFormat="1">
      <c r="A123" s="98" t="s">
        <v>186</v>
      </c>
      <c r="B123" s="93" t="s">
        <v>187</v>
      </c>
      <c r="C123" s="116" t="s">
        <v>231</v>
      </c>
      <c r="D123" s="93">
        <v>1175465</v>
      </c>
      <c r="E123" s="93" t="s">
        <v>179</v>
      </c>
      <c r="F123" s="93" t="s">
        <v>179</v>
      </c>
      <c r="G123" s="117" t="s">
        <v>201</v>
      </c>
      <c r="H123" s="95" t="s">
        <v>47</v>
      </c>
      <c r="I123" s="30">
        <v>2370</v>
      </c>
      <c r="J123" s="57">
        <v>1234.25</v>
      </c>
      <c r="K123" s="176">
        <f t="shared" si="8"/>
        <v>0.4792194092827004</v>
      </c>
    </row>
    <row r="124" spans="1:11">
      <c r="A124" s="98" t="s">
        <v>186</v>
      </c>
      <c r="B124" s="93" t="s">
        <v>187</v>
      </c>
      <c r="C124" s="116" t="s">
        <v>232</v>
      </c>
      <c r="D124" s="93">
        <v>1164024</v>
      </c>
      <c r="E124" s="93" t="s">
        <v>179</v>
      </c>
      <c r="F124" s="93" t="s">
        <v>179</v>
      </c>
      <c r="G124" s="117" t="s">
        <v>201</v>
      </c>
      <c r="H124" s="95" t="s">
        <v>47</v>
      </c>
      <c r="I124" s="30">
        <v>2565</v>
      </c>
      <c r="J124" s="96">
        <v>1326.6</v>
      </c>
      <c r="K124" s="176">
        <f t="shared" si="8"/>
        <v>0.48280701754385968</v>
      </c>
    </row>
    <row r="125" spans="1:11">
      <c r="A125" s="14" t="s">
        <v>186</v>
      </c>
      <c r="B125" s="13" t="s">
        <v>187</v>
      </c>
      <c r="C125" s="12" t="s">
        <v>233</v>
      </c>
      <c r="D125" s="13">
        <v>1345191</v>
      </c>
      <c r="E125" s="13" t="s">
        <v>179</v>
      </c>
      <c r="F125" s="13" t="s">
        <v>179</v>
      </c>
      <c r="G125" s="65" t="s">
        <v>201</v>
      </c>
      <c r="H125" s="15" t="s">
        <v>47</v>
      </c>
      <c r="I125" s="30">
        <v>1500</v>
      </c>
      <c r="J125" s="57">
        <f>I125*0.6</f>
        <v>900</v>
      </c>
      <c r="K125" s="176">
        <f t="shared" si="8"/>
        <v>0.4</v>
      </c>
    </row>
    <row r="126" spans="1:11">
      <c r="A126" s="14" t="s">
        <v>186</v>
      </c>
      <c r="B126" s="13" t="s">
        <v>187</v>
      </c>
      <c r="C126" s="12" t="s">
        <v>234</v>
      </c>
      <c r="D126" s="13">
        <v>1345192</v>
      </c>
      <c r="E126" s="13" t="s">
        <v>179</v>
      </c>
      <c r="F126" s="13" t="s">
        <v>179</v>
      </c>
      <c r="G126" s="65" t="s">
        <v>201</v>
      </c>
      <c r="H126" s="15" t="s">
        <v>47</v>
      </c>
      <c r="I126" s="30">
        <v>1500</v>
      </c>
      <c r="J126" s="57">
        <f>I126*0.6</f>
        <v>900</v>
      </c>
      <c r="K126" s="176">
        <f t="shared" si="8"/>
        <v>0.4</v>
      </c>
    </row>
    <row r="127" spans="1:11">
      <c r="A127" s="14" t="s">
        <v>186</v>
      </c>
      <c r="B127" s="93" t="s">
        <v>187</v>
      </c>
      <c r="C127" s="116" t="s">
        <v>235</v>
      </c>
      <c r="D127" s="93">
        <v>1345193</v>
      </c>
      <c r="E127" s="93" t="s">
        <v>179</v>
      </c>
      <c r="F127" s="93" t="s">
        <v>179</v>
      </c>
      <c r="G127" s="117" t="s">
        <v>201</v>
      </c>
      <c r="H127" s="95" t="s">
        <v>47</v>
      </c>
      <c r="I127" s="30">
        <v>1395</v>
      </c>
      <c r="J127" s="57">
        <v>788.7</v>
      </c>
      <c r="K127" s="176">
        <f t="shared" si="8"/>
        <v>0.43462365591397845</v>
      </c>
    </row>
    <row r="128" spans="1:11">
      <c r="A128" s="14" t="s">
        <v>186</v>
      </c>
      <c r="B128" s="13" t="s">
        <v>187</v>
      </c>
      <c r="C128" s="12" t="s">
        <v>236</v>
      </c>
      <c r="D128" s="13">
        <v>1345164</v>
      </c>
      <c r="E128" s="13" t="s">
        <v>179</v>
      </c>
      <c r="F128" s="13" t="s">
        <v>179</v>
      </c>
      <c r="G128" s="65" t="s">
        <v>201</v>
      </c>
      <c r="H128" s="15" t="s">
        <v>47</v>
      </c>
      <c r="I128" s="30">
        <v>1915</v>
      </c>
      <c r="J128" s="57">
        <f>I128*0.6</f>
        <v>1149</v>
      </c>
      <c r="K128" s="176">
        <f t="shared" si="8"/>
        <v>0.4</v>
      </c>
    </row>
    <row r="129" spans="1:11">
      <c r="A129" s="14" t="s">
        <v>186</v>
      </c>
      <c r="B129" s="51" t="s">
        <v>187</v>
      </c>
      <c r="C129" s="78" t="s">
        <v>237</v>
      </c>
      <c r="D129" s="51">
        <v>1345165</v>
      </c>
      <c r="E129" s="51" t="s">
        <v>179</v>
      </c>
      <c r="F129" s="51" t="s">
        <v>179</v>
      </c>
      <c r="G129" s="66" t="s">
        <v>201</v>
      </c>
      <c r="H129" s="67" t="s">
        <v>47</v>
      </c>
      <c r="I129" s="68">
        <v>2110</v>
      </c>
      <c r="J129" s="57">
        <f>I129*0.6</f>
        <v>1266</v>
      </c>
      <c r="K129" s="176">
        <f t="shared" si="8"/>
        <v>0.4</v>
      </c>
    </row>
    <row r="130" spans="1:11">
      <c r="A130" s="118" t="s">
        <v>186</v>
      </c>
      <c r="B130" s="93" t="s">
        <v>187</v>
      </c>
      <c r="C130" s="116" t="s">
        <v>238</v>
      </c>
      <c r="D130" s="93">
        <v>1314109</v>
      </c>
      <c r="E130" s="93" t="s">
        <v>179</v>
      </c>
      <c r="F130" s="93" t="s">
        <v>179</v>
      </c>
      <c r="G130" s="117" t="s">
        <v>201</v>
      </c>
      <c r="H130" s="95" t="s">
        <v>47</v>
      </c>
      <c r="I130" s="30">
        <v>3210</v>
      </c>
      <c r="J130" s="57">
        <v>1841.35</v>
      </c>
      <c r="K130" s="176">
        <f t="shared" si="8"/>
        <v>0.42637071651090347</v>
      </c>
    </row>
    <row r="131" spans="1:11" ht="28.8">
      <c r="A131" s="118" t="s">
        <v>186</v>
      </c>
      <c r="B131" s="93" t="s">
        <v>187</v>
      </c>
      <c r="C131" s="99" t="s">
        <v>972</v>
      </c>
      <c r="D131" s="94">
        <v>1360830</v>
      </c>
      <c r="E131" s="93" t="s">
        <v>179</v>
      </c>
      <c r="F131" s="93" t="s">
        <v>179</v>
      </c>
      <c r="G131" s="117" t="s">
        <v>201</v>
      </c>
      <c r="H131" s="95" t="s">
        <v>47</v>
      </c>
      <c r="I131" s="68">
        <v>4640</v>
      </c>
      <c r="J131" s="57">
        <f>I131*0.6</f>
        <v>2784</v>
      </c>
      <c r="K131" s="176">
        <f t="shared" si="8"/>
        <v>0.4</v>
      </c>
    </row>
    <row r="132" spans="1:11" ht="28.8">
      <c r="A132" s="118" t="s">
        <v>186</v>
      </c>
      <c r="B132" s="93" t="s">
        <v>187</v>
      </c>
      <c r="C132" s="99" t="s">
        <v>973</v>
      </c>
      <c r="D132" s="94">
        <v>1360831</v>
      </c>
      <c r="E132" s="93" t="s">
        <v>179</v>
      </c>
      <c r="F132" s="93" t="s">
        <v>179</v>
      </c>
      <c r="G132" s="117" t="s">
        <v>201</v>
      </c>
      <c r="H132" s="95" t="s">
        <v>47</v>
      </c>
      <c r="I132" s="68">
        <v>4640</v>
      </c>
      <c r="J132" s="57">
        <f t="shared" ref="J132:J150" si="9">I132*0.6</f>
        <v>2784</v>
      </c>
      <c r="K132" s="176">
        <f t="shared" ref="K132:K150" si="10">SUM((J132-I132)/I132)*-1</f>
        <v>0.4</v>
      </c>
    </row>
    <row r="133" spans="1:11" ht="28.8">
      <c r="A133" s="118" t="s">
        <v>186</v>
      </c>
      <c r="B133" s="93" t="s">
        <v>187</v>
      </c>
      <c r="C133" s="99" t="s">
        <v>974</v>
      </c>
      <c r="D133" s="94">
        <v>1360832</v>
      </c>
      <c r="E133" s="93" t="s">
        <v>179</v>
      </c>
      <c r="F133" s="93" t="s">
        <v>179</v>
      </c>
      <c r="G133" s="117" t="s">
        <v>201</v>
      </c>
      <c r="H133" s="95" t="s">
        <v>47</v>
      </c>
      <c r="I133" s="68">
        <v>4640</v>
      </c>
      <c r="J133" s="57">
        <f t="shared" si="9"/>
        <v>2784</v>
      </c>
      <c r="K133" s="176">
        <f t="shared" si="10"/>
        <v>0.4</v>
      </c>
    </row>
    <row r="134" spans="1:11" ht="28.8">
      <c r="A134" s="118" t="s">
        <v>186</v>
      </c>
      <c r="B134" s="93" t="s">
        <v>187</v>
      </c>
      <c r="C134" s="99" t="s">
        <v>975</v>
      </c>
      <c r="D134" s="94">
        <v>1360833</v>
      </c>
      <c r="E134" s="93" t="s">
        <v>179</v>
      </c>
      <c r="F134" s="93" t="s">
        <v>179</v>
      </c>
      <c r="G134" s="117" t="s">
        <v>201</v>
      </c>
      <c r="H134" s="95" t="s">
        <v>47</v>
      </c>
      <c r="I134" s="68">
        <v>4640</v>
      </c>
      <c r="J134" s="57">
        <f t="shared" si="9"/>
        <v>2784</v>
      </c>
      <c r="K134" s="176">
        <f t="shared" si="10"/>
        <v>0.4</v>
      </c>
    </row>
    <row r="135" spans="1:11" ht="28.8">
      <c r="A135" s="118" t="s">
        <v>186</v>
      </c>
      <c r="B135" s="93" t="s">
        <v>187</v>
      </c>
      <c r="C135" s="99" t="s">
        <v>976</v>
      </c>
      <c r="D135" s="94">
        <v>1360834</v>
      </c>
      <c r="E135" s="93" t="s">
        <v>179</v>
      </c>
      <c r="F135" s="93" t="s">
        <v>179</v>
      </c>
      <c r="G135" s="117" t="s">
        <v>201</v>
      </c>
      <c r="H135" s="95" t="s">
        <v>47</v>
      </c>
      <c r="I135" s="68">
        <v>3550</v>
      </c>
      <c r="J135" s="57">
        <f t="shared" si="9"/>
        <v>2130</v>
      </c>
      <c r="K135" s="176">
        <f t="shared" si="10"/>
        <v>0.4</v>
      </c>
    </row>
    <row r="136" spans="1:11" ht="28.8">
      <c r="A136" s="118" t="s">
        <v>186</v>
      </c>
      <c r="B136" s="93" t="s">
        <v>187</v>
      </c>
      <c r="C136" s="99" t="s">
        <v>977</v>
      </c>
      <c r="D136" s="94">
        <v>1360835</v>
      </c>
      <c r="E136" s="93" t="s">
        <v>179</v>
      </c>
      <c r="F136" s="93" t="s">
        <v>179</v>
      </c>
      <c r="G136" s="117" t="s">
        <v>201</v>
      </c>
      <c r="H136" s="95" t="s">
        <v>47</v>
      </c>
      <c r="I136" s="68">
        <v>3550</v>
      </c>
      <c r="J136" s="57">
        <f t="shared" si="9"/>
        <v>2130</v>
      </c>
      <c r="K136" s="176">
        <f t="shared" si="10"/>
        <v>0.4</v>
      </c>
    </row>
    <row r="137" spans="1:11" ht="28.8">
      <c r="A137" s="118" t="s">
        <v>186</v>
      </c>
      <c r="B137" s="93" t="s">
        <v>187</v>
      </c>
      <c r="C137" s="99" t="s">
        <v>978</v>
      </c>
      <c r="D137" s="94">
        <v>1360836</v>
      </c>
      <c r="E137" s="93" t="s">
        <v>179</v>
      </c>
      <c r="F137" s="93" t="s">
        <v>179</v>
      </c>
      <c r="G137" s="117" t="s">
        <v>201</v>
      </c>
      <c r="H137" s="95" t="s">
        <v>47</v>
      </c>
      <c r="I137" s="68">
        <v>3550</v>
      </c>
      <c r="J137" s="57">
        <f t="shared" si="9"/>
        <v>2130</v>
      </c>
      <c r="K137" s="176">
        <f t="shared" si="10"/>
        <v>0.4</v>
      </c>
    </row>
    <row r="138" spans="1:11" ht="28.8">
      <c r="A138" s="118" t="s">
        <v>186</v>
      </c>
      <c r="B138" s="93" t="s">
        <v>187</v>
      </c>
      <c r="C138" s="99" t="s">
        <v>979</v>
      </c>
      <c r="D138" s="94">
        <v>1360837</v>
      </c>
      <c r="E138" s="93" t="s">
        <v>179</v>
      </c>
      <c r="F138" s="93" t="s">
        <v>179</v>
      </c>
      <c r="G138" s="117" t="s">
        <v>201</v>
      </c>
      <c r="H138" s="95" t="s">
        <v>47</v>
      </c>
      <c r="I138" s="68">
        <v>3550</v>
      </c>
      <c r="J138" s="57">
        <f t="shared" si="9"/>
        <v>2130</v>
      </c>
      <c r="K138" s="176">
        <f t="shared" si="10"/>
        <v>0.4</v>
      </c>
    </row>
    <row r="139" spans="1:11">
      <c r="A139" s="118" t="s">
        <v>186</v>
      </c>
      <c r="B139" s="93" t="s">
        <v>187</v>
      </c>
      <c r="C139" s="99" t="s">
        <v>980</v>
      </c>
      <c r="D139" s="94">
        <v>1360838</v>
      </c>
      <c r="E139" s="93" t="s">
        <v>179</v>
      </c>
      <c r="F139" s="93" t="s">
        <v>179</v>
      </c>
      <c r="G139" s="117" t="s">
        <v>201</v>
      </c>
      <c r="H139" s="95" t="s">
        <v>47</v>
      </c>
      <c r="I139" s="68">
        <v>4640</v>
      </c>
      <c r="J139" s="57">
        <f t="shared" si="9"/>
        <v>2784</v>
      </c>
      <c r="K139" s="176">
        <f t="shared" si="10"/>
        <v>0.4</v>
      </c>
    </row>
    <row r="140" spans="1:11" ht="28.8">
      <c r="A140" s="118" t="s">
        <v>186</v>
      </c>
      <c r="B140" s="93" t="s">
        <v>187</v>
      </c>
      <c r="C140" s="99" t="s">
        <v>981</v>
      </c>
      <c r="D140" s="94">
        <v>1360839</v>
      </c>
      <c r="E140" s="93" t="s">
        <v>179</v>
      </c>
      <c r="F140" s="93" t="s">
        <v>179</v>
      </c>
      <c r="G140" s="117" t="s">
        <v>201</v>
      </c>
      <c r="H140" s="95" t="s">
        <v>47</v>
      </c>
      <c r="I140" s="68">
        <v>4640</v>
      </c>
      <c r="J140" s="57">
        <f t="shared" si="9"/>
        <v>2784</v>
      </c>
      <c r="K140" s="176">
        <f t="shared" si="10"/>
        <v>0.4</v>
      </c>
    </row>
    <row r="141" spans="1:11" ht="28.8">
      <c r="A141" s="118" t="s">
        <v>186</v>
      </c>
      <c r="B141" s="93" t="s">
        <v>187</v>
      </c>
      <c r="C141" s="99" t="s">
        <v>982</v>
      </c>
      <c r="D141" s="94">
        <v>1360840</v>
      </c>
      <c r="E141" s="93" t="s">
        <v>179</v>
      </c>
      <c r="F141" s="93" t="s">
        <v>179</v>
      </c>
      <c r="G141" s="117" t="s">
        <v>201</v>
      </c>
      <c r="H141" s="95" t="s">
        <v>47</v>
      </c>
      <c r="I141" s="68">
        <v>4640</v>
      </c>
      <c r="J141" s="57">
        <f t="shared" si="9"/>
        <v>2784</v>
      </c>
      <c r="K141" s="176">
        <f t="shared" si="10"/>
        <v>0.4</v>
      </c>
    </row>
    <row r="142" spans="1:11" ht="28.8">
      <c r="A142" s="118" t="s">
        <v>186</v>
      </c>
      <c r="B142" s="93" t="s">
        <v>187</v>
      </c>
      <c r="C142" s="99" t="s">
        <v>983</v>
      </c>
      <c r="D142" s="94">
        <v>1360841</v>
      </c>
      <c r="E142" s="93" t="s">
        <v>179</v>
      </c>
      <c r="F142" s="93" t="s">
        <v>179</v>
      </c>
      <c r="G142" s="117" t="s">
        <v>201</v>
      </c>
      <c r="H142" s="95" t="s">
        <v>47</v>
      </c>
      <c r="I142" s="68">
        <v>4640</v>
      </c>
      <c r="J142" s="57">
        <f t="shared" si="9"/>
        <v>2784</v>
      </c>
      <c r="K142" s="176">
        <f t="shared" si="10"/>
        <v>0.4</v>
      </c>
    </row>
    <row r="143" spans="1:11">
      <c r="A143" s="118" t="s">
        <v>186</v>
      </c>
      <c r="B143" s="93" t="s">
        <v>187</v>
      </c>
      <c r="C143" s="99" t="s">
        <v>984</v>
      </c>
      <c r="D143" s="94">
        <v>1360842</v>
      </c>
      <c r="E143" s="93" t="s">
        <v>179</v>
      </c>
      <c r="F143" s="93" t="s">
        <v>179</v>
      </c>
      <c r="G143" s="117" t="s">
        <v>201</v>
      </c>
      <c r="H143" s="95" t="s">
        <v>47</v>
      </c>
      <c r="I143" s="68">
        <v>3550</v>
      </c>
      <c r="J143" s="57">
        <f t="shared" si="9"/>
        <v>2130</v>
      </c>
      <c r="K143" s="176">
        <f t="shared" si="10"/>
        <v>0.4</v>
      </c>
    </row>
    <row r="144" spans="1:11" ht="28.8">
      <c r="A144" s="118" t="s">
        <v>186</v>
      </c>
      <c r="B144" s="93" t="s">
        <v>187</v>
      </c>
      <c r="C144" s="99" t="s">
        <v>985</v>
      </c>
      <c r="D144" s="94">
        <v>1360843</v>
      </c>
      <c r="E144" s="93" t="s">
        <v>179</v>
      </c>
      <c r="F144" s="93" t="s">
        <v>179</v>
      </c>
      <c r="G144" s="117" t="s">
        <v>201</v>
      </c>
      <c r="H144" s="95" t="s">
        <v>47</v>
      </c>
      <c r="I144" s="68">
        <v>3550</v>
      </c>
      <c r="J144" s="57">
        <f t="shared" si="9"/>
        <v>2130</v>
      </c>
      <c r="K144" s="176">
        <f t="shared" si="10"/>
        <v>0.4</v>
      </c>
    </row>
    <row r="145" spans="1:11" ht="28.8">
      <c r="A145" s="118" t="s">
        <v>186</v>
      </c>
      <c r="B145" s="93" t="s">
        <v>187</v>
      </c>
      <c r="C145" s="99" t="s">
        <v>986</v>
      </c>
      <c r="D145" s="94">
        <v>1360844</v>
      </c>
      <c r="E145" s="93" t="s">
        <v>179</v>
      </c>
      <c r="F145" s="93" t="s">
        <v>179</v>
      </c>
      <c r="G145" s="117" t="s">
        <v>201</v>
      </c>
      <c r="H145" s="95" t="s">
        <v>47</v>
      </c>
      <c r="I145" s="68">
        <v>3550</v>
      </c>
      <c r="J145" s="57">
        <f t="shared" si="9"/>
        <v>2130</v>
      </c>
      <c r="K145" s="176">
        <f t="shared" si="10"/>
        <v>0.4</v>
      </c>
    </row>
    <row r="146" spans="1:11" ht="28.8">
      <c r="A146" s="118" t="s">
        <v>186</v>
      </c>
      <c r="B146" s="93" t="s">
        <v>187</v>
      </c>
      <c r="C146" s="99" t="s">
        <v>987</v>
      </c>
      <c r="D146" s="94">
        <v>1360845</v>
      </c>
      <c r="E146" s="93" t="s">
        <v>179</v>
      </c>
      <c r="F146" s="93" t="s">
        <v>179</v>
      </c>
      <c r="G146" s="117" t="s">
        <v>201</v>
      </c>
      <c r="H146" s="95" t="s">
        <v>47</v>
      </c>
      <c r="I146" s="68">
        <v>3550</v>
      </c>
      <c r="J146" s="57">
        <f t="shared" si="9"/>
        <v>2130</v>
      </c>
      <c r="K146" s="176">
        <f t="shared" si="10"/>
        <v>0.4</v>
      </c>
    </row>
    <row r="147" spans="1:11">
      <c r="A147" s="118" t="s">
        <v>186</v>
      </c>
      <c r="B147" s="93" t="s">
        <v>187</v>
      </c>
      <c r="C147" s="99" t="s">
        <v>988</v>
      </c>
      <c r="D147" s="94">
        <v>1360846</v>
      </c>
      <c r="E147" s="93" t="s">
        <v>179</v>
      </c>
      <c r="F147" s="93" t="s">
        <v>179</v>
      </c>
      <c r="G147" s="117" t="s">
        <v>201</v>
      </c>
      <c r="H147" s="95" t="s">
        <v>47</v>
      </c>
      <c r="I147" s="68">
        <v>3550</v>
      </c>
      <c r="J147" s="57">
        <f t="shared" si="9"/>
        <v>2130</v>
      </c>
      <c r="K147" s="176">
        <f t="shared" si="10"/>
        <v>0.4</v>
      </c>
    </row>
    <row r="148" spans="1:11" ht="28.8">
      <c r="A148" s="118" t="s">
        <v>186</v>
      </c>
      <c r="B148" s="93" t="s">
        <v>187</v>
      </c>
      <c r="C148" s="99" t="s">
        <v>989</v>
      </c>
      <c r="D148" s="94">
        <v>1360847</v>
      </c>
      <c r="E148" s="93" t="s">
        <v>179</v>
      </c>
      <c r="F148" s="93" t="s">
        <v>179</v>
      </c>
      <c r="G148" s="117" t="s">
        <v>201</v>
      </c>
      <c r="H148" s="95" t="s">
        <v>47</v>
      </c>
      <c r="I148" s="68">
        <v>3550</v>
      </c>
      <c r="J148" s="57">
        <f t="shared" si="9"/>
        <v>2130</v>
      </c>
      <c r="K148" s="176">
        <f t="shared" si="10"/>
        <v>0.4</v>
      </c>
    </row>
    <row r="149" spans="1:11" ht="28.8">
      <c r="A149" s="118" t="s">
        <v>186</v>
      </c>
      <c r="B149" s="93" t="s">
        <v>187</v>
      </c>
      <c r="C149" s="99" t="s">
        <v>990</v>
      </c>
      <c r="D149" s="94">
        <v>1360848</v>
      </c>
      <c r="E149" s="93" t="s">
        <v>179</v>
      </c>
      <c r="F149" s="93" t="s">
        <v>179</v>
      </c>
      <c r="G149" s="117" t="s">
        <v>201</v>
      </c>
      <c r="H149" s="95" t="s">
        <v>47</v>
      </c>
      <c r="I149" s="68">
        <v>3550</v>
      </c>
      <c r="J149" s="57">
        <f t="shared" si="9"/>
        <v>2130</v>
      </c>
      <c r="K149" s="176">
        <f t="shared" si="10"/>
        <v>0.4</v>
      </c>
    </row>
    <row r="150" spans="1:11" ht="28.8">
      <c r="A150" s="118" t="s">
        <v>186</v>
      </c>
      <c r="B150" s="93" t="s">
        <v>187</v>
      </c>
      <c r="C150" s="99" t="s">
        <v>991</v>
      </c>
      <c r="D150" s="94">
        <v>1360849</v>
      </c>
      <c r="E150" s="93" t="s">
        <v>179</v>
      </c>
      <c r="F150" s="93" t="s">
        <v>179</v>
      </c>
      <c r="G150" s="117" t="s">
        <v>201</v>
      </c>
      <c r="H150" s="95" t="s">
        <v>47</v>
      </c>
      <c r="I150" s="68">
        <v>3550</v>
      </c>
      <c r="J150" s="57">
        <f t="shared" si="9"/>
        <v>2130</v>
      </c>
      <c r="K150" s="176">
        <f t="shared" si="10"/>
        <v>0.4</v>
      </c>
    </row>
    <row r="151" spans="1:11" s="119" customFormat="1">
      <c r="A151" s="98" t="s">
        <v>186</v>
      </c>
      <c r="B151" s="93" t="s">
        <v>187</v>
      </c>
      <c r="C151" s="99" t="s">
        <v>188</v>
      </c>
      <c r="D151" s="94">
        <v>1347352</v>
      </c>
      <c r="E151" s="94" t="s">
        <v>179</v>
      </c>
      <c r="F151" s="94" t="s">
        <v>179</v>
      </c>
      <c r="G151" s="100" t="s">
        <v>201</v>
      </c>
      <c r="H151" s="101" t="s">
        <v>105</v>
      </c>
      <c r="I151" s="97">
        <v>7220</v>
      </c>
      <c r="J151" s="96">
        <v>3550.75</v>
      </c>
      <c r="K151" s="176">
        <f t="shared" si="8"/>
        <v>0.50820637119113576</v>
      </c>
    </row>
    <row r="152" spans="1:11" s="102" customFormat="1">
      <c r="A152" s="98" t="s">
        <v>186</v>
      </c>
      <c r="B152" s="93" t="s">
        <v>187</v>
      </c>
      <c r="C152" s="99" t="s">
        <v>189</v>
      </c>
      <c r="D152" s="94">
        <v>1150468</v>
      </c>
      <c r="E152" s="94" t="s">
        <v>179</v>
      </c>
      <c r="F152" s="94" t="s">
        <v>179</v>
      </c>
      <c r="G152" s="100" t="s">
        <v>201</v>
      </c>
      <c r="H152" s="101" t="s">
        <v>105</v>
      </c>
      <c r="I152" s="97">
        <v>6440</v>
      </c>
      <c r="J152" s="96">
        <v>3508</v>
      </c>
      <c r="K152" s="176">
        <f t="shared" si="8"/>
        <v>0.45527950310559007</v>
      </c>
    </row>
    <row r="153" spans="1:11" s="102" customFormat="1">
      <c r="A153" s="98" t="s">
        <v>186</v>
      </c>
      <c r="B153" s="93" t="s">
        <v>187</v>
      </c>
      <c r="C153" s="99" t="s">
        <v>190</v>
      </c>
      <c r="D153" s="94">
        <v>1150469</v>
      </c>
      <c r="E153" s="94" t="s">
        <v>179</v>
      </c>
      <c r="F153" s="94" t="s">
        <v>179</v>
      </c>
      <c r="G153" s="100" t="s">
        <v>201</v>
      </c>
      <c r="H153" s="101" t="s">
        <v>105</v>
      </c>
      <c r="I153" s="97">
        <v>6985</v>
      </c>
      <c r="J153" s="96">
        <v>3814.75</v>
      </c>
      <c r="K153" s="176">
        <f t="shared" si="8"/>
        <v>0.45386542591266998</v>
      </c>
    </row>
    <row r="154" spans="1:11" s="102" customFormat="1">
      <c r="A154" s="98" t="s">
        <v>186</v>
      </c>
      <c r="B154" s="93" t="s">
        <v>187</v>
      </c>
      <c r="C154" s="99" t="s">
        <v>191</v>
      </c>
      <c r="D154" s="94">
        <v>1150720</v>
      </c>
      <c r="E154" s="94" t="s">
        <v>179</v>
      </c>
      <c r="F154" s="94" t="s">
        <v>179</v>
      </c>
      <c r="G154" s="100" t="s">
        <v>201</v>
      </c>
      <c r="H154" s="101" t="s">
        <v>105</v>
      </c>
      <c r="I154" s="97">
        <v>6985</v>
      </c>
      <c r="J154" s="96">
        <v>3814.7</v>
      </c>
      <c r="K154" s="176">
        <f t="shared" si="8"/>
        <v>0.4538725841088046</v>
      </c>
    </row>
    <row r="155" spans="1:11" s="102" customFormat="1">
      <c r="A155" s="98" t="s">
        <v>186</v>
      </c>
      <c r="B155" s="93" t="s">
        <v>187</v>
      </c>
      <c r="C155" s="99" t="s">
        <v>192</v>
      </c>
      <c r="D155" s="94">
        <v>1150470</v>
      </c>
      <c r="E155" s="94" t="s">
        <v>179</v>
      </c>
      <c r="F155" s="94" t="s">
        <v>179</v>
      </c>
      <c r="G155" s="100" t="s">
        <v>201</v>
      </c>
      <c r="H155" s="101" t="s">
        <v>105</v>
      </c>
      <c r="I155" s="97">
        <v>8465</v>
      </c>
      <c r="J155" s="96">
        <v>4702.5</v>
      </c>
      <c r="K155" s="176">
        <f t="shared" si="8"/>
        <v>0.44447725930301241</v>
      </c>
    </row>
    <row r="156" spans="1:11">
      <c r="A156" s="14" t="s">
        <v>186</v>
      </c>
      <c r="B156" s="13" t="s">
        <v>187</v>
      </c>
      <c r="C156" s="78" t="s">
        <v>193</v>
      </c>
      <c r="D156" s="51">
        <v>1150466</v>
      </c>
      <c r="E156" s="51" t="s">
        <v>179</v>
      </c>
      <c r="F156" s="51" t="s">
        <v>179</v>
      </c>
      <c r="G156" s="66" t="s">
        <v>201</v>
      </c>
      <c r="H156" s="67" t="s">
        <v>105</v>
      </c>
      <c r="I156" s="68">
        <v>7600</v>
      </c>
      <c r="J156" s="57">
        <v>4435</v>
      </c>
      <c r="K156" s="176">
        <f t="shared" si="8"/>
        <v>0.41644736842105262</v>
      </c>
    </row>
    <row r="157" spans="1:11">
      <c r="A157" s="14" t="s">
        <v>186</v>
      </c>
      <c r="B157" s="13" t="s">
        <v>187</v>
      </c>
      <c r="C157" s="78" t="s">
        <v>194</v>
      </c>
      <c r="D157" s="51">
        <v>1150465</v>
      </c>
      <c r="E157" s="51" t="s">
        <v>179</v>
      </c>
      <c r="F157" s="51" t="s">
        <v>179</v>
      </c>
      <c r="G157" s="66" t="s">
        <v>201</v>
      </c>
      <c r="H157" s="67" t="s">
        <v>105</v>
      </c>
      <c r="I157" s="68">
        <v>8950</v>
      </c>
      <c r="J157" s="57">
        <f t="shared" si="7"/>
        <v>5370</v>
      </c>
      <c r="K157" s="176">
        <f t="shared" si="8"/>
        <v>0.4</v>
      </c>
    </row>
    <row r="158" spans="1:11">
      <c r="A158" s="14" t="s">
        <v>186</v>
      </c>
      <c r="B158" s="13" t="s">
        <v>187</v>
      </c>
      <c r="C158" s="78" t="s">
        <v>195</v>
      </c>
      <c r="D158" s="51">
        <v>1150467</v>
      </c>
      <c r="E158" s="51" t="s">
        <v>179</v>
      </c>
      <c r="F158" s="51" t="s">
        <v>179</v>
      </c>
      <c r="G158" s="66" t="s">
        <v>201</v>
      </c>
      <c r="H158" s="67" t="s">
        <v>105</v>
      </c>
      <c r="I158" s="68">
        <v>17130</v>
      </c>
      <c r="J158" s="57">
        <f t="shared" si="7"/>
        <v>10278</v>
      </c>
      <c r="K158" s="176">
        <f t="shared" si="8"/>
        <v>0.4</v>
      </c>
    </row>
    <row r="159" spans="1:11">
      <c r="A159" s="98" t="s">
        <v>186</v>
      </c>
      <c r="B159" s="93" t="s">
        <v>187</v>
      </c>
      <c r="C159" s="99" t="s">
        <v>196</v>
      </c>
      <c r="D159" s="94">
        <v>1189266</v>
      </c>
      <c r="E159" s="94" t="s">
        <v>179</v>
      </c>
      <c r="F159" s="94" t="s">
        <v>179</v>
      </c>
      <c r="G159" s="100" t="s">
        <v>201</v>
      </c>
      <c r="H159" s="101" t="s">
        <v>105</v>
      </c>
      <c r="I159" s="97">
        <v>10865</v>
      </c>
      <c r="J159" s="96">
        <v>5672.75</v>
      </c>
      <c r="K159" s="176">
        <f t="shared" si="8"/>
        <v>0.47788771283939252</v>
      </c>
    </row>
    <row r="160" spans="1:11" ht="28.8">
      <c r="A160" s="50" t="s">
        <v>186</v>
      </c>
      <c r="B160" s="51" t="s">
        <v>187</v>
      </c>
      <c r="C160" s="12" t="s">
        <v>727</v>
      </c>
      <c r="D160" s="13">
        <v>1360850</v>
      </c>
      <c r="E160" s="94" t="s">
        <v>179</v>
      </c>
      <c r="F160" s="51" t="s">
        <v>179</v>
      </c>
      <c r="G160" s="66" t="s">
        <v>201</v>
      </c>
      <c r="H160" s="67" t="s">
        <v>105</v>
      </c>
      <c r="I160" s="30">
        <v>8210</v>
      </c>
      <c r="J160" s="57">
        <f t="shared" ref="J160:J167" si="11">I160*0.6</f>
        <v>4926</v>
      </c>
      <c r="K160" s="176">
        <f t="shared" ref="K160:K211" si="12">SUM((J160-I160)/I160)*-1</f>
        <v>0.4</v>
      </c>
    </row>
    <row r="161" spans="1:11" ht="28.8">
      <c r="A161" s="50" t="s">
        <v>186</v>
      </c>
      <c r="B161" s="51" t="s">
        <v>187</v>
      </c>
      <c r="C161" s="12" t="s">
        <v>728</v>
      </c>
      <c r="D161" s="13">
        <v>1360851</v>
      </c>
      <c r="E161" s="94" t="s">
        <v>179</v>
      </c>
      <c r="F161" s="51" t="s">
        <v>179</v>
      </c>
      <c r="G161" s="66" t="s">
        <v>201</v>
      </c>
      <c r="H161" s="67" t="s">
        <v>105</v>
      </c>
      <c r="I161" s="30">
        <v>8210</v>
      </c>
      <c r="J161" s="57">
        <f t="shared" si="11"/>
        <v>4926</v>
      </c>
      <c r="K161" s="176">
        <f t="shared" si="12"/>
        <v>0.4</v>
      </c>
    </row>
    <row r="162" spans="1:11" ht="28.8">
      <c r="A162" s="50" t="s">
        <v>186</v>
      </c>
      <c r="B162" s="51" t="s">
        <v>187</v>
      </c>
      <c r="C162" s="12" t="s">
        <v>729</v>
      </c>
      <c r="D162" s="13">
        <v>1360852</v>
      </c>
      <c r="E162" s="94" t="s">
        <v>179</v>
      </c>
      <c r="F162" s="51" t="s">
        <v>179</v>
      </c>
      <c r="G162" s="66" t="s">
        <v>201</v>
      </c>
      <c r="H162" s="67" t="s">
        <v>105</v>
      </c>
      <c r="I162" s="30">
        <v>8210</v>
      </c>
      <c r="J162" s="57">
        <f t="shared" si="11"/>
        <v>4926</v>
      </c>
      <c r="K162" s="176">
        <f t="shared" si="12"/>
        <v>0.4</v>
      </c>
    </row>
    <row r="163" spans="1:11" ht="28.8">
      <c r="A163" s="50" t="s">
        <v>186</v>
      </c>
      <c r="B163" s="51" t="s">
        <v>187</v>
      </c>
      <c r="C163" s="12" t="s">
        <v>730</v>
      </c>
      <c r="D163" s="13">
        <v>1360853</v>
      </c>
      <c r="E163" s="94" t="s">
        <v>179</v>
      </c>
      <c r="F163" s="51" t="s">
        <v>179</v>
      </c>
      <c r="G163" s="66" t="s">
        <v>201</v>
      </c>
      <c r="H163" s="67" t="s">
        <v>105</v>
      </c>
      <c r="I163" s="30">
        <v>8210</v>
      </c>
      <c r="J163" s="57">
        <f t="shared" si="11"/>
        <v>4926</v>
      </c>
      <c r="K163" s="176">
        <f t="shared" si="12"/>
        <v>0.4</v>
      </c>
    </row>
    <row r="164" spans="1:11" ht="28.8">
      <c r="A164" s="50" t="s">
        <v>186</v>
      </c>
      <c r="B164" s="51" t="s">
        <v>187</v>
      </c>
      <c r="C164" s="12" t="s">
        <v>731</v>
      </c>
      <c r="D164" s="13">
        <v>1360854</v>
      </c>
      <c r="E164" s="94" t="s">
        <v>179</v>
      </c>
      <c r="F164" s="51" t="s">
        <v>179</v>
      </c>
      <c r="G164" s="66" t="s">
        <v>201</v>
      </c>
      <c r="H164" s="67" t="s">
        <v>105</v>
      </c>
      <c r="I164" s="30">
        <v>6390</v>
      </c>
      <c r="J164" s="57">
        <f t="shared" si="11"/>
        <v>3834</v>
      </c>
      <c r="K164" s="176">
        <f t="shared" si="12"/>
        <v>0.4</v>
      </c>
    </row>
    <row r="165" spans="1:11" ht="28.8">
      <c r="A165" s="50" t="s">
        <v>186</v>
      </c>
      <c r="B165" s="51" t="s">
        <v>187</v>
      </c>
      <c r="C165" s="12" t="s">
        <v>732</v>
      </c>
      <c r="D165" s="13">
        <v>1360855</v>
      </c>
      <c r="E165" s="94" t="s">
        <v>179</v>
      </c>
      <c r="F165" s="51" t="s">
        <v>179</v>
      </c>
      <c r="G165" s="66" t="s">
        <v>201</v>
      </c>
      <c r="H165" s="67" t="s">
        <v>105</v>
      </c>
      <c r="I165" s="30">
        <v>6390</v>
      </c>
      <c r="J165" s="57">
        <f t="shared" si="11"/>
        <v>3834</v>
      </c>
      <c r="K165" s="176">
        <f t="shared" si="12"/>
        <v>0.4</v>
      </c>
    </row>
    <row r="166" spans="1:11" ht="28.8">
      <c r="A166" s="50" t="s">
        <v>186</v>
      </c>
      <c r="B166" s="51" t="s">
        <v>187</v>
      </c>
      <c r="C166" s="12" t="s">
        <v>733</v>
      </c>
      <c r="D166" s="13">
        <v>1360856</v>
      </c>
      <c r="E166" s="94" t="s">
        <v>179</v>
      </c>
      <c r="F166" s="51" t="s">
        <v>179</v>
      </c>
      <c r="G166" s="66" t="s">
        <v>201</v>
      </c>
      <c r="H166" s="67" t="s">
        <v>105</v>
      </c>
      <c r="I166" s="30">
        <v>6390</v>
      </c>
      <c r="J166" s="57">
        <f t="shared" si="11"/>
        <v>3834</v>
      </c>
      <c r="K166" s="176">
        <f t="shared" si="12"/>
        <v>0.4</v>
      </c>
    </row>
    <row r="167" spans="1:11" ht="28.8">
      <c r="A167" s="50" t="s">
        <v>186</v>
      </c>
      <c r="B167" s="51" t="s">
        <v>187</v>
      </c>
      <c r="C167" s="12" t="s">
        <v>734</v>
      </c>
      <c r="D167" s="13">
        <v>1360857</v>
      </c>
      <c r="E167" s="94" t="s">
        <v>179</v>
      </c>
      <c r="F167" s="51" t="s">
        <v>179</v>
      </c>
      <c r="G167" s="66" t="s">
        <v>201</v>
      </c>
      <c r="H167" s="67" t="s">
        <v>105</v>
      </c>
      <c r="I167" s="30">
        <v>6390</v>
      </c>
      <c r="J167" s="57">
        <f t="shared" si="11"/>
        <v>3834</v>
      </c>
      <c r="K167" s="176">
        <f t="shared" si="12"/>
        <v>0.4</v>
      </c>
    </row>
    <row r="168" spans="1:11">
      <c r="A168" s="50" t="s">
        <v>186</v>
      </c>
      <c r="B168" s="51" t="s">
        <v>187</v>
      </c>
      <c r="C168" s="12" t="s">
        <v>735</v>
      </c>
      <c r="D168" s="13">
        <v>1360858</v>
      </c>
      <c r="E168" s="94" t="s">
        <v>179</v>
      </c>
      <c r="F168" s="51" t="s">
        <v>179</v>
      </c>
      <c r="G168" s="66" t="s">
        <v>201</v>
      </c>
      <c r="H168" s="67" t="s">
        <v>105</v>
      </c>
      <c r="I168" s="30">
        <v>8210</v>
      </c>
      <c r="J168" s="57">
        <f t="shared" ref="J168:J212" si="13">I168*0.6</f>
        <v>4926</v>
      </c>
      <c r="K168" s="176">
        <f t="shared" si="12"/>
        <v>0.4</v>
      </c>
    </row>
    <row r="169" spans="1:11" ht="28.8">
      <c r="A169" s="50" t="s">
        <v>186</v>
      </c>
      <c r="B169" s="51" t="s">
        <v>187</v>
      </c>
      <c r="C169" s="12" t="s">
        <v>736</v>
      </c>
      <c r="D169" s="13">
        <v>1360859</v>
      </c>
      <c r="E169" s="94" t="s">
        <v>179</v>
      </c>
      <c r="F169" s="51" t="s">
        <v>179</v>
      </c>
      <c r="G169" s="66" t="s">
        <v>201</v>
      </c>
      <c r="H169" s="67" t="s">
        <v>105</v>
      </c>
      <c r="I169" s="30">
        <v>8210</v>
      </c>
      <c r="J169" s="57">
        <f t="shared" si="13"/>
        <v>4926</v>
      </c>
      <c r="K169" s="176">
        <f t="shared" si="12"/>
        <v>0.4</v>
      </c>
    </row>
    <row r="170" spans="1:11" ht="28.8">
      <c r="A170" s="50" t="s">
        <v>186</v>
      </c>
      <c r="B170" s="51" t="s">
        <v>187</v>
      </c>
      <c r="C170" s="12" t="s">
        <v>737</v>
      </c>
      <c r="D170" s="13">
        <v>1360860</v>
      </c>
      <c r="E170" s="94" t="s">
        <v>179</v>
      </c>
      <c r="F170" s="51" t="s">
        <v>179</v>
      </c>
      <c r="G170" s="66" t="s">
        <v>201</v>
      </c>
      <c r="H170" s="67" t="s">
        <v>105</v>
      </c>
      <c r="I170" s="30">
        <v>8210</v>
      </c>
      <c r="J170" s="57">
        <f t="shared" si="13"/>
        <v>4926</v>
      </c>
      <c r="K170" s="176">
        <f t="shared" si="12"/>
        <v>0.4</v>
      </c>
    </row>
    <row r="171" spans="1:11" ht="28.8">
      <c r="A171" s="50" t="s">
        <v>186</v>
      </c>
      <c r="B171" s="51" t="s">
        <v>187</v>
      </c>
      <c r="C171" s="12" t="s">
        <v>738</v>
      </c>
      <c r="D171" s="13">
        <v>1360861</v>
      </c>
      <c r="E171" s="94" t="s">
        <v>179</v>
      </c>
      <c r="F171" s="51" t="s">
        <v>179</v>
      </c>
      <c r="G171" s="66" t="s">
        <v>201</v>
      </c>
      <c r="H171" s="67" t="s">
        <v>105</v>
      </c>
      <c r="I171" s="30">
        <v>8210</v>
      </c>
      <c r="J171" s="57">
        <f t="shared" si="13"/>
        <v>4926</v>
      </c>
      <c r="K171" s="176">
        <f t="shared" si="12"/>
        <v>0.4</v>
      </c>
    </row>
    <row r="172" spans="1:11">
      <c r="A172" s="50" t="s">
        <v>186</v>
      </c>
      <c r="B172" s="51" t="s">
        <v>187</v>
      </c>
      <c r="C172" s="12" t="s">
        <v>739</v>
      </c>
      <c r="D172" s="13">
        <v>1360862</v>
      </c>
      <c r="E172" s="94" t="s">
        <v>179</v>
      </c>
      <c r="F172" s="51" t="s">
        <v>179</v>
      </c>
      <c r="G172" s="66" t="s">
        <v>201</v>
      </c>
      <c r="H172" s="67" t="s">
        <v>105</v>
      </c>
      <c r="I172" s="30">
        <v>6390</v>
      </c>
      <c r="J172" s="57">
        <f t="shared" si="13"/>
        <v>3834</v>
      </c>
      <c r="K172" s="176">
        <f t="shared" si="12"/>
        <v>0.4</v>
      </c>
    </row>
    <row r="173" spans="1:11" ht="28.8">
      <c r="A173" s="50" t="s">
        <v>186</v>
      </c>
      <c r="B173" s="51" t="s">
        <v>187</v>
      </c>
      <c r="C173" s="12" t="s">
        <v>740</v>
      </c>
      <c r="D173" s="13">
        <v>1360863</v>
      </c>
      <c r="E173" s="94" t="s">
        <v>179</v>
      </c>
      <c r="F173" s="51" t="s">
        <v>179</v>
      </c>
      <c r="G173" s="66" t="s">
        <v>201</v>
      </c>
      <c r="H173" s="67" t="s">
        <v>105</v>
      </c>
      <c r="I173" s="30">
        <v>6390</v>
      </c>
      <c r="J173" s="57">
        <f t="shared" si="13"/>
        <v>3834</v>
      </c>
      <c r="K173" s="176">
        <f t="shared" si="12"/>
        <v>0.4</v>
      </c>
    </row>
    <row r="174" spans="1:11" ht="28.8">
      <c r="A174" s="50" t="s">
        <v>186</v>
      </c>
      <c r="B174" s="51" t="s">
        <v>187</v>
      </c>
      <c r="C174" s="12" t="s">
        <v>741</v>
      </c>
      <c r="D174" s="13">
        <v>1360864</v>
      </c>
      <c r="E174" s="94" t="s">
        <v>179</v>
      </c>
      <c r="F174" s="51" t="s">
        <v>179</v>
      </c>
      <c r="G174" s="66" t="s">
        <v>201</v>
      </c>
      <c r="H174" s="67" t="s">
        <v>105</v>
      </c>
      <c r="I174" s="30">
        <v>6390</v>
      </c>
      <c r="J174" s="57">
        <f t="shared" si="13"/>
        <v>3834</v>
      </c>
      <c r="K174" s="176">
        <f t="shared" si="12"/>
        <v>0.4</v>
      </c>
    </row>
    <row r="175" spans="1:11" ht="28.8">
      <c r="A175" s="50" t="s">
        <v>186</v>
      </c>
      <c r="B175" s="51" t="s">
        <v>187</v>
      </c>
      <c r="C175" s="12" t="s">
        <v>742</v>
      </c>
      <c r="D175" s="13">
        <v>1360865</v>
      </c>
      <c r="E175" s="94" t="s">
        <v>179</v>
      </c>
      <c r="F175" s="51" t="s">
        <v>179</v>
      </c>
      <c r="G175" s="66" t="s">
        <v>201</v>
      </c>
      <c r="H175" s="67" t="s">
        <v>105</v>
      </c>
      <c r="I175" s="30">
        <v>6390</v>
      </c>
      <c r="J175" s="57">
        <f t="shared" si="13"/>
        <v>3834</v>
      </c>
      <c r="K175" s="176">
        <f t="shared" si="12"/>
        <v>0.4</v>
      </c>
    </row>
    <row r="176" spans="1:11">
      <c r="A176" s="50" t="s">
        <v>186</v>
      </c>
      <c r="B176" s="51" t="s">
        <v>187</v>
      </c>
      <c r="C176" s="79" t="s">
        <v>743</v>
      </c>
      <c r="D176" s="53">
        <v>1360866</v>
      </c>
      <c r="E176" s="94" t="s">
        <v>179</v>
      </c>
      <c r="F176" s="51" t="s">
        <v>179</v>
      </c>
      <c r="G176" s="66" t="s">
        <v>201</v>
      </c>
      <c r="H176" s="67" t="s">
        <v>105</v>
      </c>
      <c r="I176" s="69">
        <v>6390</v>
      </c>
      <c r="J176" s="57">
        <f t="shared" si="13"/>
        <v>3834</v>
      </c>
      <c r="K176" s="176">
        <f t="shared" si="12"/>
        <v>0.4</v>
      </c>
    </row>
    <row r="177" spans="1:11" ht="28.8">
      <c r="A177" s="50" t="s">
        <v>186</v>
      </c>
      <c r="B177" s="51" t="s">
        <v>187</v>
      </c>
      <c r="C177" s="79" t="s">
        <v>744</v>
      </c>
      <c r="D177" s="53">
        <v>1360867</v>
      </c>
      <c r="E177" s="94" t="s">
        <v>179</v>
      </c>
      <c r="F177" s="51" t="s">
        <v>179</v>
      </c>
      <c r="G177" s="66" t="s">
        <v>201</v>
      </c>
      <c r="H177" s="67" t="s">
        <v>105</v>
      </c>
      <c r="I177" s="69">
        <v>6390</v>
      </c>
      <c r="J177" s="57">
        <f t="shared" si="13"/>
        <v>3834</v>
      </c>
      <c r="K177" s="176">
        <f t="shared" si="12"/>
        <v>0.4</v>
      </c>
    </row>
    <row r="178" spans="1:11" ht="28.8">
      <c r="A178" s="50" t="s">
        <v>186</v>
      </c>
      <c r="B178" s="51" t="s">
        <v>187</v>
      </c>
      <c r="C178" s="79" t="s">
        <v>745</v>
      </c>
      <c r="D178" s="53">
        <v>1360868</v>
      </c>
      <c r="E178" s="94" t="s">
        <v>179</v>
      </c>
      <c r="F178" s="51" t="s">
        <v>179</v>
      </c>
      <c r="G178" s="66" t="s">
        <v>201</v>
      </c>
      <c r="H178" s="67" t="s">
        <v>105</v>
      </c>
      <c r="I178" s="69">
        <v>6390</v>
      </c>
      <c r="J178" s="57">
        <f t="shared" si="13"/>
        <v>3834</v>
      </c>
      <c r="K178" s="176">
        <f t="shared" si="12"/>
        <v>0.4</v>
      </c>
    </row>
    <row r="179" spans="1:11" ht="28.8">
      <c r="A179" s="14" t="s">
        <v>186</v>
      </c>
      <c r="B179" s="13" t="s">
        <v>187</v>
      </c>
      <c r="C179" s="79" t="s">
        <v>746</v>
      </c>
      <c r="D179" s="53">
        <v>1360869</v>
      </c>
      <c r="E179" s="94" t="s">
        <v>179</v>
      </c>
      <c r="F179" s="51" t="s">
        <v>179</v>
      </c>
      <c r="G179" s="66" t="s">
        <v>201</v>
      </c>
      <c r="H179" s="67" t="s">
        <v>105</v>
      </c>
      <c r="I179" s="69">
        <v>6390</v>
      </c>
      <c r="J179" s="57">
        <f t="shared" si="13"/>
        <v>3834</v>
      </c>
      <c r="K179" s="176">
        <f t="shared" si="12"/>
        <v>0.4</v>
      </c>
    </row>
    <row r="180" spans="1:11">
      <c r="A180" s="98" t="s">
        <v>186</v>
      </c>
      <c r="B180" s="93" t="s">
        <v>187</v>
      </c>
      <c r="C180" s="99" t="s">
        <v>197</v>
      </c>
      <c r="D180" s="94">
        <v>1002711</v>
      </c>
      <c r="E180" s="94" t="s">
        <v>179</v>
      </c>
      <c r="F180" s="94" t="s">
        <v>179</v>
      </c>
      <c r="G180" s="100" t="s">
        <v>201</v>
      </c>
      <c r="H180" s="101" t="s">
        <v>139</v>
      </c>
      <c r="I180" s="68">
        <v>26900</v>
      </c>
      <c r="J180" s="57">
        <v>14685</v>
      </c>
      <c r="K180" s="176">
        <f t="shared" si="12"/>
        <v>0.454089219330855</v>
      </c>
    </row>
    <row r="181" spans="1:11" s="119" customFormat="1">
      <c r="A181" s="98" t="s">
        <v>186</v>
      </c>
      <c r="B181" s="93" t="s">
        <v>187</v>
      </c>
      <c r="C181" s="99" t="s">
        <v>198</v>
      </c>
      <c r="D181" s="94">
        <v>1002630</v>
      </c>
      <c r="E181" s="94" t="s">
        <v>179</v>
      </c>
      <c r="F181" s="94" t="s">
        <v>179</v>
      </c>
      <c r="G181" s="100" t="s">
        <v>201</v>
      </c>
      <c r="H181" s="101" t="s">
        <v>139</v>
      </c>
      <c r="I181" s="68">
        <v>6500</v>
      </c>
      <c r="J181" s="57">
        <f>I181*0.58</f>
        <v>3769.9999999999995</v>
      </c>
      <c r="K181" s="176">
        <f t="shared" si="12"/>
        <v>0.4200000000000001</v>
      </c>
    </row>
    <row r="182" spans="1:11" s="119" customFormat="1">
      <c r="A182" s="98" t="s">
        <v>186</v>
      </c>
      <c r="B182" s="93" t="s">
        <v>187</v>
      </c>
      <c r="C182" s="99" t="s">
        <v>199</v>
      </c>
      <c r="D182" s="94">
        <v>1002564</v>
      </c>
      <c r="E182" s="94" t="s">
        <v>179</v>
      </c>
      <c r="F182" s="94" t="s">
        <v>179</v>
      </c>
      <c r="G182" s="100" t="s">
        <v>201</v>
      </c>
      <c r="H182" s="101" t="s">
        <v>139</v>
      </c>
      <c r="I182" s="68">
        <v>7750</v>
      </c>
      <c r="J182" s="57">
        <v>4191</v>
      </c>
      <c r="K182" s="176">
        <f t="shared" si="12"/>
        <v>0.45922580645161293</v>
      </c>
    </row>
    <row r="183" spans="1:11" ht="28.8">
      <c r="A183" s="52" t="s">
        <v>239</v>
      </c>
      <c r="B183" s="53" t="s">
        <v>37</v>
      </c>
      <c r="C183" s="12" t="s">
        <v>240</v>
      </c>
      <c r="D183" s="15" t="s">
        <v>241</v>
      </c>
      <c r="E183" s="13" t="s">
        <v>179</v>
      </c>
      <c r="F183" s="13" t="s">
        <v>179</v>
      </c>
      <c r="G183" s="65" t="s">
        <v>242</v>
      </c>
      <c r="H183" s="15" t="s">
        <v>47</v>
      </c>
      <c r="I183" s="30">
        <v>1865</v>
      </c>
      <c r="J183" s="57">
        <v>1082.8</v>
      </c>
      <c r="K183" s="176">
        <f t="shared" si="12"/>
        <v>0.41941018766756033</v>
      </c>
    </row>
    <row r="184" spans="1:11" ht="28.8">
      <c r="A184" s="14" t="s">
        <v>239</v>
      </c>
      <c r="B184" s="13" t="s">
        <v>37</v>
      </c>
      <c r="C184" s="12" t="s">
        <v>243</v>
      </c>
      <c r="D184" s="15" t="s">
        <v>244</v>
      </c>
      <c r="E184" s="13" t="s">
        <v>179</v>
      </c>
      <c r="F184" s="13" t="s">
        <v>179</v>
      </c>
      <c r="G184" s="65" t="s">
        <v>242</v>
      </c>
      <c r="H184" s="15" t="s">
        <v>47</v>
      </c>
      <c r="I184" s="30">
        <v>1865</v>
      </c>
      <c r="J184" s="57">
        <v>1082.8</v>
      </c>
      <c r="K184" s="176">
        <f t="shared" si="12"/>
        <v>0.41941018766756033</v>
      </c>
    </row>
    <row r="185" spans="1:11" ht="28.8">
      <c r="A185" s="14" t="s">
        <v>239</v>
      </c>
      <c r="B185" s="13" t="s">
        <v>37</v>
      </c>
      <c r="C185" s="12" t="s">
        <v>245</v>
      </c>
      <c r="D185" s="15" t="s">
        <v>246</v>
      </c>
      <c r="E185" s="13" t="s">
        <v>179</v>
      </c>
      <c r="F185" s="13" t="s">
        <v>179</v>
      </c>
      <c r="G185" s="65" t="s">
        <v>242</v>
      </c>
      <c r="H185" s="15" t="s">
        <v>47</v>
      </c>
      <c r="I185" s="30">
        <v>1865</v>
      </c>
      <c r="J185" s="57">
        <v>1082.8</v>
      </c>
      <c r="K185" s="176">
        <f t="shared" si="12"/>
        <v>0.41941018766756033</v>
      </c>
    </row>
    <row r="186" spans="1:11" s="11" customFormat="1" ht="28.8">
      <c r="A186" s="98" t="s">
        <v>239</v>
      </c>
      <c r="B186" s="93" t="s">
        <v>37</v>
      </c>
      <c r="C186" s="116" t="s">
        <v>247</v>
      </c>
      <c r="D186" s="95" t="s">
        <v>248</v>
      </c>
      <c r="E186" s="93" t="s">
        <v>179</v>
      </c>
      <c r="F186" s="93" t="s">
        <v>179</v>
      </c>
      <c r="G186" s="117" t="s">
        <v>242</v>
      </c>
      <c r="H186" s="95" t="s">
        <v>47</v>
      </c>
      <c r="I186" s="31">
        <v>885</v>
      </c>
      <c r="J186" s="96">
        <v>498.3</v>
      </c>
      <c r="K186" s="176">
        <f t="shared" si="12"/>
        <v>0.43694915254237288</v>
      </c>
    </row>
    <row r="187" spans="1:11" ht="28.8">
      <c r="A187" s="98" t="s">
        <v>239</v>
      </c>
      <c r="B187" s="93" t="s">
        <v>37</v>
      </c>
      <c r="C187" s="116" t="s">
        <v>249</v>
      </c>
      <c r="D187" s="95" t="s">
        <v>250</v>
      </c>
      <c r="E187" s="93" t="s">
        <v>179</v>
      </c>
      <c r="F187" s="93" t="s">
        <v>179</v>
      </c>
      <c r="G187" s="117" t="s">
        <v>242</v>
      </c>
      <c r="H187" s="95" t="s">
        <v>47</v>
      </c>
      <c r="I187" s="31">
        <v>885</v>
      </c>
      <c r="J187" s="96">
        <v>498.3</v>
      </c>
      <c r="K187" s="176">
        <f t="shared" si="12"/>
        <v>0.43694915254237288</v>
      </c>
    </row>
    <row r="188" spans="1:11" ht="28.8">
      <c r="A188" s="98" t="s">
        <v>239</v>
      </c>
      <c r="B188" s="93" t="s">
        <v>37</v>
      </c>
      <c r="C188" s="116" t="s">
        <v>251</v>
      </c>
      <c r="D188" s="95" t="s">
        <v>252</v>
      </c>
      <c r="E188" s="93" t="s">
        <v>179</v>
      </c>
      <c r="F188" s="93" t="s">
        <v>179</v>
      </c>
      <c r="G188" s="117" t="s">
        <v>242</v>
      </c>
      <c r="H188" s="95" t="s">
        <v>47</v>
      </c>
      <c r="I188" s="31">
        <v>885</v>
      </c>
      <c r="J188" s="96">
        <v>498.3</v>
      </c>
      <c r="K188" s="176">
        <f t="shared" si="12"/>
        <v>0.43694915254237288</v>
      </c>
    </row>
    <row r="189" spans="1:11" ht="15" customHeight="1">
      <c r="A189" s="14" t="s">
        <v>239</v>
      </c>
      <c r="B189" s="13" t="s">
        <v>37</v>
      </c>
      <c r="C189" s="12" t="s">
        <v>253</v>
      </c>
      <c r="D189" s="15">
        <v>1353797</v>
      </c>
      <c r="E189" s="93" t="s">
        <v>179</v>
      </c>
      <c r="F189" s="13" t="s">
        <v>179</v>
      </c>
      <c r="G189" s="13" t="s">
        <v>179</v>
      </c>
      <c r="H189" s="15" t="s">
        <v>47</v>
      </c>
      <c r="I189" s="30">
        <v>2675</v>
      </c>
      <c r="J189" s="57">
        <f t="shared" si="13"/>
        <v>1605</v>
      </c>
      <c r="K189" s="176">
        <f t="shared" si="12"/>
        <v>0.4</v>
      </c>
    </row>
    <row r="190" spans="1:11">
      <c r="A190" s="14" t="s">
        <v>239</v>
      </c>
      <c r="B190" s="13" t="s">
        <v>37</v>
      </c>
      <c r="C190" s="12" t="s">
        <v>254</v>
      </c>
      <c r="D190" s="15">
        <v>1353798</v>
      </c>
      <c r="E190" s="93" t="s">
        <v>179</v>
      </c>
      <c r="F190" s="13" t="s">
        <v>179</v>
      </c>
      <c r="G190" s="13" t="s">
        <v>179</v>
      </c>
      <c r="H190" s="15" t="s">
        <v>47</v>
      </c>
      <c r="I190" s="30">
        <v>2675</v>
      </c>
      <c r="J190" s="57">
        <f t="shared" si="13"/>
        <v>1605</v>
      </c>
      <c r="K190" s="176">
        <f t="shared" si="12"/>
        <v>0.4</v>
      </c>
    </row>
    <row r="191" spans="1:11">
      <c r="A191" s="14" t="s">
        <v>239</v>
      </c>
      <c r="B191" s="13" t="s">
        <v>37</v>
      </c>
      <c r="C191" s="12" t="s">
        <v>255</v>
      </c>
      <c r="D191" s="15">
        <v>1353799</v>
      </c>
      <c r="E191" s="93" t="s">
        <v>179</v>
      </c>
      <c r="F191" s="13" t="s">
        <v>179</v>
      </c>
      <c r="G191" s="13" t="s">
        <v>179</v>
      </c>
      <c r="H191" s="15" t="s">
        <v>47</v>
      </c>
      <c r="I191" s="30">
        <v>2675</v>
      </c>
      <c r="J191" s="57">
        <f t="shared" si="13"/>
        <v>1605</v>
      </c>
      <c r="K191" s="176">
        <f t="shared" si="12"/>
        <v>0.4</v>
      </c>
    </row>
    <row r="192" spans="1:11">
      <c r="A192" s="14" t="s">
        <v>239</v>
      </c>
      <c r="B192" s="13" t="s">
        <v>37</v>
      </c>
      <c r="C192" s="12" t="s">
        <v>256</v>
      </c>
      <c r="D192" s="15">
        <v>1353800</v>
      </c>
      <c r="E192" s="93" t="s">
        <v>179</v>
      </c>
      <c r="F192" s="13" t="s">
        <v>179</v>
      </c>
      <c r="G192" s="13" t="s">
        <v>179</v>
      </c>
      <c r="H192" s="15" t="s">
        <v>47</v>
      </c>
      <c r="I192" s="30">
        <v>2675</v>
      </c>
      <c r="J192" s="57">
        <f t="shared" si="13"/>
        <v>1605</v>
      </c>
      <c r="K192" s="176">
        <f t="shared" si="12"/>
        <v>0.4</v>
      </c>
    </row>
    <row r="193" spans="1:11">
      <c r="A193" s="14" t="s">
        <v>239</v>
      </c>
      <c r="B193" s="13" t="s">
        <v>37</v>
      </c>
      <c r="C193" s="12" t="s">
        <v>257</v>
      </c>
      <c r="D193" s="15">
        <v>1353801</v>
      </c>
      <c r="E193" s="93" t="s">
        <v>179</v>
      </c>
      <c r="F193" s="13" t="s">
        <v>179</v>
      </c>
      <c r="G193" s="13" t="s">
        <v>179</v>
      </c>
      <c r="H193" s="15" t="s">
        <v>47</v>
      </c>
      <c r="I193" s="30">
        <v>2675</v>
      </c>
      <c r="J193" s="57">
        <f t="shared" si="13"/>
        <v>1605</v>
      </c>
      <c r="K193" s="176">
        <f t="shared" si="12"/>
        <v>0.4</v>
      </c>
    </row>
    <row r="194" spans="1:11" ht="18.75" customHeight="1">
      <c r="A194" s="14" t="s">
        <v>239</v>
      </c>
      <c r="B194" s="13" t="s">
        <v>37</v>
      </c>
      <c r="C194" s="12" t="s">
        <v>258</v>
      </c>
      <c r="D194" s="15">
        <v>1353802</v>
      </c>
      <c r="E194" s="93" t="s">
        <v>179</v>
      </c>
      <c r="F194" s="13" t="s">
        <v>179</v>
      </c>
      <c r="G194" s="13" t="s">
        <v>179</v>
      </c>
      <c r="H194" s="15" t="s">
        <v>47</v>
      </c>
      <c r="I194" s="30">
        <v>2675</v>
      </c>
      <c r="J194" s="57">
        <f t="shared" si="13"/>
        <v>1605</v>
      </c>
      <c r="K194" s="176">
        <f t="shared" si="12"/>
        <v>0.4</v>
      </c>
    </row>
    <row r="195" spans="1:11" ht="28.8">
      <c r="A195" s="14" t="s">
        <v>239</v>
      </c>
      <c r="B195" s="13" t="s">
        <v>37</v>
      </c>
      <c r="C195" s="12" t="s">
        <v>259</v>
      </c>
      <c r="D195" s="15">
        <v>1353803</v>
      </c>
      <c r="E195" s="93" t="s">
        <v>179</v>
      </c>
      <c r="F195" s="13" t="s">
        <v>179</v>
      </c>
      <c r="G195" s="13" t="s">
        <v>179</v>
      </c>
      <c r="H195" s="15" t="s">
        <v>47</v>
      </c>
      <c r="I195" s="30">
        <v>2675</v>
      </c>
      <c r="J195" s="57">
        <f t="shared" si="13"/>
        <v>1605</v>
      </c>
      <c r="K195" s="176">
        <f t="shared" si="12"/>
        <v>0.4</v>
      </c>
    </row>
    <row r="196" spans="1:11" ht="28.8">
      <c r="A196" s="14" t="s">
        <v>239</v>
      </c>
      <c r="B196" s="13" t="s">
        <v>37</v>
      </c>
      <c r="C196" s="12" t="s">
        <v>260</v>
      </c>
      <c r="D196" s="15">
        <v>1353804</v>
      </c>
      <c r="E196" s="93" t="s">
        <v>179</v>
      </c>
      <c r="F196" s="13" t="s">
        <v>179</v>
      </c>
      <c r="G196" s="13" t="s">
        <v>179</v>
      </c>
      <c r="H196" s="15" t="s">
        <v>47</v>
      </c>
      <c r="I196" s="30">
        <v>2675</v>
      </c>
      <c r="J196" s="57">
        <f t="shared" si="13"/>
        <v>1605</v>
      </c>
      <c r="K196" s="176">
        <f t="shared" si="12"/>
        <v>0.4</v>
      </c>
    </row>
    <row r="197" spans="1:11" ht="28.8">
      <c r="A197" s="14" t="s">
        <v>239</v>
      </c>
      <c r="B197" s="13" t="s">
        <v>37</v>
      </c>
      <c r="C197" s="12" t="s">
        <v>261</v>
      </c>
      <c r="D197" s="15">
        <v>1353805</v>
      </c>
      <c r="E197" s="93" t="s">
        <v>179</v>
      </c>
      <c r="F197" s="13" t="s">
        <v>179</v>
      </c>
      <c r="G197" s="13" t="s">
        <v>179</v>
      </c>
      <c r="H197" s="15" t="s">
        <v>47</v>
      </c>
      <c r="I197" s="30">
        <v>2675</v>
      </c>
      <c r="J197" s="57">
        <f t="shared" si="13"/>
        <v>1605</v>
      </c>
      <c r="K197" s="176">
        <f t="shared" si="12"/>
        <v>0.4</v>
      </c>
    </row>
    <row r="198" spans="1:11" ht="28.8">
      <c r="A198" s="14" t="s">
        <v>239</v>
      </c>
      <c r="B198" s="13" t="s">
        <v>37</v>
      </c>
      <c r="C198" s="12" t="s">
        <v>262</v>
      </c>
      <c r="D198" s="15">
        <v>1353806</v>
      </c>
      <c r="E198" s="93" t="s">
        <v>179</v>
      </c>
      <c r="F198" s="13" t="s">
        <v>179</v>
      </c>
      <c r="G198" s="13" t="s">
        <v>179</v>
      </c>
      <c r="H198" s="15" t="s">
        <v>47</v>
      </c>
      <c r="I198" s="30">
        <v>2675</v>
      </c>
      <c r="J198" s="57">
        <f t="shared" si="13"/>
        <v>1605</v>
      </c>
      <c r="K198" s="176">
        <f t="shared" si="12"/>
        <v>0.4</v>
      </c>
    </row>
    <row r="199" spans="1:11" ht="28.8">
      <c r="A199" s="14" t="s">
        <v>239</v>
      </c>
      <c r="B199" s="13" t="s">
        <v>37</v>
      </c>
      <c r="C199" s="12" t="s">
        <v>263</v>
      </c>
      <c r="D199" s="15">
        <v>1353807</v>
      </c>
      <c r="E199" s="93" t="s">
        <v>179</v>
      </c>
      <c r="F199" s="13" t="s">
        <v>179</v>
      </c>
      <c r="G199" s="13" t="s">
        <v>179</v>
      </c>
      <c r="H199" s="15" t="s">
        <v>47</v>
      </c>
      <c r="I199" s="30">
        <v>2675</v>
      </c>
      <c r="J199" s="57">
        <f t="shared" si="13"/>
        <v>1605</v>
      </c>
      <c r="K199" s="176">
        <f t="shared" si="12"/>
        <v>0.4</v>
      </c>
    </row>
    <row r="200" spans="1:11" ht="28.8">
      <c r="A200" s="14" t="s">
        <v>239</v>
      </c>
      <c r="B200" s="13" t="s">
        <v>37</v>
      </c>
      <c r="C200" s="12" t="s">
        <v>264</v>
      </c>
      <c r="D200" s="15">
        <v>1353808</v>
      </c>
      <c r="E200" s="93" t="s">
        <v>179</v>
      </c>
      <c r="F200" s="13" t="s">
        <v>179</v>
      </c>
      <c r="G200" s="13" t="s">
        <v>179</v>
      </c>
      <c r="H200" s="15" t="s">
        <v>47</v>
      </c>
      <c r="I200" s="30">
        <v>2675</v>
      </c>
      <c r="J200" s="57">
        <f t="shared" si="13"/>
        <v>1605</v>
      </c>
      <c r="K200" s="176">
        <f t="shared" si="12"/>
        <v>0.4</v>
      </c>
    </row>
    <row r="201" spans="1:11" ht="15" customHeight="1">
      <c r="A201" s="14" t="s">
        <v>239</v>
      </c>
      <c r="B201" s="13" t="s">
        <v>37</v>
      </c>
      <c r="C201" s="12" t="s">
        <v>265</v>
      </c>
      <c r="D201" s="15">
        <v>1353816</v>
      </c>
      <c r="E201" s="93" t="s">
        <v>179</v>
      </c>
      <c r="F201" s="13" t="s">
        <v>179</v>
      </c>
      <c r="G201" s="13" t="s">
        <v>179</v>
      </c>
      <c r="H201" s="15" t="s">
        <v>47</v>
      </c>
      <c r="I201" s="30">
        <v>1170</v>
      </c>
      <c r="J201" s="57">
        <f t="shared" si="13"/>
        <v>702</v>
      </c>
      <c r="K201" s="176">
        <f t="shared" si="12"/>
        <v>0.4</v>
      </c>
    </row>
    <row r="202" spans="1:11">
      <c r="A202" s="14" t="s">
        <v>239</v>
      </c>
      <c r="B202" s="13" t="s">
        <v>37</v>
      </c>
      <c r="C202" s="12" t="s">
        <v>266</v>
      </c>
      <c r="D202" s="15">
        <v>1353817</v>
      </c>
      <c r="E202" s="93" t="s">
        <v>179</v>
      </c>
      <c r="F202" s="13" t="s">
        <v>179</v>
      </c>
      <c r="G202" s="13" t="s">
        <v>179</v>
      </c>
      <c r="H202" s="15" t="s">
        <v>47</v>
      </c>
      <c r="I202" s="30">
        <v>1170</v>
      </c>
      <c r="J202" s="57">
        <f t="shared" si="13"/>
        <v>702</v>
      </c>
      <c r="K202" s="176">
        <f t="shared" si="12"/>
        <v>0.4</v>
      </c>
    </row>
    <row r="203" spans="1:11">
      <c r="A203" s="14" t="s">
        <v>239</v>
      </c>
      <c r="B203" s="13" t="s">
        <v>37</v>
      </c>
      <c r="C203" s="12" t="s">
        <v>267</v>
      </c>
      <c r="D203" s="15">
        <v>1353818</v>
      </c>
      <c r="E203" s="93" t="s">
        <v>179</v>
      </c>
      <c r="F203" s="13" t="s">
        <v>179</v>
      </c>
      <c r="G203" s="13" t="s">
        <v>179</v>
      </c>
      <c r="H203" s="15" t="s">
        <v>47</v>
      </c>
      <c r="I203" s="30">
        <v>1170</v>
      </c>
      <c r="J203" s="57">
        <f t="shared" si="13"/>
        <v>702</v>
      </c>
      <c r="K203" s="176">
        <f t="shared" si="12"/>
        <v>0.4</v>
      </c>
    </row>
    <row r="204" spans="1:11">
      <c r="A204" s="14" t="s">
        <v>239</v>
      </c>
      <c r="B204" s="13" t="s">
        <v>37</v>
      </c>
      <c r="C204" s="12" t="s">
        <v>268</v>
      </c>
      <c r="D204" s="15">
        <v>1353819</v>
      </c>
      <c r="E204" s="93" t="s">
        <v>179</v>
      </c>
      <c r="F204" s="13" t="s">
        <v>179</v>
      </c>
      <c r="G204" s="13" t="s">
        <v>179</v>
      </c>
      <c r="H204" s="15" t="s">
        <v>47</v>
      </c>
      <c r="I204" s="30">
        <v>1170</v>
      </c>
      <c r="J204" s="57">
        <f t="shared" si="13"/>
        <v>702</v>
      </c>
      <c r="K204" s="176">
        <f t="shared" si="12"/>
        <v>0.4</v>
      </c>
    </row>
    <row r="205" spans="1:11">
      <c r="A205" s="14" t="s">
        <v>239</v>
      </c>
      <c r="B205" s="13" t="s">
        <v>37</v>
      </c>
      <c r="C205" s="12" t="s">
        <v>269</v>
      </c>
      <c r="D205" s="15">
        <v>1353820</v>
      </c>
      <c r="E205" s="93" t="s">
        <v>179</v>
      </c>
      <c r="F205" s="13" t="s">
        <v>179</v>
      </c>
      <c r="G205" s="13" t="s">
        <v>179</v>
      </c>
      <c r="H205" s="15" t="s">
        <v>47</v>
      </c>
      <c r="I205" s="30">
        <v>1170</v>
      </c>
      <c r="J205" s="57">
        <f t="shared" si="13"/>
        <v>702</v>
      </c>
      <c r="K205" s="176">
        <f t="shared" si="12"/>
        <v>0.4</v>
      </c>
    </row>
    <row r="206" spans="1:11">
      <c r="A206" s="14" t="s">
        <v>239</v>
      </c>
      <c r="B206" s="13" t="s">
        <v>37</v>
      </c>
      <c r="C206" s="12" t="s">
        <v>270</v>
      </c>
      <c r="D206" s="15">
        <v>1353821</v>
      </c>
      <c r="E206" s="93" t="s">
        <v>179</v>
      </c>
      <c r="F206" s="13" t="s">
        <v>179</v>
      </c>
      <c r="G206" s="13" t="s">
        <v>179</v>
      </c>
      <c r="H206" s="15" t="s">
        <v>47</v>
      </c>
      <c r="I206" s="30">
        <v>1170</v>
      </c>
      <c r="J206" s="57">
        <f t="shared" si="13"/>
        <v>702</v>
      </c>
      <c r="K206" s="176">
        <f t="shared" si="12"/>
        <v>0.4</v>
      </c>
    </row>
    <row r="207" spans="1:11" ht="28.8">
      <c r="A207" s="14" t="s">
        <v>239</v>
      </c>
      <c r="B207" s="13" t="s">
        <v>37</v>
      </c>
      <c r="C207" s="12" t="s">
        <v>271</v>
      </c>
      <c r="D207" s="15">
        <v>1353822</v>
      </c>
      <c r="E207" s="93" t="s">
        <v>179</v>
      </c>
      <c r="F207" s="13" t="s">
        <v>179</v>
      </c>
      <c r="G207" s="13" t="s">
        <v>179</v>
      </c>
      <c r="H207" s="15" t="s">
        <v>47</v>
      </c>
      <c r="I207" s="30">
        <v>1170</v>
      </c>
      <c r="J207" s="57">
        <f t="shared" si="13"/>
        <v>702</v>
      </c>
      <c r="K207" s="176">
        <f t="shared" si="12"/>
        <v>0.4</v>
      </c>
    </row>
    <row r="208" spans="1:11" ht="28.8">
      <c r="A208" s="14" t="s">
        <v>239</v>
      </c>
      <c r="B208" s="13" t="s">
        <v>37</v>
      </c>
      <c r="C208" s="12" t="s">
        <v>272</v>
      </c>
      <c r="D208" s="15">
        <v>1353823</v>
      </c>
      <c r="E208" s="93" t="s">
        <v>179</v>
      </c>
      <c r="F208" s="13" t="s">
        <v>179</v>
      </c>
      <c r="G208" s="13" t="s">
        <v>179</v>
      </c>
      <c r="H208" s="15" t="s">
        <v>47</v>
      </c>
      <c r="I208" s="30">
        <v>1170</v>
      </c>
      <c r="J208" s="57">
        <f t="shared" si="13"/>
        <v>702</v>
      </c>
      <c r="K208" s="176">
        <f t="shared" si="12"/>
        <v>0.4</v>
      </c>
    </row>
    <row r="209" spans="1:11" ht="28.8">
      <c r="A209" s="14" t="s">
        <v>239</v>
      </c>
      <c r="B209" s="13" t="s">
        <v>37</v>
      </c>
      <c r="C209" s="12" t="s">
        <v>273</v>
      </c>
      <c r="D209" s="15">
        <v>1353824</v>
      </c>
      <c r="E209" s="93" t="s">
        <v>179</v>
      </c>
      <c r="F209" s="13" t="s">
        <v>179</v>
      </c>
      <c r="G209" s="13" t="s">
        <v>179</v>
      </c>
      <c r="H209" s="15" t="s">
        <v>47</v>
      </c>
      <c r="I209" s="30">
        <v>1170</v>
      </c>
      <c r="J209" s="57">
        <f t="shared" si="13"/>
        <v>702</v>
      </c>
      <c r="K209" s="176">
        <f t="shared" si="12"/>
        <v>0.4</v>
      </c>
    </row>
    <row r="210" spans="1:11" ht="28.8">
      <c r="A210" s="14" t="s">
        <v>239</v>
      </c>
      <c r="B210" s="13" t="s">
        <v>37</v>
      </c>
      <c r="C210" s="12" t="s">
        <v>274</v>
      </c>
      <c r="D210" s="15">
        <v>1353825</v>
      </c>
      <c r="E210" s="93" t="s">
        <v>179</v>
      </c>
      <c r="F210" s="13" t="s">
        <v>179</v>
      </c>
      <c r="G210" s="13" t="s">
        <v>179</v>
      </c>
      <c r="H210" s="15" t="s">
        <v>47</v>
      </c>
      <c r="I210" s="30">
        <v>1170</v>
      </c>
      <c r="J210" s="57">
        <f t="shared" si="13"/>
        <v>702</v>
      </c>
      <c r="K210" s="176">
        <f t="shared" si="12"/>
        <v>0.4</v>
      </c>
    </row>
    <row r="211" spans="1:11" ht="28.8">
      <c r="A211" s="14" t="s">
        <v>239</v>
      </c>
      <c r="B211" s="13" t="s">
        <v>37</v>
      </c>
      <c r="C211" s="12" t="s">
        <v>275</v>
      </c>
      <c r="D211" s="15">
        <v>1353826</v>
      </c>
      <c r="E211" s="93" t="s">
        <v>179</v>
      </c>
      <c r="F211" s="13" t="s">
        <v>179</v>
      </c>
      <c r="G211" s="13" t="s">
        <v>179</v>
      </c>
      <c r="H211" s="15" t="s">
        <v>47</v>
      </c>
      <c r="I211" s="30">
        <v>1170</v>
      </c>
      <c r="J211" s="57">
        <f t="shared" si="13"/>
        <v>702</v>
      </c>
      <c r="K211" s="176">
        <f t="shared" si="12"/>
        <v>0.4</v>
      </c>
    </row>
    <row r="212" spans="1:11" ht="28.8">
      <c r="A212" s="14" t="s">
        <v>239</v>
      </c>
      <c r="B212" s="13" t="s">
        <v>37</v>
      </c>
      <c r="C212" s="12" t="s">
        <v>276</v>
      </c>
      <c r="D212" s="15">
        <v>1353827</v>
      </c>
      <c r="E212" s="93" t="s">
        <v>179</v>
      </c>
      <c r="F212" s="13" t="s">
        <v>179</v>
      </c>
      <c r="G212" s="13" t="s">
        <v>179</v>
      </c>
      <c r="H212" s="15" t="s">
        <v>47</v>
      </c>
      <c r="I212" s="30">
        <v>1170</v>
      </c>
      <c r="J212" s="57">
        <f t="shared" si="13"/>
        <v>702</v>
      </c>
      <c r="K212" s="178">
        <f>SUM((J212-I212)/I212)*-1</f>
        <v>0.4</v>
      </c>
    </row>
    <row r="213" spans="1:11">
      <c r="A213" s="14"/>
      <c r="B213" s="16"/>
      <c r="C213" s="12"/>
      <c r="D213" s="15"/>
      <c r="E213" s="93"/>
      <c r="F213" s="16"/>
      <c r="G213" s="26"/>
      <c r="H213" s="27"/>
      <c r="I213" s="28"/>
      <c r="J213" s="28"/>
      <c r="K213" s="29"/>
    </row>
    <row r="214" spans="1:11" ht="15" thickBot="1">
      <c r="A214" s="17"/>
      <c r="B214" s="18"/>
      <c r="C214" s="19"/>
      <c r="D214" s="20"/>
      <c r="E214" s="20"/>
      <c r="F214" s="18"/>
      <c r="G214" s="21"/>
      <c r="H214" s="18"/>
      <c r="I214" s="22"/>
      <c r="J214" s="22"/>
      <c r="K214" s="23"/>
    </row>
    <row r="215" spans="1:11" ht="15" thickBot="1">
      <c r="A215" s="24"/>
      <c r="B215" s="25"/>
      <c r="C215" s="25"/>
      <c r="D215" s="25"/>
      <c r="E215" s="25"/>
      <c r="F215" s="25"/>
      <c r="G215" s="25"/>
      <c r="H215" s="25"/>
      <c r="I215" s="25"/>
      <c r="J215" s="25"/>
      <c r="K215" s="193"/>
    </row>
  </sheetData>
  <autoFilter ref="A7:K213"/>
  <mergeCells count="4">
    <mergeCell ref="A1:K2"/>
    <mergeCell ref="A3:K3"/>
    <mergeCell ref="A5:K6"/>
    <mergeCell ref="A4:K4"/>
  </mergeCells>
  <phoneticPr fontId="21" type="noConversion"/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9"/>
  <sheetViews>
    <sheetView workbookViewId="0">
      <pane ySplit="5" topLeftCell="A6" activePane="bottomLeft" state="frozen"/>
      <selection pane="bottomLeft" activeCell="A7" sqref="A7"/>
    </sheetView>
  </sheetViews>
  <sheetFormatPr defaultRowHeight="14.4"/>
  <cols>
    <col min="1" max="1" width="33.33203125" customWidth="1"/>
    <col min="2" max="2" width="20.5546875" style="32" customWidth="1"/>
    <col min="3" max="3" width="105.6640625" customWidth="1"/>
    <col min="4" max="4" width="47.33203125" bestFit="1" customWidth="1"/>
    <col min="5" max="5" width="18.109375" customWidth="1"/>
    <col min="6" max="6" width="22" customWidth="1"/>
    <col min="7" max="8" width="12.44140625" style="37" customWidth="1"/>
    <col min="9" max="9" width="16.44140625" customWidth="1"/>
  </cols>
  <sheetData>
    <row r="1" spans="1:9" ht="15" customHeight="1">
      <c r="A1" s="219" t="s">
        <v>289</v>
      </c>
      <c r="B1" s="233"/>
      <c r="C1" s="233"/>
      <c r="D1" s="233"/>
      <c r="E1" s="233"/>
      <c r="F1" s="233"/>
      <c r="G1" s="233"/>
      <c r="H1" s="233"/>
      <c r="I1" s="234"/>
    </row>
    <row r="2" spans="1:9" ht="15" thickBot="1">
      <c r="A2" s="235"/>
      <c r="B2" s="236"/>
      <c r="C2" s="236"/>
      <c r="D2" s="236"/>
      <c r="E2" s="236"/>
      <c r="F2" s="236"/>
      <c r="G2" s="236"/>
      <c r="H2" s="236"/>
      <c r="I2" s="237"/>
    </row>
    <row r="3" spans="1:9" ht="15" customHeight="1">
      <c r="A3" s="226" t="s">
        <v>290</v>
      </c>
      <c r="B3" s="233"/>
      <c r="C3" s="233"/>
      <c r="D3" s="233"/>
      <c r="E3" s="233"/>
      <c r="F3" s="233"/>
      <c r="G3" s="233"/>
      <c r="H3" s="233"/>
      <c r="I3" s="234"/>
    </row>
    <row r="4" spans="1:9">
      <c r="A4" s="238"/>
      <c r="B4" s="239"/>
      <c r="C4" s="239"/>
      <c r="D4" s="239"/>
      <c r="E4" s="239"/>
      <c r="F4" s="239"/>
      <c r="G4" s="239"/>
      <c r="H4" s="239"/>
      <c r="I4" s="240"/>
    </row>
    <row r="5" spans="1:9" ht="46.8">
      <c r="A5" s="7" t="s">
        <v>25</v>
      </c>
      <c r="B5" s="8" t="s">
        <v>26</v>
      </c>
      <c r="C5" s="8" t="s">
        <v>27</v>
      </c>
      <c r="D5" s="34" t="s">
        <v>298</v>
      </c>
      <c r="E5" s="8" t="s">
        <v>28</v>
      </c>
      <c r="F5" s="8" t="s">
        <v>30</v>
      </c>
      <c r="G5" s="35" t="s">
        <v>33</v>
      </c>
      <c r="H5" s="36" t="s">
        <v>34</v>
      </c>
      <c r="I5" s="8" t="s">
        <v>35</v>
      </c>
    </row>
    <row r="6" spans="1:9" ht="15.6">
      <c r="A6" s="241" t="s">
        <v>291</v>
      </c>
      <c r="B6" s="242"/>
      <c r="C6" s="242"/>
      <c r="D6" s="242"/>
      <c r="E6" s="242"/>
      <c r="F6" s="242"/>
      <c r="G6" s="242"/>
      <c r="H6" s="242"/>
      <c r="I6" s="243"/>
    </row>
    <row r="7" spans="1:9">
      <c r="A7" s="179" t="s">
        <v>278</v>
      </c>
      <c r="B7" s="81" t="s">
        <v>279</v>
      </c>
      <c r="C7" s="33" t="s">
        <v>348</v>
      </c>
      <c r="D7" s="81" t="s">
        <v>326</v>
      </c>
      <c r="E7" s="80">
        <v>1002536</v>
      </c>
      <c r="F7" s="33" t="s">
        <v>311</v>
      </c>
      <c r="G7" s="82">
        <v>45</v>
      </c>
      <c r="H7" s="82">
        <v>27</v>
      </c>
      <c r="I7" s="180">
        <f>(G7-H7)/G7</f>
        <v>0.4</v>
      </c>
    </row>
    <row r="8" spans="1:9">
      <c r="A8" s="179" t="s">
        <v>278</v>
      </c>
      <c r="B8" s="81" t="s">
        <v>279</v>
      </c>
      <c r="C8" s="33" t="s">
        <v>348</v>
      </c>
      <c r="D8" s="81" t="s">
        <v>327</v>
      </c>
      <c r="E8" s="80">
        <v>1002535</v>
      </c>
      <c r="F8" s="33" t="s">
        <v>311</v>
      </c>
      <c r="G8" s="82">
        <v>45</v>
      </c>
      <c r="H8" s="82">
        <v>27</v>
      </c>
      <c r="I8" s="180">
        <f t="shared" ref="I8:I71" si="0">(G8-H8)/G8</f>
        <v>0.4</v>
      </c>
    </row>
    <row r="9" spans="1:9">
      <c r="A9" s="179" t="s">
        <v>278</v>
      </c>
      <c r="B9" s="81" t="s">
        <v>279</v>
      </c>
      <c r="C9" s="33" t="s">
        <v>348</v>
      </c>
      <c r="D9" s="81" t="s">
        <v>328</v>
      </c>
      <c r="E9" s="80">
        <v>1153322</v>
      </c>
      <c r="F9" s="33" t="s">
        <v>311</v>
      </c>
      <c r="G9" s="82">
        <v>40</v>
      </c>
      <c r="H9" s="82">
        <v>24</v>
      </c>
      <c r="I9" s="180">
        <f t="shared" si="0"/>
        <v>0.4</v>
      </c>
    </row>
    <row r="10" spans="1:9">
      <c r="A10" s="179" t="s">
        <v>278</v>
      </c>
      <c r="B10" s="81" t="s">
        <v>279</v>
      </c>
      <c r="C10" s="33" t="s">
        <v>348</v>
      </c>
      <c r="D10" s="81" t="s">
        <v>329</v>
      </c>
      <c r="E10" s="80">
        <v>1153323</v>
      </c>
      <c r="F10" s="33" t="s">
        <v>311</v>
      </c>
      <c r="G10" s="82">
        <v>40</v>
      </c>
      <c r="H10" s="82">
        <v>24</v>
      </c>
      <c r="I10" s="180">
        <f t="shared" si="0"/>
        <v>0.4</v>
      </c>
    </row>
    <row r="11" spans="1:9">
      <c r="A11" s="179" t="s">
        <v>278</v>
      </c>
      <c r="B11" s="81" t="s">
        <v>277</v>
      </c>
      <c r="C11" s="33" t="s">
        <v>349</v>
      </c>
      <c r="D11" s="81" t="s">
        <v>339</v>
      </c>
      <c r="E11" s="80" t="s">
        <v>330</v>
      </c>
      <c r="F11" s="33" t="s">
        <v>311</v>
      </c>
      <c r="G11" s="82">
        <v>90</v>
      </c>
      <c r="H11" s="82">
        <v>51</v>
      </c>
      <c r="I11" s="180">
        <f t="shared" si="0"/>
        <v>0.43333333333333335</v>
      </c>
    </row>
    <row r="12" spans="1:9">
      <c r="A12" s="179" t="s">
        <v>278</v>
      </c>
      <c r="B12" s="81" t="s">
        <v>277</v>
      </c>
      <c r="C12" s="33" t="s">
        <v>349</v>
      </c>
      <c r="D12" s="81" t="s">
        <v>340</v>
      </c>
      <c r="E12" s="80" t="s">
        <v>331</v>
      </c>
      <c r="F12" s="33" t="s">
        <v>311</v>
      </c>
      <c r="G12" s="82">
        <v>90</v>
      </c>
      <c r="H12" s="82">
        <v>51</v>
      </c>
      <c r="I12" s="180">
        <f t="shared" si="0"/>
        <v>0.43333333333333335</v>
      </c>
    </row>
    <row r="13" spans="1:9">
      <c r="A13" s="179" t="s">
        <v>278</v>
      </c>
      <c r="B13" s="81" t="s">
        <v>277</v>
      </c>
      <c r="C13" s="33" t="s">
        <v>349</v>
      </c>
      <c r="D13" s="81" t="s">
        <v>341</v>
      </c>
      <c r="E13" s="80" t="s">
        <v>332</v>
      </c>
      <c r="F13" s="33" t="s">
        <v>311</v>
      </c>
      <c r="G13" s="82">
        <v>130</v>
      </c>
      <c r="H13" s="82">
        <v>75</v>
      </c>
      <c r="I13" s="180">
        <f t="shared" si="0"/>
        <v>0.42307692307692307</v>
      </c>
    </row>
    <row r="14" spans="1:9">
      <c r="A14" s="179" t="s">
        <v>278</v>
      </c>
      <c r="B14" s="81" t="s">
        <v>277</v>
      </c>
      <c r="C14" s="33" t="s">
        <v>349</v>
      </c>
      <c r="D14" s="81" t="s">
        <v>342</v>
      </c>
      <c r="E14" s="80" t="s">
        <v>333</v>
      </c>
      <c r="F14" s="33" t="s">
        <v>311</v>
      </c>
      <c r="G14" s="82">
        <v>90</v>
      </c>
      <c r="H14" s="82">
        <v>51</v>
      </c>
      <c r="I14" s="180">
        <f t="shared" si="0"/>
        <v>0.43333333333333335</v>
      </c>
    </row>
    <row r="15" spans="1:9">
      <c r="A15" s="179" t="s">
        <v>278</v>
      </c>
      <c r="B15" s="81" t="s">
        <v>277</v>
      </c>
      <c r="C15" s="33" t="s">
        <v>349</v>
      </c>
      <c r="D15" s="81" t="s">
        <v>343</v>
      </c>
      <c r="E15" s="80" t="s">
        <v>334</v>
      </c>
      <c r="F15" s="33" t="s">
        <v>311</v>
      </c>
      <c r="G15" s="82">
        <v>90</v>
      </c>
      <c r="H15" s="82">
        <v>51</v>
      </c>
      <c r="I15" s="180">
        <f t="shared" si="0"/>
        <v>0.43333333333333335</v>
      </c>
    </row>
    <row r="16" spans="1:9">
      <c r="A16" s="179" t="s">
        <v>278</v>
      </c>
      <c r="B16" s="81" t="s">
        <v>277</v>
      </c>
      <c r="C16" s="33" t="s">
        <v>349</v>
      </c>
      <c r="D16" s="81" t="s">
        <v>344</v>
      </c>
      <c r="E16" s="80" t="s">
        <v>335</v>
      </c>
      <c r="F16" s="33" t="s">
        <v>311</v>
      </c>
      <c r="G16" s="82">
        <v>130</v>
      </c>
      <c r="H16" s="82">
        <v>75</v>
      </c>
      <c r="I16" s="180">
        <f t="shared" si="0"/>
        <v>0.42307692307692307</v>
      </c>
    </row>
    <row r="17" spans="1:9">
      <c r="A17" s="179" t="s">
        <v>278</v>
      </c>
      <c r="B17" s="81" t="s">
        <v>277</v>
      </c>
      <c r="C17" s="33" t="s">
        <v>349</v>
      </c>
      <c r="D17" s="81" t="s">
        <v>345</v>
      </c>
      <c r="E17" s="80" t="s">
        <v>336</v>
      </c>
      <c r="F17" s="33" t="s">
        <v>311</v>
      </c>
      <c r="G17" s="82">
        <v>50</v>
      </c>
      <c r="H17" s="82">
        <v>30</v>
      </c>
      <c r="I17" s="180">
        <f t="shared" si="0"/>
        <v>0.4</v>
      </c>
    </row>
    <row r="18" spans="1:9">
      <c r="A18" s="179" t="s">
        <v>278</v>
      </c>
      <c r="B18" s="81" t="s">
        <v>277</v>
      </c>
      <c r="C18" s="33" t="s">
        <v>349</v>
      </c>
      <c r="D18" s="81" t="s">
        <v>346</v>
      </c>
      <c r="E18" s="80" t="s">
        <v>337</v>
      </c>
      <c r="F18" s="33" t="s">
        <v>311</v>
      </c>
      <c r="G18" s="82">
        <v>50</v>
      </c>
      <c r="H18" s="82">
        <v>30</v>
      </c>
      <c r="I18" s="180">
        <f t="shared" si="0"/>
        <v>0.4</v>
      </c>
    </row>
    <row r="19" spans="1:9">
      <c r="A19" s="179" t="s">
        <v>278</v>
      </c>
      <c r="B19" s="81" t="s">
        <v>277</v>
      </c>
      <c r="C19" s="33" t="s">
        <v>349</v>
      </c>
      <c r="D19" s="81" t="s">
        <v>347</v>
      </c>
      <c r="E19" s="80" t="s">
        <v>338</v>
      </c>
      <c r="F19" s="33" t="s">
        <v>311</v>
      </c>
      <c r="G19" s="82">
        <v>60</v>
      </c>
      <c r="H19" s="82">
        <v>36</v>
      </c>
      <c r="I19" s="180">
        <f t="shared" si="0"/>
        <v>0.4</v>
      </c>
    </row>
    <row r="20" spans="1:9" s="119" customFormat="1">
      <c r="A20" s="181" t="s">
        <v>292</v>
      </c>
      <c r="B20" s="83" t="s">
        <v>293</v>
      </c>
      <c r="C20" s="125" t="s">
        <v>325</v>
      </c>
      <c r="D20" s="83" t="s">
        <v>301</v>
      </c>
      <c r="E20" s="128">
        <v>1001618</v>
      </c>
      <c r="F20" s="125" t="s">
        <v>311</v>
      </c>
      <c r="G20" s="129">
        <v>205</v>
      </c>
      <c r="H20" s="129">
        <v>108.9</v>
      </c>
      <c r="I20" s="182">
        <f t="shared" si="0"/>
        <v>0.46878048780487802</v>
      </c>
    </row>
    <row r="21" spans="1:9" s="119" customFormat="1">
      <c r="A21" s="181" t="s">
        <v>292</v>
      </c>
      <c r="B21" s="83" t="s">
        <v>293</v>
      </c>
      <c r="C21" s="125" t="s">
        <v>325</v>
      </c>
      <c r="D21" s="83" t="s">
        <v>302</v>
      </c>
      <c r="E21" s="128">
        <v>1003599</v>
      </c>
      <c r="F21" s="125" t="s">
        <v>311</v>
      </c>
      <c r="G21" s="129">
        <v>205</v>
      </c>
      <c r="H21" s="129">
        <v>108.9</v>
      </c>
      <c r="I21" s="182">
        <f t="shared" si="0"/>
        <v>0.46878048780487802</v>
      </c>
    </row>
    <row r="22" spans="1:9" s="119" customFormat="1">
      <c r="A22" s="181" t="s">
        <v>292</v>
      </c>
      <c r="B22" s="83" t="s">
        <v>293</v>
      </c>
      <c r="C22" s="125" t="s">
        <v>325</v>
      </c>
      <c r="D22" s="83" t="s">
        <v>303</v>
      </c>
      <c r="E22" s="128">
        <v>1001628</v>
      </c>
      <c r="F22" s="125" t="s">
        <v>311</v>
      </c>
      <c r="G22" s="129">
        <v>205</v>
      </c>
      <c r="H22" s="129">
        <v>108.9</v>
      </c>
      <c r="I22" s="182">
        <f t="shared" si="0"/>
        <v>0.46878048780487802</v>
      </c>
    </row>
    <row r="23" spans="1:9" s="119" customFormat="1">
      <c r="A23" s="181" t="s">
        <v>292</v>
      </c>
      <c r="B23" s="83" t="s">
        <v>293</v>
      </c>
      <c r="C23" s="125" t="s">
        <v>325</v>
      </c>
      <c r="D23" s="83" t="s">
        <v>304</v>
      </c>
      <c r="E23" s="128">
        <v>1348958</v>
      </c>
      <c r="F23" s="125" t="s">
        <v>311</v>
      </c>
      <c r="G23" s="129">
        <v>205</v>
      </c>
      <c r="H23" s="129">
        <v>108.9</v>
      </c>
      <c r="I23" s="182">
        <f t="shared" si="0"/>
        <v>0.46878048780487802</v>
      </c>
    </row>
    <row r="24" spans="1:9" s="119" customFormat="1">
      <c r="A24" s="181" t="s">
        <v>292</v>
      </c>
      <c r="B24" s="83" t="s">
        <v>293</v>
      </c>
      <c r="C24" s="125" t="s">
        <v>325</v>
      </c>
      <c r="D24" s="83" t="s">
        <v>305</v>
      </c>
      <c r="E24" s="128">
        <v>1001665</v>
      </c>
      <c r="F24" s="125" t="s">
        <v>311</v>
      </c>
      <c r="G24" s="129">
        <v>250</v>
      </c>
      <c r="H24" s="129">
        <v>128.69999999999999</v>
      </c>
      <c r="I24" s="182">
        <f t="shared" si="0"/>
        <v>0.48520000000000002</v>
      </c>
    </row>
    <row r="25" spans="1:9" s="119" customFormat="1">
      <c r="A25" s="181" t="s">
        <v>292</v>
      </c>
      <c r="B25" s="83" t="s">
        <v>293</v>
      </c>
      <c r="C25" s="125" t="s">
        <v>325</v>
      </c>
      <c r="D25" s="83" t="s">
        <v>306</v>
      </c>
      <c r="E25" s="128">
        <v>1348959</v>
      </c>
      <c r="F25" s="125" t="s">
        <v>311</v>
      </c>
      <c r="G25" s="129">
        <v>250</v>
      </c>
      <c r="H25" s="129">
        <v>128.69999999999999</v>
      </c>
      <c r="I25" s="182">
        <f t="shared" si="0"/>
        <v>0.48520000000000002</v>
      </c>
    </row>
    <row r="26" spans="1:9" s="119" customFormat="1">
      <c r="A26" s="181" t="s">
        <v>292</v>
      </c>
      <c r="B26" s="83" t="s">
        <v>293</v>
      </c>
      <c r="C26" s="125" t="s">
        <v>325</v>
      </c>
      <c r="D26" s="83" t="s">
        <v>307</v>
      </c>
      <c r="E26" s="128">
        <v>1348805</v>
      </c>
      <c r="F26" s="125" t="s">
        <v>311</v>
      </c>
      <c r="G26" s="129">
        <v>300</v>
      </c>
      <c r="H26" s="129">
        <v>158.4</v>
      </c>
      <c r="I26" s="182">
        <f t="shared" si="0"/>
        <v>0.47199999999999998</v>
      </c>
    </row>
    <row r="27" spans="1:9" s="119" customFormat="1">
      <c r="A27" s="181" t="s">
        <v>292</v>
      </c>
      <c r="B27" s="83" t="s">
        <v>293</v>
      </c>
      <c r="C27" s="125" t="s">
        <v>325</v>
      </c>
      <c r="D27" s="83" t="s">
        <v>308</v>
      </c>
      <c r="E27" s="128">
        <v>1348804</v>
      </c>
      <c r="F27" s="125" t="s">
        <v>311</v>
      </c>
      <c r="G27" s="129">
        <v>300</v>
      </c>
      <c r="H27" s="129">
        <v>158.4</v>
      </c>
      <c r="I27" s="182">
        <f t="shared" si="0"/>
        <v>0.47199999999999998</v>
      </c>
    </row>
    <row r="28" spans="1:9" s="119" customFormat="1">
      <c r="A28" s="181" t="s">
        <v>292</v>
      </c>
      <c r="B28" s="83" t="s">
        <v>293</v>
      </c>
      <c r="C28" s="125" t="s">
        <v>325</v>
      </c>
      <c r="D28" s="83" t="s">
        <v>309</v>
      </c>
      <c r="E28" s="128">
        <v>1001635</v>
      </c>
      <c r="F28" s="125" t="s">
        <v>311</v>
      </c>
      <c r="G28" s="129">
        <v>350</v>
      </c>
      <c r="H28" s="129">
        <v>194.7</v>
      </c>
      <c r="I28" s="182">
        <f t="shared" si="0"/>
        <v>0.44371428571428573</v>
      </c>
    </row>
    <row r="29" spans="1:9" s="119" customFormat="1">
      <c r="A29" s="181" t="s">
        <v>292</v>
      </c>
      <c r="B29" s="83" t="s">
        <v>293</v>
      </c>
      <c r="C29" s="125" t="s">
        <v>325</v>
      </c>
      <c r="D29" s="83" t="s">
        <v>310</v>
      </c>
      <c r="E29" s="128">
        <v>1030639</v>
      </c>
      <c r="F29" s="125" t="s">
        <v>311</v>
      </c>
      <c r="G29" s="129">
        <v>350</v>
      </c>
      <c r="H29" s="129">
        <v>194.7</v>
      </c>
      <c r="I29" s="182">
        <f t="shared" si="0"/>
        <v>0.44371428571428573</v>
      </c>
    </row>
    <row r="30" spans="1:9" s="119" customFormat="1">
      <c r="A30" s="181" t="s">
        <v>292</v>
      </c>
      <c r="B30" s="83" t="s">
        <v>293</v>
      </c>
      <c r="C30" s="125" t="s">
        <v>325</v>
      </c>
      <c r="D30" s="83" t="s">
        <v>312</v>
      </c>
      <c r="E30" s="128">
        <v>1168057</v>
      </c>
      <c r="F30" s="125" t="s">
        <v>311</v>
      </c>
      <c r="G30" s="129">
        <v>230</v>
      </c>
      <c r="H30" s="129">
        <v>125.4</v>
      </c>
      <c r="I30" s="182">
        <f t="shared" si="0"/>
        <v>0.45478260869565212</v>
      </c>
    </row>
    <row r="31" spans="1:9" s="119" customFormat="1">
      <c r="A31" s="181" t="s">
        <v>292</v>
      </c>
      <c r="B31" s="83" t="s">
        <v>293</v>
      </c>
      <c r="C31" s="125" t="s">
        <v>325</v>
      </c>
      <c r="D31" s="83" t="s">
        <v>313</v>
      </c>
      <c r="E31" s="128">
        <v>1176149</v>
      </c>
      <c r="F31" s="125" t="s">
        <v>311</v>
      </c>
      <c r="G31" s="129">
        <v>230</v>
      </c>
      <c r="H31" s="129">
        <v>125.4</v>
      </c>
      <c r="I31" s="182">
        <f t="shared" si="0"/>
        <v>0.45478260869565212</v>
      </c>
    </row>
    <row r="32" spans="1:9" s="119" customFormat="1">
      <c r="A32" s="181" t="s">
        <v>292</v>
      </c>
      <c r="B32" s="83" t="s">
        <v>293</v>
      </c>
      <c r="C32" s="125" t="s">
        <v>325</v>
      </c>
      <c r="D32" s="83" t="s">
        <v>314</v>
      </c>
      <c r="E32" s="128">
        <v>1168055</v>
      </c>
      <c r="F32" s="125" t="s">
        <v>311</v>
      </c>
      <c r="G32" s="129">
        <v>230</v>
      </c>
      <c r="H32" s="129">
        <v>128.69999999999999</v>
      </c>
      <c r="I32" s="182">
        <f t="shared" si="0"/>
        <v>0.44043478260869567</v>
      </c>
    </row>
    <row r="33" spans="1:9" s="119" customFormat="1">
      <c r="A33" s="181" t="s">
        <v>292</v>
      </c>
      <c r="B33" s="83" t="s">
        <v>293</v>
      </c>
      <c r="C33" s="125" t="s">
        <v>325</v>
      </c>
      <c r="D33" s="83" t="s">
        <v>315</v>
      </c>
      <c r="E33" s="128">
        <v>1169415</v>
      </c>
      <c r="F33" s="125" t="s">
        <v>311</v>
      </c>
      <c r="G33" s="129">
        <v>275</v>
      </c>
      <c r="H33" s="129">
        <v>148.5</v>
      </c>
      <c r="I33" s="182">
        <f t="shared" si="0"/>
        <v>0.46</v>
      </c>
    </row>
    <row r="34" spans="1:9" s="119" customFormat="1">
      <c r="A34" s="181" t="s">
        <v>292</v>
      </c>
      <c r="B34" s="83" t="s">
        <v>293</v>
      </c>
      <c r="C34" s="125" t="s">
        <v>325</v>
      </c>
      <c r="D34" s="83" t="s">
        <v>316</v>
      </c>
      <c r="E34" s="128">
        <v>1169416</v>
      </c>
      <c r="F34" s="125" t="s">
        <v>311</v>
      </c>
      <c r="G34" s="129">
        <v>375</v>
      </c>
      <c r="H34" s="129">
        <v>214.5</v>
      </c>
      <c r="I34" s="182">
        <f t="shared" si="0"/>
        <v>0.42799999999999999</v>
      </c>
    </row>
    <row r="35" spans="1:9" s="119" customFormat="1">
      <c r="A35" s="181" t="s">
        <v>292</v>
      </c>
      <c r="B35" s="83" t="s">
        <v>293</v>
      </c>
      <c r="C35" s="125" t="s">
        <v>325</v>
      </c>
      <c r="D35" s="83" t="s">
        <v>317</v>
      </c>
      <c r="E35" s="128">
        <v>1154462</v>
      </c>
      <c r="F35" s="125" t="s">
        <v>311</v>
      </c>
      <c r="G35" s="129">
        <v>135</v>
      </c>
      <c r="H35" s="129">
        <v>72.599999999999994</v>
      </c>
      <c r="I35" s="182">
        <f t="shared" si="0"/>
        <v>0.46222222222222226</v>
      </c>
    </row>
    <row r="36" spans="1:9" s="119" customFormat="1">
      <c r="A36" s="181" t="s">
        <v>292</v>
      </c>
      <c r="B36" s="83" t="s">
        <v>293</v>
      </c>
      <c r="C36" s="125" t="s">
        <v>325</v>
      </c>
      <c r="D36" s="83" t="s">
        <v>318</v>
      </c>
      <c r="E36" s="128">
        <v>1154463</v>
      </c>
      <c r="F36" s="125" t="s">
        <v>311</v>
      </c>
      <c r="G36" s="129">
        <v>140</v>
      </c>
      <c r="H36" s="129">
        <v>72.599999999999994</v>
      </c>
      <c r="I36" s="182">
        <f t="shared" si="0"/>
        <v>0.48142857142857148</v>
      </c>
    </row>
    <row r="37" spans="1:9" s="119" customFormat="1">
      <c r="A37" s="181" t="s">
        <v>292</v>
      </c>
      <c r="B37" s="83" t="s">
        <v>293</v>
      </c>
      <c r="C37" s="125" t="s">
        <v>325</v>
      </c>
      <c r="D37" s="83" t="s">
        <v>319</v>
      </c>
      <c r="E37" s="128">
        <v>1154461</v>
      </c>
      <c r="F37" s="125" t="s">
        <v>311</v>
      </c>
      <c r="G37" s="129">
        <v>170</v>
      </c>
      <c r="H37" s="129">
        <v>92.4</v>
      </c>
      <c r="I37" s="182">
        <f t="shared" si="0"/>
        <v>0.45647058823529407</v>
      </c>
    </row>
    <row r="38" spans="1:9" s="119" customFormat="1">
      <c r="A38" s="181" t="s">
        <v>292</v>
      </c>
      <c r="B38" s="83" t="s">
        <v>293</v>
      </c>
      <c r="C38" s="125" t="s">
        <v>325</v>
      </c>
      <c r="D38" s="83" t="s">
        <v>320</v>
      </c>
      <c r="E38" s="128">
        <v>1154460</v>
      </c>
      <c r="F38" s="125" t="s">
        <v>311</v>
      </c>
      <c r="G38" s="129">
        <v>215</v>
      </c>
      <c r="H38" s="129">
        <v>118.8</v>
      </c>
      <c r="I38" s="182">
        <f t="shared" si="0"/>
        <v>0.4474418604651163</v>
      </c>
    </row>
    <row r="39" spans="1:9" s="119" customFormat="1">
      <c r="A39" s="181" t="s">
        <v>292</v>
      </c>
      <c r="B39" s="83" t="s">
        <v>293</v>
      </c>
      <c r="C39" s="125" t="s">
        <v>325</v>
      </c>
      <c r="D39" s="83" t="s">
        <v>321</v>
      </c>
      <c r="E39" s="128">
        <v>1001620</v>
      </c>
      <c r="F39" s="125" t="s">
        <v>311</v>
      </c>
      <c r="G39" s="129">
        <v>240</v>
      </c>
      <c r="H39" s="129">
        <v>128.69999999999999</v>
      </c>
      <c r="I39" s="182">
        <f t="shared" si="0"/>
        <v>0.46375000000000005</v>
      </c>
    </row>
    <row r="40" spans="1:9" s="119" customFormat="1">
      <c r="A40" s="181" t="s">
        <v>292</v>
      </c>
      <c r="B40" s="83" t="s">
        <v>293</v>
      </c>
      <c r="C40" s="125" t="s">
        <v>325</v>
      </c>
      <c r="D40" s="83" t="s">
        <v>322</v>
      </c>
      <c r="E40" s="128">
        <v>1001632</v>
      </c>
      <c r="F40" s="125" t="s">
        <v>311</v>
      </c>
      <c r="G40" s="129">
        <v>240</v>
      </c>
      <c r="H40" s="129">
        <v>128.69999999999999</v>
      </c>
      <c r="I40" s="182">
        <f t="shared" si="0"/>
        <v>0.46375000000000005</v>
      </c>
    </row>
    <row r="41" spans="1:9" s="119" customFormat="1">
      <c r="A41" s="181" t="s">
        <v>292</v>
      </c>
      <c r="B41" s="83" t="s">
        <v>293</v>
      </c>
      <c r="C41" s="125" t="s">
        <v>325</v>
      </c>
      <c r="D41" s="83" t="s">
        <v>323</v>
      </c>
      <c r="E41" s="128">
        <v>1001668</v>
      </c>
      <c r="F41" s="125" t="s">
        <v>311</v>
      </c>
      <c r="G41" s="129">
        <v>305</v>
      </c>
      <c r="H41" s="129">
        <v>165</v>
      </c>
      <c r="I41" s="182">
        <f t="shared" si="0"/>
        <v>0.45901639344262296</v>
      </c>
    </row>
    <row r="42" spans="1:9" s="119" customFormat="1">
      <c r="A42" s="181" t="s">
        <v>292</v>
      </c>
      <c r="B42" s="83" t="s">
        <v>293</v>
      </c>
      <c r="C42" s="125" t="s">
        <v>325</v>
      </c>
      <c r="D42" s="83" t="s">
        <v>324</v>
      </c>
      <c r="E42" s="128">
        <v>1001638</v>
      </c>
      <c r="F42" s="125" t="s">
        <v>311</v>
      </c>
      <c r="G42" s="129">
        <v>440</v>
      </c>
      <c r="H42" s="129">
        <v>247.5</v>
      </c>
      <c r="I42" s="182">
        <f t="shared" si="0"/>
        <v>0.4375</v>
      </c>
    </row>
    <row r="43" spans="1:9" ht="28.8">
      <c r="A43" s="183" t="s">
        <v>292</v>
      </c>
      <c r="B43" s="83" t="s">
        <v>279</v>
      </c>
      <c r="C43" s="33" t="s">
        <v>875</v>
      </c>
      <c r="D43" s="81" t="s">
        <v>876</v>
      </c>
      <c r="E43" s="80">
        <v>1347563</v>
      </c>
      <c r="F43" s="33" t="s">
        <v>311</v>
      </c>
      <c r="G43" s="82">
        <v>1155</v>
      </c>
      <c r="H43" s="82">
        <v>676.5</v>
      </c>
      <c r="I43" s="180">
        <f t="shared" si="0"/>
        <v>0.41428571428571431</v>
      </c>
    </row>
    <row r="44" spans="1:9" ht="28.8">
      <c r="A44" s="183" t="s">
        <v>292</v>
      </c>
      <c r="B44" s="83" t="s">
        <v>279</v>
      </c>
      <c r="C44" s="33" t="s">
        <v>875</v>
      </c>
      <c r="D44" s="81" t="s">
        <v>877</v>
      </c>
      <c r="E44" s="80">
        <v>1347564</v>
      </c>
      <c r="F44" s="33" t="s">
        <v>311</v>
      </c>
      <c r="G44" s="82">
        <v>1155</v>
      </c>
      <c r="H44" s="82">
        <v>676.5</v>
      </c>
      <c r="I44" s="180">
        <f t="shared" si="0"/>
        <v>0.41428571428571431</v>
      </c>
    </row>
    <row r="45" spans="1:9" ht="28.8">
      <c r="A45" s="183" t="s">
        <v>292</v>
      </c>
      <c r="B45" s="83" t="s">
        <v>279</v>
      </c>
      <c r="C45" s="33" t="s">
        <v>875</v>
      </c>
      <c r="D45" s="81" t="s">
        <v>878</v>
      </c>
      <c r="E45" s="80">
        <v>1347565</v>
      </c>
      <c r="F45" s="33" t="s">
        <v>311</v>
      </c>
      <c r="G45" s="82">
        <v>1230</v>
      </c>
      <c r="H45" s="82">
        <v>719.4</v>
      </c>
      <c r="I45" s="180">
        <f t="shared" si="0"/>
        <v>0.41512195121951223</v>
      </c>
    </row>
    <row r="46" spans="1:9" ht="28.8">
      <c r="A46" s="183" t="s">
        <v>292</v>
      </c>
      <c r="B46" s="83" t="s">
        <v>279</v>
      </c>
      <c r="C46" s="33" t="s">
        <v>875</v>
      </c>
      <c r="D46" s="81" t="s">
        <v>879</v>
      </c>
      <c r="E46" s="80">
        <v>1347566</v>
      </c>
      <c r="F46" s="33" t="s">
        <v>311</v>
      </c>
      <c r="G46" s="82">
        <v>1490</v>
      </c>
      <c r="H46" s="82">
        <v>881.1</v>
      </c>
      <c r="I46" s="180">
        <f t="shared" si="0"/>
        <v>0.40865771812080537</v>
      </c>
    </row>
    <row r="47" spans="1:9" ht="28.8">
      <c r="A47" s="183" t="s">
        <v>292</v>
      </c>
      <c r="B47" s="83" t="s">
        <v>279</v>
      </c>
      <c r="C47" s="33" t="s">
        <v>875</v>
      </c>
      <c r="D47" s="81" t="s">
        <v>880</v>
      </c>
      <c r="E47" s="80">
        <v>1347567</v>
      </c>
      <c r="F47" s="33" t="s">
        <v>311</v>
      </c>
      <c r="G47" s="82">
        <v>1155</v>
      </c>
      <c r="H47" s="82">
        <f t="shared" ref="H47:H48" si="1">G47*0.6</f>
        <v>693</v>
      </c>
      <c r="I47" s="180">
        <f t="shared" si="0"/>
        <v>0.4</v>
      </c>
    </row>
    <row r="48" spans="1:9" ht="28.8">
      <c r="A48" s="183" t="s">
        <v>292</v>
      </c>
      <c r="B48" s="83" t="s">
        <v>279</v>
      </c>
      <c r="C48" s="33" t="s">
        <v>875</v>
      </c>
      <c r="D48" s="81" t="s">
        <v>881</v>
      </c>
      <c r="E48" s="80">
        <v>1347569</v>
      </c>
      <c r="F48" s="33" t="s">
        <v>311</v>
      </c>
      <c r="G48" s="82">
        <v>875</v>
      </c>
      <c r="H48" s="82">
        <f t="shared" si="1"/>
        <v>525</v>
      </c>
      <c r="I48" s="180">
        <f t="shared" si="0"/>
        <v>0.4</v>
      </c>
    </row>
    <row r="49" spans="1:9" s="119" customFormat="1" ht="28.8">
      <c r="A49" s="181" t="s">
        <v>292</v>
      </c>
      <c r="B49" s="83" t="s">
        <v>279</v>
      </c>
      <c r="C49" s="125" t="s">
        <v>875</v>
      </c>
      <c r="D49" s="83" t="s">
        <v>882</v>
      </c>
      <c r="E49" s="128">
        <v>1347570</v>
      </c>
      <c r="F49" s="125" t="s">
        <v>311</v>
      </c>
      <c r="G49" s="129">
        <v>505</v>
      </c>
      <c r="H49" s="129">
        <v>273.89999999999998</v>
      </c>
      <c r="I49" s="182">
        <f t="shared" si="0"/>
        <v>0.45762376237623764</v>
      </c>
    </row>
    <row r="50" spans="1:9" s="119" customFormat="1" ht="28.8">
      <c r="A50" s="181" t="s">
        <v>292</v>
      </c>
      <c r="B50" s="83" t="s">
        <v>279</v>
      </c>
      <c r="C50" s="125" t="s">
        <v>875</v>
      </c>
      <c r="D50" s="83" t="s">
        <v>883</v>
      </c>
      <c r="E50" s="128">
        <v>1347559</v>
      </c>
      <c r="F50" s="125" t="s">
        <v>311</v>
      </c>
      <c r="G50" s="129">
        <v>725</v>
      </c>
      <c r="H50" s="129">
        <v>379.5</v>
      </c>
      <c r="I50" s="182">
        <f t="shared" si="0"/>
        <v>0.47655172413793101</v>
      </c>
    </row>
    <row r="51" spans="1:9" s="119" customFormat="1" ht="28.8">
      <c r="A51" s="181" t="s">
        <v>292</v>
      </c>
      <c r="B51" s="83" t="s">
        <v>279</v>
      </c>
      <c r="C51" s="125" t="s">
        <v>875</v>
      </c>
      <c r="D51" s="83" t="s">
        <v>884</v>
      </c>
      <c r="E51" s="128">
        <v>1347560</v>
      </c>
      <c r="F51" s="125" t="s">
        <v>311</v>
      </c>
      <c r="G51" s="129">
        <v>810</v>
      </c>
      <c r="H51" s="129">
        <v>412.5</v>
      </c>
      <c r="I51" s="182">
        <f t="shared" si="0"/>
        <v>0.49074074074074076</v>
      </c>
    </row>
    <row r="52" spans="1:9" s="119" customFormat="1" ht="28.8">
      <c r="A52" s="181" t="s">
        <v>292</v>
      </c>
      <c r="B52" s="83" t="s">
        <v>279</v>
      </c>
      <c r="C52" s="125" t="s">
        <v>875</v>
      </c>
      <c r="D52" s="83" t="s">
        <v>885</v>
      </c>
      <c r="E52" s="128">
        <v>1347561</v>
      </c>
      <c r="F52" s="125" t="s">
        <v>311</v>
      </c>
      <c r="G52" s="129">
        <v>845</v>
      </c>
      <c r="H52" s="129">
        <v>435.6</v>
      </c>
      <c r="I52" s="182">
        <f t="shared" si="0"/>
        <v>0.48449704142011829</v>
      </c>
    </row>
    <row r="53" spans="1:9" s="119" customFormat="1" ht="28.8">
      <c r="A53" s="181" t="s">
        <v>292</v>
      </c>
      <c r="B53" s="83" t="s">
        <v>279</v>
      </c>
      <c r="C53" s="125" t="s">
        <v>875</v>
      </c>
      <c r="D53" s="83" t="s">
        <v>886</v>
      </c>
      <c r="E53" s="128">
        <v>1347562</v>
      </c>
      <c r="F53" s="125" t="s">
        <v>311</v>
      </c>
      <c r="G53" s="129">
        <v>1000</v>
      </c>
      <c r="H53" s="129">
        <v>501.6</v>
      </c>
      <c r="I53" s="182">
        <f t="shared" si="0"/>
        <v>0.49839999999999995</v>
      </c>
    </row>
    <row r="54" spans="1:9" ht="28.8">
      <c r="A54" s="183" t="s">
        <v>292</v>
      </c>
      <c r="B54" s="83" t="s">
        <v>279</v>
      </c>
      <c r="C54" s="33" t="s">
        <v>875</v>
      </c>
      <c r="D54" s="81" t="s">
        <v>747</v>
      </c>
      <c r="E54" s="80">
        <v>1347534</v>
      </c>
      <c r="F54" s="33" t="s">
        <v>311</v>
      </c>
      <c r="G54" s="82">
        <v>780</v>
      </c>
      <c r="H54" s="82">
        <v>453</v>
      </c>
      <c r="I54" s="180">
        <f t="shared" si="0"/>
        <v>0.41923076923076924</v>
      </c>
    </row>
    <row r="55" spans="1:9" ht="28.8">
      <c r="A55" s="183" t="s">
        <v>292</v>
      </c>
      <c r="B55" s="83" t="s">
        <v>279</v>
      </c>
      <c r="C55" s="33" t="s">
        <v>875</v>
      </c>
      <c r="D55" s="81" t="s">
        <v>748</v>
      </c>
      <c r="E55" s="80">
        <v>1347538</v>
      </c>
      <c r="F55" s="33" t="s">
        <v>311</v>
      </c>
      <c r="G55" s="82">
        <v>650</v>
      </c>
      <c r="H55" s="82">
        <v>378</v>
      </c>
      <c r="I55" s="180">
        <f t="shared" si="0"/>
        <v>0.41846153846153844</v>
      </c>
    </row>
    <row r="56" spans="1:9" s="119" customFormat="1">
      <c r="A56" s="181" t="s">
        <v>292</v>
      </c>
      <c r="B56" s="83" t="s">
        <v>279</v>
      </c>
      <c r="C56" s="125" t="s">
        <v>875</v>
      </c>
      <c r="D56" s="83" t="s">
        <v>644</v>
      </c>
      <c r="E56" s="128">
        <v>1347537</v>
      </c>
      <c r="F56" s="125" t="s">
        <v>311</v>
      </c>
      <c r="G56" s="129">
        <v>480</v>
      </c>
      <c r="H56" s="129">
        <v>237.6</v>
      </c>
      <c r="I56" s="182">
        <f t="shared" si="0"/>
        <v>0.505</v>
      </c>
    </row>
    <row r="57" spans="1:9" s="133" customFormat="1" ht="28.8">
      <c r="A57" s="184" t="s">
        <v>292</v>
      </c>
      <c r="B57" s="90" t="s">
        <v>279</v>
      </c>
      <c r="C57" s="89" t="s">
        <v>971</v>
      </c>
      <c r="D57" s="90" t="s">
        <v>887</v>
      </c>
      <c r="E57" s="107">
        <v>1363025</v>
      </c>
      <c r="F57" s="89" t="s">
        <v>311</v>
      </c>
      <c r="G57" s="104">
        <v>1060</v>
      </c>
      <c r="H57" s="104">
        <f>G57*0.6</f>
        <v>636</v>
      </c>
      <c r="I57" s="185">
        <f t="shared" si="0"/>
        <v>0.4</v>
      </c>
    </row>
    <row r="58" spans="1:9" s="133" customFormat="1" ht="28.8">
      <c r="A58" s="184" t="s">
        <v>292</v>
      </c>
      <c r="B58" s="90" t="s">
        <v>279</v>
      </c>
      <c r="C58" s="89" t="s">
        <v>971</v>
      </c>
      <c r="D58" s="90" t="s">
        <v>888</v>
      </c>
      <c r="E58" s="107">
        <v>1363026</v>
      </c>
      <c r="F58" s="89" t="s">
        <v>311</v>
      </c>
      <c r="G58" s="104">
        <v>1170</v>
      </c>
      <c r="H58" s="104">
        <f t="shared" ref="H58:H66" si="2">G58*0.6</f>
        <v>702</v>
      </c>
      <c r="I58" s="185">
        <f t="shared" si="0"/>
        <v>0.4</v>
      </c>
    </row>
    <row r="59" spans="1:9" s="133" customFormat="1" ht="28.8">
      <c r="A59" s="184" t="s">
        <v>292</v>
      </c>
      <c r="B59" s="90" t="s">
        <v>279</v>
      </c>
      <c r="C59" s="89" t="s">
        <v>971</v>
      </c>
      <c r="D59" s="90" t="s">
        <v>889</v>
      </c>
      <c r="E59" s="107">
        <v>1363027</v>
      </c>
      <c r="F59" s="89" t="s">
        <v>311</v>
      </c>
      <c r="G59" s="104">
        <v>1260</v>
      </c>
      <c r="H59" s="104">
        <f t="shared" si="2"/>
        <v>756</v>
      </c>
      <c r="I59" s="185">
        <f t="shared" si="0"/>
        <v>0.4</v>
      </c>
    </row>
    <row r="60" spans="1:9" s="133" customFormat="1" ht="28.8">
      <c r="A60" s="184" t="s">
        <v>292</v>
      </c>
      <c r="B60" s="90" t="s">
        <v>279</v>
      </c>
      <c r="C60" s="89" t="s">
        <v>971</v>
      </c>
      <c r="D60" s="90" t="s">
        <v>890</v>
      </c>
      <c r="E60" s="107">
        <v>1363028</v>
      </c>
      <c r="F60" s="89" t="s">
        <v>311</v>
      </c>
      <c r="G60" s="104">
        <v>1400</v>
      </c>
      <c r="H60" s="104">
        <f t="shared" si="2"/>
        <v>840</v>
      </c>
      <c r="I60" s="185">
        <f t="shared" si="0"/>
        <v>0.4</v>
      </c>
    </row>
    <row r="61" spans="1:9" s="133" customFormat="1" ht="28.8">
      <c r="A61" s="184" t="s">
        <v>292</v>
      </c>
      <c r="B61" s="90" t="s">
        <v>279</v>
      </c>
      <c r="C61" s="89" t="s">
        <v>971</v>
      </c>
      <c r="D61" s="90" t="s">
        <v>891</v>
      </c>
      <c r="E61" s="107">
        <v>1363029</v>
      </c>
      <c r="F61" s="89" t="s">
        <v>311</v>
      </c>
      <c r="G61" s="104">
        <v>1550</v>
      </c>
      <c r="H61" s="104">
        <f t="shared" si="2"/>
        <v>930</v>
      </c>
      <c r="I61" s="185">
        <f t="shared" si="0"/>
        <v>0.4</v>
      </c>
    </row>
    <row r="62" spans="1:9" s="133" customFormat="1" ht="28.8">
      <c r="A62" s="184" t="s">
        <v>292</v>
      </c>
      <c r="B62" s="90" t="s">
        <v>279</v>
      </c>
      <c r="C62" s="89" t="s">
        <v>971</v>
      </c>
      <c r="D62" s="90" t="s">
        <v>892</v>
      </c>
      <c r="E62" s="107">
        <v>1363030</v>
      </c>
      <c r="F62" s="89" t="s">
        <v>311</v>
      </c>
      <c r="G62" s="104">
        <v>860</v>
      </c>
      <c r="H62" s="104">
        <f t="shared" si="2"/>
        <v>516</v>
      </c>
      <c r="I62" s="185">
        <f t="shared" si="0"/>
        <v>0.4</v>
      </c>
    </row>
    <row r="63" spans="1:9" s="133" customFormat="1" ht="28.8">
      <c r="A63" s="184" t="s">
        <v>292</v>
      </c>
      <c r="B63" s="90" t="s">
        <v>279</v>
      </c>
      <c r="C63" s="89" t="s">
        <v>971</v>
      </c>
      <c r="D63" s="90" t="s">
        <v>893</v>
      </c>
      <c r="E63" s="107">
        <v>1363031</v>
      </c>
      <c r="F63" s="89" t="s">
        <v>311</v>
      </c>
      <c r="G63" s="104">
        <v>930</v>
      </c>
      <c r="H63" s="104">
        <f t="shared" si="2"/>
        <v>558</v>
      </c>
      <c r="I63" s="185">
        <f t="shared" si="0"/>
        <v>0.4</v>
      </c>
    </row>
    <row r="64" spans="1:9" s="133" customFormat="1" ht="28.8">
      <c r="A64" s="184" t="s">
        <v>292</v>
      </c>
      <c r="B64" s="90" t="s">
        <v>279</v>
      </c>
      <c r="C64" s="89" t="s">
        <v>971</v>
      </c>
      <c r="D64" s="90" t="s">
        <v>894</v>
      </c>
      <c r="E64" s="107">
        <v>1363032</v>
      </c>
      <c r="F64" s="89" t="s">
        <v>311</v>
      </c>
      <c r="G64" s="104">
        <v>995</v>
      </c>
      <c r="H64" s="104">
        <f t="shared" si="2"/>
        <v>597</v>
      </c>
      <c r="I64" s="185">
        <f t="shared" si="0"/>
        <v>0.4</v>
      </c>
    </row>
    <row r="65" spans="1:9" s="133" customFormat="1" ht="28.8">
      <c r="A65" s="184" t="s">
        <v>292</v>
      </c>
      <c r="B65" s="90" t="s">
        <v>279</v>
      </c>
      <c r="C65" s="89" t="s">
        <v>971</v>
      </c>
      <c r="D65" s="90" t="s">
        <v>895</v>
      </c>
      <c r="E65" s="107">
        <v>1363033</v>
      </c>
      <c r="F65" s="89" t="s">
        <v>311</v>
      </c>
      <c r="G65" s="104">
        <v>1080</v>
      </c>
      <c r="H65" s="104">
        <f t="shared" si="2"/>
        <v>648</v>
      </c>
      <c r="I65" s="185">
        <f t="shared" si="0"/>
        <v>0.4</v>
      </c>
    </row>
    <row r="66" spans="1:9" s="133" customFormat="1" ht="28.8">
      <c r="A66" s="184" t="s">
        <v>292</v>
      </c>
      <c r="B66" s="90" t="s">
        <v>279</v>
      </c>
      <c r="C66" s="89" t="s">
        <v>971</v>
      </c>
      <c r="D66" s="90" t="s">
        <v>896</v>
      </c>
      <c r="E66" s="107">
        <v>1363034</v>
      </c>
      <c r="F66" s="89" t="s">
        <v>311</v>
      </c>
      <c r="G66" s="104">
        <v>1175</v>
      </c>
      <c r="H66" s="104">
        <f t="shared" si="2"/>
        <v>705</v>
      </c>
      <c r="I66" s="185">
        <f t="shared" si="0"/>
        <v>0.4</v>
      </c>
    </row>
    <row r="67" spans="1:9" ht="28.8">
      <c r="A67" s="183" t="s">
        <v>294</v>
      </c>
      <c r="B67" s="83" t="s">
        <v>293</v>
      </c>
      <c r="C67" s="33" t="s">
        <v>762</v>
      </c>
      <c r="D67" s="81" t="s">
        <v>816</v>
      </c>
      <c r="E67" s="80">
        <v>1354683</v>
      </c>
      <c r="F67" s="33" t="s">
        <v>311</v>
      </c>
      <c r="G67" s="82">
        <v>1050</v>
      </c>
      <c r="H67" s="82">
        <v>630</v>
      </c>
      <c r="I67" s="180">
        <f t="shared" si="0"/>
        <v>0.4</v>
      </c>
    </row>
    <row r="68" spans="1:9" ht="28.8">
      <c r="A68" s="183" t="s">
        <v>294</v>
      </c>
      <c r="B68" s="83" t="s">
        <v>293</v>
      </c>
      <c r="C68" s="33" t="s">
        <v>762</v>
      </c>
      <c r="D68" s="81" t="s">
        <v>817</v>
      </c>
      <c r="E68" s="80">
        <v>1354672</v>
      </c>
      <c r="F68" s="33" t="s">
        <v>311</v>
      </c>
      <c r="G68" s="82">
        <v>1295</v>
      </c>
      <c r="H68" s="82">
        <v>777</v>
      </c>
      <c r="I68" s="180">
        <f t="shared" si="0"/>
        <v>0.4</v>
      </c>
    </row>
    <row r="69" spans="1:9">
      <c r="A69" s="183" t="s">
        <v>294</v>
      </c>
      <c r="B69" s="83" t="s">
        <v>293</v>
      </c>
      <c r="C69" s="33" t="s">
        <v>762</v>
      </c>
      <c r="D69" s="81" t="s">
        <v>818</v>
      </c>
      <c r="E69" s="80">
        <v>1354699</v>
      </c>
      <c r="F69" s="33" t="s">
        <v>311</v>
      </c>
      <c r="G69" s="82">
        <v>990</v>
      </c>
      <c r="H69" s="82">
        <v>594</v>
      </c>
      <c r="I69" s="180">
        <f t="shared" si="0"/>
        <v>0.4</v>
      </c>
    </row>
    <row r="70" spans="1:9">
      <c r="A70" s="183" t="s">
        <v>294</v>
      </c>
      <c r="B70" s="83" t="s">
        <v>293</v>
      </c>
      <c r="C70" s="33" t="s">
        <v>762</v>
      </c>
      <c r="D70" s="81" t="s">
        <v>819</v>
      </c>
      <c r="E70" s="80">
        <v>1354701</v>
      </c>
      <c r="F70" s="33" t="s">
        <v>311</v>
      </c>
      <c r="G70" s="82">
        <v>1295</v>
      </c>
      <c r="H70" s="82">
        <v>777</v>
      </c>
      <c r="I70" s="180">
        <f t="shared" si="0"/>
        <v>0.4</v>
      </c>
    </row>
    <row r="71" spans="1:9" s="119" customFormat="1">
      <c r="A71" s="181" t="s">
        <v>294</v>
      </c>
      <c r="B71" s="83" t="s">
        <v>293</v>
      </c>
      <c r="C71" s="83" t="s">
        <v>946</v>
      </c>
      <c r="D71" s="83" t="s">
        <v>820</v>
      </c>
      <c r="E71" s="128">
        <v>1354533</v>
      </c>
      <c r="F71" s="125" t="s">
        <v>311</v>
      </c>
      <c r="G71" s="129">
        <v>925</v>
      </c>
      <c r="H71" s="129">
        <f>G71*0.6</f>
        <v>555</v>
      </c>
      <c r="I71" s="182">
        <f t="shared" si="0"/>
        <v>0.4</v>
      </c>
    </row>
    <row r="72" spans="1:9" s="119" customFormat="1" ht="28.8">
      <c r="A72" s="181" t="s">
        <v>294</v>
      </c>
      <c r="B72" s="83" t="s">
        <v>293</v>
      </c>
      <c r="C72" s="83" t="s">
        <v>946</v>
      </c>
      <c r="D72" s="83" t="s">
        <v>821</v>
      </c>
      <c r="E72" s="128">
        <v>1354534</v>
      </c>
      <c r="F72" s="125" t="s">
        <v>311</v>
      </c>
      <c r="G72" s="129">
        <v>1200</v>
      </c>
      <c r="H72" s="129">
        <f t="shared" ref="H72:H74" si="3">G72*0.6</f>
        <v>720</v>
      </c>
      <c r="I72" s="182">
        <f t="shared" ref="I72:I135" si="4">(G72-H72)/G72</f>
        <v>0.4</v>
      </c>
    </row>
    <row r="73" spans="1:9" s="119" customFormat="1">
      <c r="A73" s="181" t="s">
        <v>294</v>
      </c>
      <c r="B73" s="83" t="s">
        <v>293</v>
      </c>
      <c r="C73" s="83" t="s">
        <v>946</v>
      </c>
      <c r="D73" s="83" t="s">
        <v>822</v>
      </c>
      <c r="E73" s="128">
        <v>1354537</v>
      </c>
      <c r="F73" s="125" t="s">
        <v>311</v>
      </c>
      <c r="G73" s="129">
        <v>925</v>
      </c>
      <c r="H73" s="129">
        <f t="shared" si="3"/>
        <v>555</v>
      </c>
      <c r="I73" s="182">
        <f t="shared" si="4"/>
        <v>0.4</v>
      </c>
    </row>
    <row r="74" spans="1:9" s="119" customFormat="1">
      <c r="A74" s="181" t="s">
        <v>294</v>
      </c>
      <c r="B74" s="83" t="s">
        <v>293</v>
      </c>
      <c r="C74" s="83" t="s">
        <v>946</v>
      </c>
      <c r="D74" s="83" t="s">
        <v>823</v>
      </c>
      <c r="E74" s="128">
        <v>1354531</v>
      </c>
      <c r="F74" s="125" t="s">
        <v>311</v>
      </c>
      <c r="G74" s="129">
        <v>1200</v>
      </c>
      <c r="H74" s="129">
        <f t="shared" si="3"/>
        <v>720</v>
      </c>
      <c r="I74" s="182">
        <f t="shared" si="4"/>
        <v>0.4</v>
      </c>
    </row>
    <row r="75" spans="1:9" s="119" customFormat="1">
      <c r="A75" s="181" t="s">
        <v>294</v>
      </c>
      <c r="B75" s="83" t="s">
        <v>293</v>
      </c>
      <c r="C75" s="125" t="s">
        <v>763</v>
      </c>
      <c r="D75" s="125" t="s">
        <v>774</v>
      </c>
      <c r="E75" s="128">
        <v>1361342</v>
      </c>
      <c r="F75" s="125" t="s">
        <v>311</v>
      </c>
      <c r="G75" s="129">
        <v>1350</v>
      </c>
      <c r="H75" s="129">
        <f>G75*0.6</f>
        <v>810</v>
      </c>
      <c r="I75" s="182">
        <f>(G75-H75)/G75</f>
        <v>0.4</v>
      </c>
    </row>
    <row r="76" spans="1:9" s="119" customFormat="1">
      <c r="A76" s="181" t="s">
        <v>294</v>
      </c>
      <c r="B76" s="83" t="s">
        <v>293</v>
      </c>
      <c r="C76" s="125" t="s">
        <v>763</v>
      </c>
      <c r="D76" s="125" t="s">
        <v>775</v>
      </c>
      <c r="E76" s="128">
        <v>1361340</v>
      </c>
      <c r="F76" s="125" t="s">
        <v>311</v>
      </c>
      <c r="G76" s="129">
        <v>1675</v>
      </c>
      <c r="H76" s="129">
        <f t="shared" ref="H76:H81" si="5">G76*0.6</f>
        <v>1005</v>
      </c>
      <c r="I76" s="182">
        <f t="shared" si="4"/>
        <v>0.4</v>
      </c>
    </row>
    <row r="77" spans="1:9" s="119" customFormat="1">
      <c r="A77" s="181" t="s">
        <v>294</v>
      </c>
      <c r="B77" s="83" t="s">
        <v>293</v>
      </c>
      <c r="C77" s="125" t="s">
        <v>763</v>
      </c>
      <c r="D77" s="125" t="s">
        <v>776</v>
      </c>
      <c r="E77" s="128">
        <v>1361346</v>
      </c>
      <c r="F77" s="125" t="s">
        <v>311</v>
      </c>
      <c r="G77" s="129">
        <v>1200</v>
      </c>
      <c r="H77" s="129">
        <f t="shared" si="5"/>
        <v>720</v>
      </c>
      <c r="I77" s="182">
        <f t="shared" si="4"/>
        <v>0.4</v>
      </c>
    </row>
    <row r="78" spans="1:9" s="119" customFormat="1">
      <c r="A78" s="181" t="s">
        <v>294</v>
      </c>
      <c r="B78" s="83" t="s">
        <v>293</v>
      </c>
      <c r="C78" s="125" t="s">
        <v>763</v>
      </c>
      <c r="D78" s="125" t="s">
        <v>777</v>
      </c>
      <c r="E78" s="128">
        <v>1361344</v>
      </c>
      <c r="F78" s="125" t="s">
        <v>311</v>
      </c>
      <c r="G78" s="129">
        <v>1595</v>
      </c>
      <c r="H78" s="129">
        <f t="shared" si="5"/>
        <v>957</v>
      </c>
      <c r="I78" s="182">
        <f t="shared" si="4"/>
        <v>0.4</v>
      </c>
    </row>
    <row r="79" spans="1:9" s="133" customFormat="1" ht="28.8">
      <c r="A79" s="184" t="s">
        <v>295</v>
      </c>
      <c r="B79" s="126" t="s">
        <v>277</v>
      </c>
      <c r="C79" s="89" t="s">
        <v>926</v>
      </c>
      <c r="D79" s="90" t="s">
        <v>923</v>
      </c>
      <c r="E79" s="107">
        <v>1361245</v>
      </c>
      <c r="F79" s="89" t="s">
        <v>311</v>
      </c>
      <c r="G79" s="104">
        <v>180</v>
      </c>
      <c r="H79" s="104">
        <f t="shared" si="5"/>
        <v>108</v>
      </c>
      <c r="I79" s="185">
        <f t="shared" si="4"/>
        <v>0.4</v>
      </c>
    </row>
    <row r="80" spans="1:9" s="133" customFormat="1" ht="28.8">
      <c r="A80" s="184" t="s">
        <v>295</v>
      </c>
      <c r="B80" s="126" t="s">
        <v>277</v>
      </c>
      <c r="C80" s="89" t="s">
        <v>926</v>
      </c>
      <c r="D80" s="90" t="s">
        <v>924</v>
      </c>
      <c r="E80" s="107">
        <v>1361246</v>
      </c>
      <c r="F80" s="89" t="s">
        <v>311</v>
      </c>
      <c r="G80" s="104">
        <v>160</v>
      </c>
      <c r="H80" s="104">
        <f t="shared" si="5"/>
        <v>96</v>
      </c>
      <c r="I80" s="185">
        <f t="shared" si="4"/>
        <v>0.4</v>
      </c>
    </row>
    <row r="81" spans="1:9" s="133" customFormat="1" ht="28.8">
      <c r="A81" s="184" t="s">
        <v>295</v>
      </c>
      <c r="B81" s="126" t="s">
        <v>277</v>
      </c>
      <c r="C81" s="89" t="s">
        <v>926</v>
      </c>
      <c r="D81" s="90" t="s">
        <v>925</v>
      </c>
      <c r="E81" s="107">
        <v>1361247</v>
      </c>
      <c r="F81" s="89" t="s">
        <v>311</v>
      </c>
      <c r="G81" s="104">
        <v>170</v>
      </c>
      <c r="H81" s="104">
        <f t="shared" si="5"/>
        <v>102</v>
      </c>
      <c r="I81" s="185">
        <f t="shared" si="4"/>
        <v>0.4</v>
      </c>
    </row>
    <row r="82" spans="1:9" ht="28.8">
      <c r="A82" s="183" t="s">
        <v>294</v>
      </c>
      <c r="B82" s="83" t="s">
        <v>293</v>
      </c>
      <c r="C82" s="33" t="s">
        <v>764</v>
      </c>
      <c r="D82" s="81" t="s">
        <v>778</v>
      </c>
      <c r="E82" s="80">
        <v>1355890</v>
      </c>
      <c r="F82" s="33" t="s">
        <v>311</v>
      </c>
      <c r="G82" s="82">
        <v>545</v>
      </c>
      <c r="H82" s="82">
        <f>G82*0.6</f>
        <v>327</v>
      </c>
      <c r="I82" s="180">
        <f t="shared" si="4"/>
        <v>0.4</v>
      </c>
    </row>
    <row r="83" spans="1:9" ht="28.8">
      <c r="A83" s="183" t="s">
        <v>294</v>
      </c>
      <c r="B83" s="83" t="s">
        <v>293</v>
      </c>
      <c r="C83" s="33" t="s">
        <v>764</v>
      </c>
      <c r="D83" s="81" t="s">
        <v>779</v>
      </c>
      <c r="E83" s="80">
        <v>1355889</v>
      </c>
      <c r="F83" s="33" t="s">
        <v>311</v>
      </c>
      <c r="G83" s="82">
        <v>680</v>
      </c>
      <c r="H83" s="82">
        <f t="shared" ref="H83:H121" si="6">G83*0.6</f>
        <v>408</v>
      </c>
      <c r="I83" s="180">
        <f t="shared" si="4"/>
        <v>0.4</v>
      </c>
    </row>
    <row r="84" spans="1:9" ht="28.8">
      <c r="A84" s="183" t="s">
        <v>294</v>
      </c>
      <c r="B84" s="83" t="s">
        <v>293</v>
      </c>
      <c r="C84" s="33" t="s">
        <v>764</v>
      </c>
      <c r="D84" s="81" t="s">
        <v>780</v>
      </c>
      <c r="E84" s="80">
        <v>1355997</v>
      </c>
      <c r="F84" s="33" t="s">
        <v>311</v>
      </c>
      <c r="G84" s="82">
        <v>480</v>
      </c>
      <c r="H84" s="82">
        <f t="shared" si="6"/>
        <v>288</v>
      </c>
      <c r="I84" s="180">
        <f t="shared" si="4"/>
        <v>0.4</v>
      </c>
    </row>
    <row r="85" spans="1:9" ht="28.8">
      <c r="A85" s="183" t="s">
        <v>294</v>
      </c>
      <c r="B85" s="83" t="s">
        <v>293</v>
      </c>
      <c r="C85" s="33" t="s">
        <v>764</v>
      </c>
      <c r="D85" s="81" t="s">
        <v>781</v>
      </c>
      <c r="E85" s="80">
        <v>1355998</v>
      </c>
      <c r="F85" s="33" t="s">
        <v>311</v>
      </c>
      <c r="G85" s="82">
        <v>615</v>
      </c>
      <c r="H85" s="82">
        <f t="shared" si="6"/>
        <v>369</v>
      </c>
      <c r="I85" s="180">
        <f t="shared" si="4"/>
        <v>0.4</v>
      </c>
    </row>
    <row r="86" spans="1:9" ht="28.8">
      <c r="A86" s="183" t="s">
        <v>294</v>
      </c>
      <c r="B86" s="83" t="s">
        <v>293</v>
      </c>
      <c r="C86" s="33" t="s">
        <v>765</v>
      </c>
      <c r="D86" s="81" t="s">
        <v>918</v>
      </c>
      <c r="E86" s="80">
        <v>1354688</v>
      </c>
      <c r="F86" s="33" t="s">
        <v>311</v>
      </c>
      <c r="G86" s="82">
        <v>545</v>
      </c>
      <c r="H86" s="82">
        <f t="shared" si="6"/>
        <v>327</v>
      </c>
      <c r="I86" s="180">
        <f t="shared" si="4"/>
        <v>0.4</v>
      </c>
    </row>
    <row r="87" spans="1:9" ht="28.8">
      <c r="A87" s="183" t="s">
        <v>294</v>
      </c>
      <c r="B87" s="83" t="s">
        <v>293</v>
      </c>
      <c r="C87" s="33" t="s">
        <v>765</v>
      </c>
      <c r="D87" s="81" t="s">
        <v>917</v>
      </c>
      <c r="E87" s="80">
        <v>1354674</v>
      </c>
      <c r="F87" s="33" t="s">
        <v>311</v>
      </c>
      <c r="G87" s="82">
        <v>680</v>
      </c>
      <c r="H87" s="82">
        <f t="shared" si="6"/>
        <v>408</v>
      </c>
      <c r="I87" s="180">
        <f t="shared" si="4"/>
        <v>0.4</v>
      </c>
    </row>
    <row r="88" spans="1:9" ht="28.8">
      <c r="A88" s="183" t="s">
        <v>294</v>
      </c>
      <c r="B88" s="83" t="s">
        <v>293</v>
      </c>
      <c r="C88" s="33" t="s">
        <v>765</v>
      </c>
      <c r="D88" s="81" t="s">
        <v>916</v>
      </c>
      <c r="E88" s="80">
        <v>1354695</v>
      </c>
      <c r="F88" s="33" t="s">
        <v>311</v>
      </c>
      <c r="G88" s="82">
        <v>480</v>
      </c>
      <c r="H88" s="82">
        <f t="shared" si="6"/>
        <v>288</v>
      </c>
      <c r="I88" s="180">
        <f t="shared" si="4"/>
        <v>0.4</v>
      </c>
    </row>
    <row r="89" spans="1:9" ht="28.8">
      <c r="A89" s="183" t="s">
        <v>294</v>
      </c>
      <c r="B89" s="83" t="s">
        <v>293</v>
      </c>
      <c r="C89" s="33" t="s">
        <v>765</v>
      </c>
      <c r="D89" s="81" t="s">
        <v>915</v>
      </c>
      <c r="E89" s="80">
        <v>1354709</v>
      </c>
      <c r="F89" s="33" t="s">
        <v>311</v>
      </c>
      <c r="G89" s="82">
        <v>615</v>
      </c>
      <c r="H89" s="82">
        <f t="shared" si="6"/>
        <v>369</v>
      </c>
      <c r="I89" s="180">
        <f t="shared" si="4"/>
        <v>0.4</v>
      </c>
    </row>
    <row r="90" spans="1:9" ht="28.8">
      <c r="A90" s="183" t="s">
        <v>294</v>
      </c>
      <c r="B90" s="83" t="s">
        <v>293</v>
      </c>
      <c r="C90" s="33" t="s">
        <v>766</v>
      </c>
      <c r="D90" s="81" t="s">
        <v>919</v>
      </c>
      <c r="E90" s="80">
        <v>1354686</v>
      </c>
      <c r="F90" s="33" t="s">
        <v>311</v>
      </c>
      <c r="G90" s="82">
        <v>545</v>
      </c>
      <c r="H90" s="82">
        <f t="shared" si="6"/>
        <v>327</v>
      </c>
      <c r="I90" s="180">
        <f t="shared" si="4"/>
        <v>0.4</v>
      </c>
    </row>
    <row r="91" spans="1:9" ht="28.8">
      <c r="A91" s="183" t="s">
        <v>294</v>
      </c>
      <c r="B91" s="83" t="s">
        <v>293</v>
      </c>
      <c r="C91" s="33" t="s">
        <v>766</v>
      </c>
      <c r="D91" s="81" t="s">
        <v>920</v>
      </c>
      <c r="E91" s="80">
        <v>1354673</v>
      </c>
      <c r="F91" s="33" t="s">
        <v>311</v>
      </c>
      <c r="G91" s="82">
        <v>680</v>
      </c>
      <c r="H91" s="82">
        <f t="shared" si="6"/>
        <v>408</v>
      </c>
      <c r="I91" s="180">
        <f t="shared" si="4"/>
        <v>0.4</v>
      </c>
    </row>
    <row r="92" spans="1:9" ht="28.8">
      <c r="A92" s="183" t="s">
        <v>294</v>
      </c>
      <c r="B92" s="83" t="s">
        <v>293</v>
      </c>
      <c r="C92" s="33" t="s">
        <v>766</v>
      </c>
      <c r="D92" s="81" t="s">
        <v>921</v>
      </c>
      <c r="E92" s="80">
        <v>1354696</v>
      </c>
      <c r="F92" s="33" t="s">
        <v>311</v>
      </c>
      <c r="G92" s="82">
        <v>480</v>
      </c>
      <c r="H92" s="82">
        <f t="shared" si="6"/>
        <v>288</v>
      </c>
      <c r="I92" s="180">
        <f t="shared" si="4"/>
        <v>0.4</v>
      </c>
    </row>
    <row r="93" spans="1:9" ht="28.8">
      <c r="A93" s="183" t="s">
        <v>294</v>
      </c>
      <c r="B93" s="83" t="s">
        <v>293</v>
      </c>
      <c r="C93" s="33" t="s">
        <v>766</v>
      </c>
      <c r="D93" s="81" t="s">
        <v>922</v>
      </c>
      <c r="E93" s="80">
        <v>1354710</v>
      </c>
      <c r="F93" s="33" t="s">
        <v>311</v>
      </c>
      <c r="G93" s="82">
        <v>615</v>
      </c>
      <c r="H93" s="82">
        <f t="shared" si="6"/>
        <v>369</v>
      </c>
      <c r="I93" s="180">
        <f t="shared" si="4"/>
        <v>0.4</v>
      </c>
    </row>
    <row r="94" spans="1:9" s="119" customFormat="1">
      <c r="A94" s="181" t="s">
        <v>294</v>
      </c>
      <c r="B94" s="83" t="s">
        <v>293</v>
      </c>
      <c r="C94" s="125" t="s">
        <v>768</v>
      </c>
      <c r="D94" s="83" t="s">
        <v>785</v>
      </c>
      <c r="E94" s="128">
        <v>1354127</v>
      </c>
      <c r="F94" s="125" t="s">
        <v>311</v>
      </c>
      <c r="G94" s="129">
        <v>350</v>
      </c>
      <c r="H94" s="129">
        <v>194.7</v>
      </c>
      <c r="I94" s="182">
        <f t="shared" si="4"/>
        <v>0.44371428571428573</v>
      </c>
    </row>
    <row r="95" spans="1:9" s="119" customFormat="1">
      <c r="A95" s="181" t="s">
        <v>294</v>
      </c>
      <c r="B95" s="83" t="s">
        <v>293</v>
      </c>
      <c r="C95" s="125" t="s">
        <v>768</v>
      </c>
      <c r="D95" s="83" t="s">
        <v>786</v>
      </c>
      <c r="E95" s="128">
        <v>1354139</v>
      </c>
      <c r="F95" s="125" t="s">
        <v>311</v>
      </c>
      <c r="G95" s="129">
        <v>400</v>
      </c>
      <c r="H95" s="129">
        <v>221.1</v>
      </c>
      <c r="I95" s="182">
        <f t="shared" si="4"/>
        <v>0.44725000000000004</v>
      </c>
    </row>
    <row r="96" spans="1:9">
      <c r="A96" s="183" t="s">
        <v>294</v>
      </c>
      <c r="B96" s="83" t="s">
        <v>293</v>
      </c>
      <c r="C96" s="33" t="s">
        <v>768</v>
      </c>
      <c r="D96" s="81" t="s">
        <v>787</v>
      </c>
      <c r="E96" s="80">
        <v>1353987</v>
      </c>
      <c r="F96" s="33" t="s">
        <v>311</v>
      </c>
      <c r="G96" s="82">
        <v>350</v>
      </c>
      <c r="H96" s="82">
        <f t="shared" si="6"/>
        <v>210</v>
      </c>
      <c r="I96" s="180">
        <f t="shared" si="4"/>
        <v>0.4</v>
      </c>
    </row>
    <row r="97" spans="1:9">
      <c r="A97" s="183" t="s">
        <v>294</v>
      </c>
      <c r="B97" s="83" t="s">
        <v>293</v>
      </c>
      <c r="C97" s="33" t="s">
        <v>768</v>
      </c>
      <c r="D97" s="81" t="s">
        <v>788</v>
      </c>
      <c r="E97" s="80">
        <v>1354136</v>
      </c>
      <c r="F97" s="33" t="s">
        <v>311</v>
      </c>
      <c r="G97" s="82">
        <v>400</v>
      </c>
      <c r="H97" s="82">
        <f t="shared" si="6"/>
        <v>240</v>
      </c>
      <c r="I97" s="180">
        <f t="shared" si="4"/>
        <v>0.4</v>
      </c>
    </row>
    <row r="98" spans="1:9" ht="28.8">
      <c r="A98" s="183" t="s">
        <v>294</v>
      </c>
      <c r="B98" s="83" t="s">
        <v>293</v>
      </c>
      <c r="C98" s="33" t="s">
        <v>769</v>
      </c>
      <c r="D98" s="81" t="s">
        <v>789</v>
      </c>
      <c r="E98" s="80">
        <v>1362403</v>
      </c>
      <c r="F98" s="33" t="s">
        <v>311</v>
      </c>
      <c r="G98" s="82">
        <v>375</v>
      </c>
      <c r="H98" s="82">
        <f t="shared" si="6"/>
        <v>225</v>
      </c>
      <c r="I98" s="180">
        <f t="shared" si="4"/>
        <v>0.4</v>
      </c>
    </row>
    <row r="99" spans="1:9" ht="28.8">
      <c r="A99" s="183" t="s">
        <v>294</v>
      </c>
      <c r="B99" s="83" t="s">
        <v>293</v>
      </c>
      <c r="C99" s="33" t="s">
        <v>769</v>
      </c>
      <c r="D99" s="81" t="s">
        <v>790</v>
      </c>
      <c r="E99" s="80">
        <v>1362404</v>
      </c>
      <c r="F99" s="33" t="s">
        <v>311</v>
      </c>
      <c r="G99" s="82">
        <v>475</v>
      </c>
      <c r="H99" s="82">
        <f t="shared" si="6"/>
        <v>285</v>
      </c>
      <c r="I99" s="180">
        <f t="shared" si="4"/>
        <v>0.4</v>
      </c>
    </row>
    <row r="100" spans="1:9">
      <c r="A100" s="183" t="s">
        <v>294</v>
      </c>
      <c r="B100" s="83" t="s">
        <v>293</v>
      </c>
      <c r="C100" s="33" t="s">
        <v>769</v>
      </c>
      <c r="D100" s="81" t="s">
        <v>791</v>
      </c>
      <c r="E100" s="80">
        <v>1362405</v>
      </c>
      <c r="F100" s="33" t="s">
        <v>311</v>
      </c>
      <c r="G100" s="82">
        <v>375</v>
      </c>
      <c r="H100" s="82">
        <f t="shared" si="6"/>
        <v>225</v>
      </c>
      <c r="I100" s="180">
        <f t="shared" si="4"/>
        <v>0.4</v>
      </c>
    </row>
    <row r="101" spans="1:9">
      <c r="A101" s="183" t="s">
        <v>294</v>
      </c>
      <c r="B101" s="83" t="s">
        <v>293</v>
      </c>
      <c r="C101" s="33" t="s">
        <v>769</v>
      </c>
      <c r="D101" s="81" t="s">
        <v>792</v>
      </c>
      <c r="E101" s="80">
        <v>1362406</v>
      </c>
      <c r="F101" s="33" t="s">
        <v>311</v>
      </c>
      <c r="G101" s="82">
        <v>475</v>
      </c>
      <c r="H101" s="82">
        <f t="shared" si="6"/>
        <v>285</v>
      </c>
      <c r="I101" s="180">
        <f t="shared" si="4"/>
        <v>0.4</v>
      </c>
    </row>
    <row r="102" spans="1:9">
      <c r="A102" s="183" t="s">
        <v>294</v>
      </c>
      <c r="B102" s="83" t="s">
        <v>293</v>
      </c>
      <c r="C102" s="33" t="s">
        <v>767</v>
      </c>
      <c r="D102" s="81" t="s">
        <v>793</v>
      </c>
      <c r="E102" s="80">
        <v>1354149</v>
      </c>
      <c r="F102" s="33" t="s">
        <v>311</v>
      </c>
      <c r="G102" s="82">
        <v>295</v>
      </c>
      <c r="H102" s="82">
        <f t="shared" si="6"/>
        <v>177</v>
      </c>
      <c r="I102" s="180">
        <f t="shared" si="4"/>
        <v>0.4</v>
      </c>
    </row>
    <row r="103" spans="1:9">
      <c r="A103" s="183" t="s">
        <v>294</v>
      </c>
      <c r="B103" s="83" t="s">
        <v>293</v>
      </c>
      <c r="C103" s="33" t="s">
        <v>767</v>
      </c>
      <c r="D103" s="81" t="s">
        <v>782</v>
      </c>
      <c r="E103" s="80">
        <v>1354150</v>
      </c>
      <c r="F103" s="33" t="s">
        <v>311</v>
      </c>
      <c r="G103" s="82">
        <v>350</v>
      </c>
      <c r="H103" s="82">
        <f t="shared" si="6"/>
        <v>210</v>
      </c>
      <c r="I103" s="180">
        <f t="shared" si="4"/>
        <v>0.4</v>
      </c>
    </row>
    <row r="104" spans="1:9">
      <c r="A104" s="183" t="s">
        <v>294</v>
      </c>
      <c r="B104" s="83" t="s">
        <v>293</v>
      </c>
      <c r="C104" s="33" t="s">
        <v>767</v>
      </c>
      <c r="D104" s="81" t="s">
        <v>783</v>
      </c>
      <c r="E104" s="80">
        <v>1354151</v>
      </c>
      <c r="F104" s="33" t="s">
        <v>311</v>
      </c>
      <c r="G104" s="82">
        <v>285</v>
      </c>
      <c r="H104" s="82">
        <f t="shared" si="6"/>
        <v>171</v>
      </c>
      <c r="I104" s="180">
        <f t="shared" si="4"/>
        <v>0.4</v>
      </c>
    </row>
    <row r="105" spans="1:9">
      <c r="A105" s="183" t="s">
        <v>294</v>
      </c>
      <c r="B105" s="83" t="s">
        <v>293</v>
      </c>
      <c r="C105" s="33" t="s">
        <v>767</v>
      </c>
      <c r="D105" s="81" t="s">
        <v>784</v>
      </c>
      <c r="E105" s="80">
        <v>1354152</v>
      </c>
      <c r="F105" s="33" t="s">
        <v>311</v>
      </c>
      <c r="G105" s="82">
        <v>335</v>
      </c>
      <c r="H105" s="82">
        <f t="shared" si="6"/>
        <v>201</v>
      </c>
      <c r="I105" s="180">
        <f t="shared" si="4"/>
        <v>0.4</v>
      </c>
    </row>
    <row r="106" spans="1:9">
      <c r="A106" s="183" t="s">
        <v>294</v>
      </c>
      <c r="B106" s="83" t="s">
        <v>293</v>
      </c>
      <c r="C106" s="33" t="s">
        <v>773</v>
      </c>
      <c r="D106" s="81" t="s">
        <v>794</v>
      </c>
      <c r="E106" s="80">
        <v>1362393</v>
      </c>
      <c r="F106" s="33" t="s">
        <v>311</v>
      </c>
      <c r="G106" s="82">
        <v>265</v>
      </c>
      <c r="H106" s="82">
        <f t="shared" si="6"/>
        <v>159</v>
      </c>
      <c r="I106" s="180">
        <f t="shared" si="4"/>
        <v>0.4</v>
      </c>
    </row>
    <row r="107" spans="1:9">
      <c r="A107" s="183" t="s">
        <v>294</v>
      </c>
      <c r="B107" s="83" t="s">
        <v>293</v>
      </c>
      <c r="C107" s="33" t="s">
        <v>773</v>
      </c>
      <c r="D107" s="81" t="s">
        <v>795</v>
      </c>
      <c r="E107" s="80">
        <v>1362395</v>
      </c>
      <c r="F107" s="33" t="s">
        <v>311</v>
      </c>
      <c r="G107" s="82">
        <v>295</v>
      </c>
      <c r="H107" s="82">
        <f t="shared" si="6"/>
        <v>177</v>
      </c>
      <c r="I107" s="180">
        <f t="shared" si="4"/>
        <v>0.4</v>
      </c>
    </row>
    <row r="108" spans="1:9">
      <c r="A108" s="183" t="s">
        <v>294</v>
      </c>
      <c r="B108" s="83" t="s">
        <v>293</v>
      </c>
      <c r="C108" s="33" t="s">
        <v>773</v>
      </c>
      <c r="D108" s="81" t="s">
        <v>796</v>
      </c>
      <c r="E108" s="80">
        <v>1362392</v>
      </c>
      <c r="F108" s="33" t="s">
        <v>311</v>
      </c>
      <c r="G108" s="82">
        <v>240</v>
      </c>
      <c r="H108" s="82">
        <f t="shared" si="6"/>
        <v>144</v>
      </c>
      <c r="I108" s="180">
        <f t="shared" si="4"/>
        <v>0.4</v>
      </c>
    </row>
    <row r="109" spans="1:9">
      <c r="A109" s="183" t="s">
        <v>294</v>
      </c>
      <c r="B109" s="83" t="s">
        <v>293</v>
      </c>
      <c r="C109" s="33" t="s">
        <v>773</v>
      </c>
      <c r="D109" s="81" t="s">
        <v>797</v>
      </c>
      <c r="E109" s="80">
        <v>1362394</v>
      </c>
      <c r="F109" s="33" t="s">
        <v>311</v>
      </c>
      <c r="G109" s="82">
        <v>270</v>
      </c>
      <c r="H109" s="82">
        <f t="shared" si="6"/>
        <v>162</v>
      </c>
      <c r="I109" s="180">
        <f t="shared" si="4"/>
        <v>0.4</v>
      </c>
    </row>
    <row r="110" spans="1:9">
      <c r="A110" s="183" t="s">
        <v>294</v>
      </c>
      <c r="B110" s="83" t="s">
        <v>293</v>
      </c>
      <c r="C110" s="33" t="s">
        <v>948</v>
      </c>
      <c r="D110" s="81" t="s">
        <v>758</v>
      </c>
      <c r="E110" s="80">
        <v>1361604</v>
      </c>
      <c r="F110" s="33" t="s">
        <v>311</v>
      </c>
      <c r="G110" s="82">
        <v>1000</v>
      </c>
      <c r="H110" s="82">
        <f t="shared" si="6"/>
        <v>600</v>
      </c>
      <c r="I110" s="180">
        <f t="shared" si="4"/>
        <v>0.4</v>
      </c>
    </row>
    <row r="111" spans="1:9">
      <c r="A111" s="183" t="s">
        <v>294</v>
      </c>
      <c r="B111" s="83" t="s">
        <v>293</v>
      </c>
      <c r="C111" s="33" t="s">
        <v>948</v>
      </c>
      <c r="D111" s="81" t="s">
        <v>759</v>
      </c>
      <c r="E111" s="80">
        <v>1361603</v>
      </c>
      <c r="F111" s="33" t="s">
        <v>311</v>
      </c>
      <c r="G111" s="82">
        <v>1150</v>
      </c>
      <c r="H111" s="82">
        <f t="shared" si="6"/>
        <v>690</v>
      </c>
      <c r="I111" s="180">
        <f t="shared" si="4"/>
        <v>0.4</v>
      </c>
    </row>
    <row r="112" spans="1:9">
      <c r="A112" s="183" t="s">
        <v>294</v>
      </c>
      <c r="B112" s="83" t="s">
        <v>293</v>
      </c>
      <c r="C112" s="33" t="s">
        <v>948</v>
      </c>
      <c r="D112" s="81" t="s">
        <v>760</v>
      </c>
      <c r="E112" s="80">
        <v>1361601</v>
      </c>
      <c r="F112" s="33" t="s">
        <v>311</v>
      </c>
      <c r="G112" s="82">
        <v>850</v>
      </c>
      <c r="H112" s="82">
        <f t="shared" si="6"/>
        <v>510</v>
      </c>
      <c r="I112" s="180">
        <f t="shared" si="4"/>
        <v>0.4</v>
      </c>
    </row>
    <row r="113" spans="1:9">
      <c r="A113" s="183" t="s">
        <v>294</v>
      </c>
      <c r="B113" s="83" t="s">
        <v>293</v>
      </c>
      <c r="C113" s="33" t="s">
        <v>948</v>
      </c>
      <c r="D113" s="81" t="s">
        <v>761</v>
      </c>
      <c r="E113" s="80">
        <v>1361600</v>
      </c>
      <c r="F113" s="33" t="s">
        <v>311</v>
      </c>
      <c r="G113" s="82">
        <v>1000</v>
      </c>
      <c r="H113" s="82">
        <f t="shared" si="6"/>
        <v>600</v>
      </c>
      <c r="I113" s="180">
        <f t="shared" si="4"/>
        <v>0.4</v>
      </c>
    </row>
    <row r="114" spans="1:9" s="119" customFormat="1" ht="28.8">
      <c r="A114" s="181" t="s">
        <v>294</v>
      </c>
      <c r="B114" s="83" t="s">
        <v>293</v>
      </c>
      <c r="C114" s="125" t="s">
        <v>771</v>
      </c>
      <c r="D114" s="83" t="s">
        <v>798</v>
      </c>
      <c r="E114" s="128">
        <v>1354129</v>
      </c>
      <c r="F114" s="125" t="s">
        <v>311</v>
      </c>
      <c r="G114" s="129">
        <v>275</v>
      </c>
      <c r="H114" s="129">
        <f t="shared" si="6"/>
        <v>165</v>
      </c>
      <c r="I114" s="182">
        <f t="shared" si="4"/>
        <v>0.4</v>
      </c>
    </row>
    <row r="115" spans="1:9" ht="28.8">
      <c r="A115" s="183" t="s">
        <v>294</v>
      </c>
      <c r="B115" s="83" t="s">
        <v>293</v>
      </c>
      <c r="C115" s="33" t="s">
        <v>771</v>
      </c>
      <c r="D115" s="81" t="s">
        <v>799</v>
      </c>
      <c r="E115" s="80">
        <v>1353988</v>
      </c>
      <c r="F115" s="33" t="s">
        <v>311</v>
      </c>
      <c r="G115" s="82">
        <v>295</v>
      </c>
      <c r="H115" s="82">
        <f t="shared" si="6"/>
        <v>177</v>
      </c>
      <c r="I115" s="180">
        <f t="shared" si="4"/>
        <v>0.4</v>
      </c>
    </row>
    <row r="116" spans="1:9" s="119" customFormat="1" ht="28.8">
      <c r="A116" s="181" t="s">
        <v>294</v>
      </c>
      <c r="B116" s="83" t="s">
        <v>293</v>
      </c>
      <c r="C116" s="125" t="s">
        <v>771</v>
      </c>
      <c r="D116" s="83" t="s">
        <v>800</v>
      </c>
      <c r="E116" s="128">
        <v>1354133</v>
      </c>
      <c r="F116" s="125" t="s">
        <v>311</v>
      </c>
      <c r="G116" s="129">
        <v>275</v>
      </c>
      <c r="H116" s="129">
        <f t="shared" si="6"/>
        <v>165</v>
      </c>
      <c r="I116" s="182">
        <f t="shared" si="4"/>
        <v>0.4</v>
      </c>
    </row>
    <row r="117" spans="1:9" ht="28.8">
      <c r="A117" s="183" t="s">
        <v>294</v>
      </c>
      <c r="B117" s="83" t="s">
        <v>293</v>
      </c>
      <c r="C117" s="33" t="s">
        <v>771</v>
      </c>
      <c r="D117" s="81" t="s">
        <v>801</v>
      </c>
      <c r="E117" s="80">
        <v>1354137</v>
      </c>
      <c r="F117" s="33" t="s">
        <v>311</v>
      </c>
      <c r="G117" s="82">
        <v>295</v>
      </c>
      <c r="H117" s="82">
        <f t="shared" si="6"/>
        <v>177</v>
      </c>
      <c r="I117" s="180">
        <f t="shared" si="4"/>
        <v>0.4</v>
      </c>
    </row>
    <row r="118" spans="1:9">
      <c r="A118" s="183" t="s">
        <v>294</v>
      </c>
      <c r="B118" s="83" t="s">
        <v>293</v>
      </c>
      <c r="C118" s="33" t="s">
        <v>772</v>
      </c>
      <c r="D118" s="81" t="s">
        <v>802</v>
      </c>
      <c r="E118" s="80">
        <v>1354130</v>
      </c>
      <c r="F118" s="33" t="s">
        <v>311</v>
      </c>
      <c r="G118" s="82">
        <v>400</v>
      </c>
      <c r="H118" s="82">
        <f t="shared" si="6"/>
        <v>240</v>
      </c>
      <c r="I118" s="180">
        <f t="shared" si="4"/>
        <v>0.4</v>
      </c>
    </row>
    <row r="119" spans="1:9">
      <c r="A119" s="183" t="s">
        <v>294</v>
      </c>
      <c r="B119" s="83" t="s">
        <v>293</v>
      </c>
      <c r="C119" s="33" t="s">
        <v>772</v>
      </c>
      <c r="D119" s="81" t="s">
        <v>803</v>
      </c>
      <c r="E119" s="80">
        <v>1353989</v>
      </c>
      <c r="F119" s="33" t="s">
        <v>311</v>
      </c>
      <c r="G119" s="82">
        <v>450</v>
      </c>
      <c r="H119" s="82">
        <f t="shared" si="6"/>
        <v>270</v>
      </c>
      <c r="I119" s="180">
        <f t="shared" si="4"/>
        <v>0.4</v>
      </c>
    </row>
    <row r="120" spans="1:9">
      <c r="A120" s="183" t="s">
        <v>294</v>
      </c>
      <c r="B120" s="83" t="s">
        <v>293</v>
      </c>
      <c r="C120" s="33" t="s">
        <v>772</v>
      </c>
      <c r="D120" s="81" t="s">
        <v>804</v>
      </c>
      <c r="E120" s="80">
        <v>1354134</v>
      </c>
      <c r="F120" s="33" t="s">
        <v>311</v>
      </c>
      <c r="G120" s="82">
        <v>350</v>
      </c>
      <c r="H120" s="82">
        <f t="shared" si="6"/>
        <v>210</v>
      </c>
      <c r="I120" s="180">
        <f t="shared" si="4"/>
        <v>0.4</v>
      </c>
    </row>
    <row r="121" spans="1:9">
      <c r="A121" s="183" t="s">
        <v>294</v>
      </c>
      <c r="B121" s="83" t="s">
        <v>293</v>
      </c>
      <c r="C121" s="33" t="s">
        <v>772</v>
      </c>
      <c r="D121" s="81" t="s">
        <v>805</v>
      </c>
      <c r="E121" s="80">
        <v>1354138</v>
      </c>
      <c r="F121" s="33" t="s">
        <v>311</v>
      </c>
      <c r="G121" s="82">
        <v>400</v>
      </c>
      <c r="H121" s="82">
        <f t="shared" si="6"/>
        <v>240</v>
      </c>
      <c r="I121" s="180">
        <f t="shared" si="4"/>
        <v>0.4</v>
      </c>
    </row>
    <row r="122" spans="1:9">
      <c r="A122" s="183" t="s">
        <v>294</v>
      </c>
      <c r="B122" s="83" t="s">
        <v>293</v>
      </c>
      <c r="C122" s="33" t="s">
        <v>949</v>
      </c>
      <c r="D122" s="81" t="s">
        <v>647</v>
      </c>
      <c r="E122" s="80">
        <v>1354719</v>
      </c>
      <c r="F122" s="33" t="s">
        <v>311</v>
      </c>
      <c r="G122" s="82">
        <v>130</v>
      </c>
      <c r="H122" s="82">
        <v>75</v>
      </c>
      <c r="I122" s="180">
        <f t="shared" si="4"/>
        <v>0.42307692307692307</v>
      </c>
    </row>
    <row r="123" spans="1:9">
      <c r="A123" s="183" t="s">
        <v>294</v>
      </c>
      <c r="B123" s="83" t="s">
        <v>293</v>
      </c>
      <c r="C123" s="33" t="s">
        <v>824</v>
      </c>
      <c r="D123" s="81" t="s">
        <v>825</v>
      </c>
      <c r="E123" s="80">
        <v>1355974</v>
      </c>
      <c r="F123" s="33" t="s">
        <v>311</v>
      </c>
      <c r="G123" s="82">
        <v>105</v>
      </c>
      <c r="H123" s="82">
        <v>60</v>
      </c>
      <c r="I123" s="180">
        <f t="shared" si="4"/>
        <v>0.42857142857142855</v>
      </c>
    </row>
    <row r="124" spans="1:9">
      <c r="A124" s="183" t="s">
        <v>294</v>
      </c>
      <c r="B124" s="83" t="s">
        <v>293</v>
      </c>
      <c r="C124" s="33" t="s">
        <v>770</v>
      </c>
      <c r="D124" s="81" t="s">
        <v>806</v>
      </c>
      <c r="E124" s="80">
        <v>1355436</v>
      </c>
      <c r="F124" s="33" t="s">
        <v>311</v>
      </c>
      <c r="G124" s="82">
        <v>80</v>
      </c>
      <c r="H124" s="82">
        <v>45</v>
      </c>
      <c r="I124" s="180">
        <f t="shared" si="4"/>
        <v>0.4375</v>
      </c>
    </row>
    <row r="125" spans="1:9">
      <c r="A125" s="183" t="s">
        <v>294</v>
      </c>
      <c r="B125" s="83" t="s">
        <v>293</v>
      </c>
      <c r="C125" s="33" t="s">
        <v>770</v>
      </c>
      <c r="D125" s="81" t="s">
        <v>807</v>
      </c>
      <c r="E125" s="80">
        <v>1355440</v>
      </c>
      <c r="F125" s="33" t="s">
        <v>311</v>
      </c>
      <c r="G125" s="82">
        <v>105</v>
      </c>
      <c r="H125" s="82">
        <v>60</v>
      </c>
      <c r="I125" s="180">
        <f t="shared" si="4"/>
        <v>0.42857142857142855</v>
      </c>
    </row>
    <row r="126" spans="1:9" s="119" customFormat="1" ht="28.8">
      <c r="A126" s="181" t="s">
        <v>294</v>
      </c>
      <c r="B126" s="83" t="s">
        <v>293</v>
      </c>
      <c r="C126" s="125" t="s">
        <v>770</v>
      </c>
      <c r="D126" s="134" t="s">
        <v>808</v>
      </c>
      <c r="E126" s="128">
        <v>1356378</v>
      </c>
      <c r="F126" s="125" t="s">
        <v>311</v>
      </c>
      <c r="G126" s="129">
        <v>155</v>
      </c>
      <c r="H126" s="129">
        <f>G126*0.6</f>
        <v>93</v>
      </c>
      <c r="I126" s="182">
        <f t="shared" si="4"/>
        <v>0.4</v>
      </c>
    </row>
    <row r="127" spans="1:9" s="119" customFormat="1" ht="28.8">
      <c r="A127" s="181" t="s">
        <v>294</v>
      </c>
      <c r="B127" s="83" t="s">
        <v>293</v>
      </c>
      <c r="C127" s="125" t="s">
        <v>770</v>
      </c>
      <c r="D127" s="134" t="s">
        <v>809</v>
      </c>
      <c r="E127" s="128">
        <v>1356379</v>
      </c>
      <c r="F127" s="125" t="s">
        <v>311</v>
      </c>
      <c r="G127" s="129">
        <v>180</v>
      </c>
      <c r="H127" s="129">
        <f t="shared" ref="H127:H130" si="7">G127*0.6</f>
        <v>108</v>
      </c>
      <c r="I127" s="182">
        <f t="shared" si="4"/>
        <v>0.4</v>
      </c>
    </row>
    <row r="128" spans="1:9" s="119" customFormat="1" ht="28.8">
      <c r="A128" s="181" t="s">
        <v>294</v>
      </c>
      <c r="B128" s="83" t="s">
        <v>293</v>
      </c>
      <c r="C128" s="125" t="s">
        <v>770</v>
      </c>
      <c r="D128" s="134" t="s">
        <v>810</v>
      </c>
      <c r="E128" s="128">
        <v>1356381</v>
      </c>
      <c r="F128" s="125" t="s">
        <v>311</v>
      </c>
      <c r="G128" s="129">
        <v>160</v>
      </c>
      <c r="H128" s="129">
        <f t="shared" si="7"/>
        <v>96</v>
      </c>
      <c r="I128" s="182">
        <f t="shared" si="4"/>
        <v>0.4</v>
      </c>
    </row>
    <row r="129" spans="1:9" s="119" customFormat="1" ht="28.8">
      <c r="A129" s="181" t="s">
        <v>294</v>
      </c>
      <c r="B129" s="83" t="s">
        <v>293</v>
      </c>
      <c r="C129" s="125" t="s">
        <v>770</v>
      </c>
      <c r="D129" s="134" t="s">
        <v>811</v>
      </c>
      <c r="E129" s="128">
        <v>1356383</v>
      </c>
      <c r="F129" s="125" t="s">
        <v>311</v>
      </c>
      <c r="G129" s="129">
        <v>185</v>
      </c>
      <c r="H129" s="129">
        <f t="shared" si="7"/>
        <v>111</v>
      </c>
      <c r="I129" s="182">
        <f t="shared" si="4"/>
        <v>0.4</v>
      </c>
    </row>
    <row r="130" spans="1:9" s="133" customFormat="1" ht="28.8">
      <c r="A130" s="184" t="s">
        <v>294</v>
      </c>
      <c r="B130" s="126" t="s">
        <v>293</v>
      </c>
      <c r="C130" s="89" t="s">
        <v>868</v>
      </c>
      <c r="D130" s="91" t="s">
        <v>867</v>
      </c>
      <c r="E130" s="107">
        <v>1362458</v>
      </c>
      <c r="F130" s="89" t="s">
        <v>311</v>
      </c>
      <c r="G130" s="135">
        <v>120</v>
      </c>
      <c r="H130" s="104">
        <f t="shared" si="7"/>
        <v>72</v>
      </c>
      <c r="I130" s="185">
        <f t="shared" si="4"/>
        <v>0.4</v>
      </c>
    </row>
    <row r="131" spans="1:9" s="119" customFormat="1">
      <c r="A131" s="181" t="s">
        <v>294</v>
      </c>
      <c r="B131" s="83" t="s">
        <v>293</v>
      </c>
      <c r="C131" s="125" t="s">
        <v>681</v>
      </c>
      <c r="D131" s="83" t="s">
        <v>648</v>
      </c>
      <c r="E131" s="128">
        <v>1354507</v>
      </c>
      <c r="F131" s="125" t="s">
        <v>311</v>
      </c>
      <c r="G131" s="129">
        <v>1990</v>
      </c>
      <c r="H131" s="129">
        <v>1188</v>
      </c>
      <c r="I131" s="182">
        <f t="shared" si="4"/>
        <v>0.40301507537688441</v>
      </c>
    </row>
    <row r="132" spans="1:9">
      <c r="A132" s="183" t="s">
        <v>294</v>
      </c>
      <c r="B132" s="83" t="s">
        <v>293</v>
      </c>
      <c r="C132" s="33" t="s">
        <v>681</v>
      </c>
      <c r="D132" s="81" t="s">
        <v>649</v>
      </c>
      <c r="E132" s="80">
        <v>1354506</v>
      </c>
      <c r="F132" s="33" t="s">
        <v>311</v>
      </c>
      <c r="G132" s="129">
        <v>2400</v>
      </c>
      <c r="H132" s="82">
        <f t="shared" ref="H132:H140" si="8">G132*0.6</f>
        <v>1440</v>
      </c>
      <c r="I132" s="180">
        <f t="shared" si="4"/>
        <v>0.4</v>
      </c>
    </row>
    <row r="133" spans="1:9">
      <c r="A133" s="183" t="s">
        <v>294</v>
      </c>
      <c r="B133" s="83" t="s">
        <v>293</v>
      </c>
      <c r="C133" s="33" t="s">
        <v>681</v>
      </c>
      <c r="D133" s="81" t="s">
        <v>650</v>
      </c>
      <c r="E133" s="80">
        <v>1354512</v>
      </c>
      <c r="F133" s="33" t="s">
        <v>311</v>
      </c>
      <c r="G133" s="129">
        <v>1680</v>
      </c>
      <c r="H133" s="82">
        <f t="shared" si="8"/>
        <v>1008</v>
      </c>
      <c r="I133" s="180">
        <f t="shared" si="4"/>
        <v>0.4</v>
      </c>
    </row>
    <row r="134" spans="1:9">
      <c r="A134" s="183" t="s">
        <v>294</v>
      </c>
      <c r="B134" s="83" t="s">
        <v>293</v>
      </c>
      <c r="C134" s="33" t="s">
        <v>681</v>
      </c>
      <c r="D134" s="81" t="s">
        <v>651</v>
      </c>
      <c r="E134" s="80">
        <v>1354504</v>
      </c>
      <c r="F134" s="33" t="s">
        <v>311</v>
      </c>
      <c r="G134" s="129">
        <v>2160</v>
      </c>
      <c r="H134" s="82">
        <f t="shared" si="8"/>
        <v>1296</v>
      </c>
      <c r="I134" s="180">
        <f t="shared" si="4"/>
        <v>0.4</v>
      </c>
    </row>
    <row r="135" spans="1:9">
      <c r="A135" s="183" t="s">
        <v>294</v>
      </c>
      <c r="B135" s="83" t="s">
        <v>293</v>
      </c>
      <c r="C135" s="33" t="s">
        <v>681</v>
      </c>
      <c r="D135" s="81" t="s">
        <v>652</v>
      </c>
      <c r="E135" s="80">
        <v>1354515</v>
      </c>
      <c r="F135" s="33" t="s">
        <v>311</v>
      </c>
      <c r="G135" s="129">
        <v>1720</v>
      </c>
      <c r="H135" s="82">
        <v>1029.5999999999999</v>
      </c>
      <c r="I135" s="180">
        <f t="shared" si="4"/>
        <v>0.40139534883720934</v>
      </c>
    </row>
    <row r="136" spans="1:9">
      <c r="A136" s="183" t="s">
        <v>294</v>
      </c>
      <c r="B136" s="83" t="s">
        <v>293</v>
      </c>
      <c r="C136" s="33" t="s">
        <v>681</v>
      </c>
      <c r="D136" s="81" t="s">
        <v>653</v>
      </c>
      <c r="E136" s="80">
        <v>1354516</v>
      </c>
      <c r="F136" s="33" t="s">
        <v>311</v>
      </c>
      <c r="G136" s="129">
        <v>2235</v>
      </c>
      <c r="H136" s="82">
        <f t="shared" si="8"/>
        <v>1341</v>
      </c>
      <c r="I136" s="180">
        <f t="shared" ref="I136:I199" si="9">(G136-H136)/G136</f>
        <v>0.4</v>
      </c>
    </row>
    <row r="137" spans="1:9">
      <c r="A137" s="183" t="s">
        <v>294</v>
      </c>
      <c r="B137" s="83" t="s">
        <v>293</v>
      </c>
      <c r="C137" s="33" t="s">
        <v>681</v>
      </c>
      <c r="D137" s="81" t="s">
        <v>654</v>
      </c>
      <c r="E137" s="80">
        <v>1354510</v>
      </c>
      <c r="F137" s="33" t="s">
        <v>311</v>
      </c>
      <c r="G137" s="129">
        <v>1510</v>
      </c>
      <c r="H137" s="82">
        <f t="shared" si="8"/>
        <v>906</v>
      </c>
      <c r="I137" s="180">
        <f t="shared" si="9"/>
        <v>0.4</v>
      </c>
    </row>
    <row r="138" spans="1:9">
      <c r="A138" s="183" t="s">
        <v>294</v>
      </c>
      <c r="B138" s="83" t="s">
        <v>293</v>
      </c>
      <c r="C138" s="33" t="s">
        <v>681</v>
      </c>
      <c r="D138" s="81" t="s">
        <v>655</v>
      </c>
      <c r="E138" s="80">
        <v>1354511</v>
      </c>
      <c r="F138" s="33" t="s">
        <v>311</v>
      </c>
      <c r="G138" s="129">
        <v>1800</v>
      </c>
      <c r="H138" s="82">
        <v>1069.2</v>
      </c>
      <c r="I138" s="180">
        <f t="shared" si="9"/>
        <v>0.40599999999999997</v>
      </c>
    </row>
    <row r="139" spans="1:9">
      <c r="A139" s="183" t="s">
        <v>294</v>
      </c>
      <c r="B139" s="83" t="s">
        <v>293</v>
      </c>
      <c r="C139" s="33" t="s">
        <v>681</v>
      </c>
      <c r="D139" s="81" t="s">
        <v>656</v>
      </c>
      <c r="E139" s="80">
        <v>1354513</v>
      </c>
      <c r="F139" s="33" t="s">
        <v>311</v>
      </c>
      <c r="G139" s="129">
        <v>1240</v>
      </c>
      <c r="H139" s="82">
        <f t="shared" si="8"/>
        <v>744</v>
      </c>
      <c r="I139" s="180">
        <f t="shared" si="9"/>
        <v>0.4</v>
      </c>
    </row>
    <row r="140" spans="1:9">
      <c r="A140" s="183" t="s">
        <v>294</v>
      </c>
      <c r="B140" s="83" t="s">
        <v>293</v>
      </c>
      <c r="C140" s="33" t="s">
        <v>681</v>
      </c>
      <c r="D140" s="81" t="s">
        <v>657</v>
      </c>
      <c r="E140" s="80">
        <v>1354505</v>
      </c>
      <c r="F140" s="33" t="s">
        <v>311</v>
      </c>
      <c r="G140" s="129">
        <v>1345</v>
      </c>
      <c r="H140" s="82">
        <f t="shared" si="8"/>
        <v>807</v>
      </c>
      <c r="I140" s="180">
        <f t="shared" si="9"/>
        <v>0.4</v>
      </c>
    </row>
    <row r="141" spans="1:9">
      <c r="A141" s="183" t="s">
        <v>294</v>
      </c>
      <c r="B141" s="83" t="s">
        <v>293</v>
      </c>
      <c r="C141" s="33" t="s">
        <v>682</v>
      </c>
      <c r="D141" s="81" t="s">
        <v>658</v>
      </c>
      <c r="E141" s="80">
        <v>1351933</v>
      </c>
      <c r="F141" s="33" t="s">
        <v>311</v>
      </c>
      <c r="G141" s="129">
        <v>660</v>
      </c>
      <c r="H141" s="82">
        <f>G141*0.6</f>
        <v>396</v>
      </c>
      <c r="I141" s="180">
        <f t="shared" si="9"/>
        <v>0.4</v>
      </c>
    </row>
    <row r="142" spans="1:9">
      <c r="A142" s="183" t="s">
        <v>294</v>
      </c>
      <c r="B142" s="83" t="s">
        <v>293</v>
      </c>
      <c r="C142" s="33" t="s">
        <v>682</v>
      </c>
      <c r="D142" s="81" t="s">
        <v>659</v>
      </c>
      <c r="E142" s="80">
        <v>1351920</v>
      </c>
      <c r="F142" s="33" t="s">
        <v>311</v>
      </c>
      <c r="G142" s="129">
        <v>775</v>
      </c>
      <c r="H142" s="82">
        <f t="shared" ref="H142:H188" si="10">G142*0.6</f>
        <v>465</v>
      </c>
      <c r="I142" s="180">
        <f t="shared" si="9"/>
        <v>0.4</v>
      </c>
    </row>
    <row r="143" spans="1:9">
      <c r="A143" s="183" t="s">
        <v>294</v>
      </c>
      <c r="B143" s="83" t="s">
        <v>293</v>
      </c>
      <c r="C143" s="33" t="s">
        <v>682</v>
      </c>
      <c r="D143" s="81" t="s">
        <v>660</v>
      </c>
      <c r="E143" s="80">
        <v>1351973</v>
      </c>
      <c r="F143" s="33" t="s">
        <v>311</v>
      </c>
      <c r="G143" s="129">
        <v>580</v>
      </c>
      <c r="H143" s="82">
        <f t="shared" si="10"/>
        <v>348</v>
      </c>
      <c r="I143" s="180">
        <f t="shared" si="9"/>
        <v>0.4</v>
      </c>
    </row>
    <row r="144" spans="1:9">
      <c r="A144" s="183" t="s">
        <v>294</v>
      </c>
      <c r="B144" s="83" t="s">
        <v>293</v>
      </c>
      <c r="C144" s="33" t="s">
        <v>682</v>
      </c>
      <c r="D144" s="81" t="s">
        <v>661</v>
      </c>
      <c r="E144" s="80">
        <v>1351167</v>
      </c>
      <c r="F144" s="33" t="s">
        <v>311</v>
      </c>
      <c r="G144" s="129">
        <v>695</v>
      </c>
      <c r="H144" s="82">
        <f t="shared" si="10"/>
        <v>417</v>
      </c>
      <c r="I144" s="180">
        <f t="shared" si="9"/>
        <v>0.4</v>
      </c>
    </row>
    <row r="145" spans="1:9">
      <c r="A145" s="183" t="s">
        <v>294</v>
      </c>
      <c r="B145" s="83" t="s">
        <v>293</v>
      </c>
      <c r="C145" s="33" t="s">
        <v>682</v>
      </c>
      <c r="D145" s="81" t="s">
        <v>662</v>
      </c>
      <c r="E145" s="80">
        <v>1351995</v>
      </c>
      <c r="F145" s="33" t="s">
        <v>311</v>
      </c>
      <c r="G145" s="129">
        <v>600</v>
      </c>
      <c r="H145" s="82">
        <v>356.4</v>
      </c>
      <c r="I145" s="180">
        <f t="shared" si="9"/>
        <v>0.40600000000000003</v>
      </c>
    </row>
    <row r="146" spans="1:9">
      <c r="A146" s="183" t="s">
        <v>294</v>
      </c>
      <c r="B146" s="83" t="s">
        <v>293</v>
      </c>
      <c r="C146" s="33" t="s">
        <v>682</v>
      </c>
      <c r="D146" s="81" t="s">
        <v>663</v>
      </c>
      <c r="E146" s="80">
        <v>1352002</v>
      </c>
      <c r="F146" s="33" t="s">
        <v>311</v>
      </c>
      <c r="G146" s="129">
        <v>710</v>
      </c>
      <c r="H146" s="82">
        <f t="shared" si="10"/>
        <v>426</v>
      </c>
      <c r="I146" s="180">
        <f t="shared" si="9"/>
        <v>0.4</v>
      </c>
    </row>
    <row r="147" spans="1:9">
      <c r="A147" s="183" t="s">
        <v>294</v>
      </c>
      <c r="B147" s="83" t="s">
        <v>293</v>
      </c>
      <c r="C147" s="33" t="s">
        <v>682</v>
      </c>
      <c r="D147" s="81" t="s">
        <v>664</v>
      </c>
      <c r="E147" s="80">
        <v>1351959</v>
      </c>
      <c r="F147" s="33" t="s">
        <v>311</v>
      </c>
      <c r="G147" s="129">
        <v>535</v>
      </c>
      <c r="H147" s="82">
        <v>310.2</v>
      </c>
      <c r="I147" s="180">
        <f t="shared" si="9"/>
        <v>0.42018691588785051</v>
      </c>
    </row>
    <row r="148" spans="1:9">
      <c r="A148" s="183" t="s">
        <v>294</v>
      </c>
      <c r="B148" s="83" t="s">
        <v>293</v>
      </c>
      <c r="C148" s="33" t="s">
        <v>682</v>
      </c>
      <c r="D148" s="81" t="s">
        <v>665</v>
      </c>
      <c r="E148" s="80">
        <v>1351966</v>
      </c>
      <c r="F148" s="33" t="s">
        <v>311</v>
      </c>
      <c r="G148" s="129">
        <v>585</v>
      </c>
      <c r="H148" s="82">
        <v>346.5</v>
      </c>
      <c r="I148" s="180">
        <f t="shared" si="9"/>
        <v>0.40769230769230769</v>
      </c>
    </row>
    <row r="149" spans="1:9">
      <c r="A149" s="183" t="s">
        <v>294</v>
      </c>
      <c r="B149" s="83" t="s">
        <v>293</v>
      </c>
      <c r="C149" s="33" t="s">
        <v>682</v>
      </c>
      <c r="D149" s="81" t="s">
        <v>666</v>
      </c>
      <c r="E149" s="80">
        <v>1351980</v>
      </c>
      <c r="F149" s="33" t="s">
        <v>311</v>
      </c>
      <c r="G149" s="129">
        <v>455</v>
      </c>
      <c r="H149" s="82">
        <v>270.60000000000002</v>
      </c>
      <c r="I149" s="180">
        <f t="shared" si="9"/>
        <v>0.40527472527472524</v>
      </c>
    </row>
    <row r="150" spans="1:9">
      <c r="A150" s="183" t="s">
        <v>294</v>
      </c>
      <c r="B150" s="83" t="s">
        <v>293</v>
      </c>
      <c r="C150" s="33" t="s">
        <v>682</v>
      </c>
      <c r="D150" s="81" t="s">
        <v>667</v>
      </c>
      <c r="E150" s="80">
        <v>1351596</v>
      </c>
      <c r="F150" s="33" t="s">
        <v>311</v>
      </c>
      <c r="G150" s="129">
        <v>470</v>
      </c>
      <c r="H150" s="82">
        <v>280.5</v>
      </c>
      <c r="I150" s="180">
        <f t="shared" si="9"/>
        <v>0.40319148936170213</v>
      </c>
    </row>
    <row r="151" spans="1:9" s="119" customFormat="1">
      <c r="A151" s="181" t="s">
        <v>294</v>
      </c>
      <c r="B151" s="83" t="s">
        <v>293</v>
      </c>
      <c r="C151" s="125" t="s">
        <v>683</v>
      </c>
      <c r="D151" s="83" t="s">
        <v>668</v>
      </c>
      <c r="E151" s="128">
        <v>1351934</v>
      </c>
      <c r="F151" s="125" t="s">
        <v>311</v>
      </c>
      <c r="G151" s="129">
        <v>395</v>
      </c>
      <c r="H151" s="129">
        <v>184.75</v>
      </c>
      <c r="I151" s="182">
        <f t="shared" si="9"/>
        <v>0.53227848101265818</v>
      </c>
    </row>
    <row r="152" spans="1:9" s="119" customFormat="1">
      <c r="A152" s="181" t="s">
        <v>294</v>
      </c>
      <c r="B152" s="83" t="s">
        <v>293</v>
      </c>
      <c r="C152" s="125" t="s">
        <v>683</v>
      </c>
      <c r="D152" s="83" t="s">
        <v>669</v>
      </c>
      <c r="E152" s="128">
        <v>1351921</v>
      </c>
      <c r="F152" s="125" t="s">
        <v>311</v>
      </c>
      <c r="G152" s="129">
        <v>435</v>
      </c>
      <c r="H152" s="129">
        <v>211</v>
      </c>
      <c r="I152" s="182">
        <f t="shared" si="9"/>
        <v>0.51494252873563218</v>
      </c>
    </row>
    <row r="153" spans="1:9">
      <c r="A153" s="183" t="s">
        <v>294</v>
      </c>
      <c r="B153" s="83" t="s">
        <v>293</v>
      </c>
      <c r="C153" s="33" t="s">
        <v>683</v>
      </c>
      <c r="D153" s="81" t="s">
        <v>670</v>
      </c>
      <c r="E153" s="80">
        <v>1351974</v>
      </c>
      <c r="F153" s="33" t="s">
        <v>311</v>
      </c>
      <c r="G153" s="129">
        <v>395</v>
      </c>
      <c r="H153" s="82">
        <f t="shared" si="10"/>
        <v>237</v>
      </c>
      <c r="I153" s="180">
        <f t="shared" si="9"/>
        <v>0.4</v>
      </c>
    </row>
    <row r="154" spans="1:9">
      <c r="A154" s="183" t="s">
        <v>294</v>
      </c>
      <c r="B154" s="83" t="s">
        <v>293</v>
      </c>
      <c r="C154" s="33" t="s">
        <v>683</v>
      </c>
      <c r="D154" s="81" t="s">
        <v>671</v>
      </c>
      <c r="E154" s="80">
        <v>1351173</v>
      </c>
      <c r="F154" s="33" t="s">
        <v>311</v>
      </c>
      <c r="G154" s="129">
        <v>435</v>
      </c>
      <c r="H154" s="82">
        <f t="shared" si="10"/>
        <v>261</v>
      </c>
      <c r="I154" s="180">
        <f t="shared" si="9"/>
        <v>0.4</v>
      </c>
    </row>
    <row r="155" spans="1:9">
      <c r="A155" s="183" t="s">
        <v>294</v>
      </c>
      <c r="B155" s="83" t="s">
        <v>293</v>
      </c>
      <c r="C155" s="33" t="s">
        <v>683</v>
      </c>
      <c r="D155" s="81" t="s">
        <v>672</v>
      </c>
      <c r="E155" s="80">
        <v>1351996</v>
      </c>
      <c r="F155" s="33" t="s">
        <v>311</v>
      </c>
      <c r="G155" s="129">
        <v>430</v>
      </c>
      <c r="H155" s="82">
        <v>257.39999999999998</v>
      </c>
      <c r="I155" s="180">
        <f t="shared" si="9"/>
        <v>0.40139534883720934</v>
      </c>
    </row>
    <row r="156" spans="1:9">
      <c r="A156" s="183" t="s">
        <v>294</v>
      </c>
      <c r="B156" s="83" t="s">
        <v>293</v>
      </c>
      <c r="C156" s="33" t="s">
        <v>683</v>
      </c>
      <c r="D156" s="81" t="s">
        <v>673</v>
      </c>
      <c r="E156" s="80">
        <v>1352003</v>
      </c>
      <c r="F156" s="33" t="s">
        <v>311</v>
      </c>
      <c r="G156" s="129">
        <v>475</v>
      </c>
      <c r="H156" s="82">
        <v>283.8</v>
      </c>
      <c r="I156" s="180">
        <f t="shared" si="9"/>
        <v>0.40252631578947368</v>
      </c>
    </row>
    <row r="157" spans="1:9">
      <c r="A157" s="183" t="s">
        <v>294</v>
      </c>
      <c r="B157" s="83" t="s">
        <v>293</v>
      </c>
      <c r="C157" s="33" t="s">
        <v>683</v>
      </c>
      <c r="D157" s="81" t="s">
        <v>674</v>
      </c>
      <c r="E157" s="80">
        <v>1351960</v>
      </c>
      <c r="F157" s="33" t="s">
        <v>311</v>
      </c>
      <c r="G157" s="129">
        <v>380</v>
      </c>
      <c r="H157" s="82">
        <v>227.7</v>
      </c>
      <c r="I157" s="180">
        <f t="shared" si="9"/>
        <v>0.40078947368421053</v>
      </c>
    </row>
    <row r="158" spans="1:9">
      <c r="A158" s="183" t="s">
        <v>294</v>
      </c>
      <c r="B158" s="83" t="s">
        <v>293</v>
      </c>
      <c r="C158" s="33" t="s">
        <v>683</v>
      </c>
      <c r="D158" s="81" t="s">
        <v>675</v>
      </c>
      <c r="E158" s="80">
        <v>1351967</v>
      </c>
      <c r="F158" s="33" t="s">
        <v>311</v>
      </c>
      <c r="G158" s="129">
        <v>410</v>
      </c>
      <c r="H158" s="82">
        <f t="shared" si="10"/>
        <v>246</v>
      </c>
      <c r="I158" s="180">
        <f t="shared" si="9"/>
        <v>0.4</v>
      </c>
    </row>
    <row r="159" spans="1:9">
      <c r="A159" s="183" t="s">
        <v>294</v>
      </c>
      <c r="B159" s="83" t="s">
        <v>293</v>
      </c>
      <c r="C159" s="33" t="s">
        <v>683</v>
      </c>
      <c r="D159" s="81" t="s">
        <v>676</v>
      </c>
      <c r="E159" s="80">
        <v>1351981</v>
      </c>
      <c r="F159" s="33" t="s">
        <v>311</v>
      </c>
      <c r="G159" s="129">
        <v>340</v>
      </c>
      <c r="H159" s="82">
        <f t="shared" si="10"/>
        <v>204</v>
      </c>
      <c r="I159" s="180">
        <f t="shared" si="9"/>
        <v>0.4</v>
      </c>
    </row>
    <row r="160" spans="1:9">
      <c r="A160" s="183" t="s">
        <v>294</v>
      </c>
      <c r="B160" s="83" t="s">
        <v>293</v>
      </c>
      <c r="C160" s="33" t="s">
        <v>683</v>
      </c>
      <c r="D160" s="81" t="s">
        <v>677</v>
      </c>
      <c r="E160" s="80">
        <v>1351597</v>
      </c>
      <c r="F160" s="33" t="s">
        <v>311</v>
      </c>
      <c r="G160" s="129">
        <v>350</v>
      </c>
      <c r="H160" s="82">
        <f t="shared" si="10"/>
        <v>210</v>
      </c>
      <c r="I160" s="180">
        <f t="shared" si="9"/>
        <v>0.4</v>
      </c>
    </row>
    <row r="161" spans="1:9" s="119" customFormat="1">
      <c r="A161" s="181" t="s">
        <v>294</v>
      </c>
      <c r="B161" s="83" t="s">
        <v>293</v>
      </c>
      <c r="C161" s="125" t="s">
        <v>684</v>
      </c>
      <c r="D161" s="83" t="s">
        <v>678</v>
      </c>
      <c r="E161" s="128">
        <v>1352016</v>
      </c>
      <c r="F161" s="125" t="s">
        <v>311</v>
      </c>
      <c r="G161" s="129">
        <v>480</v>
      </c>
      <c r="H161" s="129">
        <v>280.5</v>
      </c>
      <c r="I161" s="182">
        <f t="shared" si="9"/>
        <v>0.41562500000000002</v>
      </c>
    </row>
    <row r="162" spans="1:9">
      <c r="A162" s="183" t="s">
        <v>294</v>
      </c>
      <c r="B162" s="83" t="s">
        <v>293</v>
      </c>
      <c r="C162" s="33" t="s">
        <v>684</v>
      </c>
      <c r="D162" s="81" t="s">
        <v>679</v>
      </c>
      <c r="E162" s="80">
        <v>1351327</v>
      </c>
      <c r="F162" s="33" t="s">
        <v>311</v>
      </c>
      <c r="G162" s="129">
        <v>480</v>
      </c>
      <c r="H162" s="82">
        <f t="shared" si="10"/>
        <v>288</v>
      </c>
      <c r="I162" s="180">
        <f t="shared" si="9"/>
        <v>0.4</v>
      </c>
    </row>
    <row r="163" spans="1:9">
      <c r="A163" s="183" t="s">
        <v>294</v>
      </c>
      <c r="B163" s="83" t="s">
        <v>293</v>
      </c>
      <c r="C163" s="33" t="s">
        <v>684</v>
      </c>
      <c r="D163" s="81" t="s">
        <v>680</v>
      </c>
      <c r="E163" s="80">
        <v>1351743</v>
      </c>
      <c r="F163" s="33" t="s">
        <v>311</v>
      </c>
      <c r="G163" s="129">
        <v>400</v>
      </c>
      <c r="H163" s="82">
        <f t="shared" si="10"/>
        <v>240</v>
      </c>
      <c r="I163" s="180">
        <f t="shared" si="9"/>
        <v>0.4</v>
      </c>
    </row>
    <row r="164" spans="1:9" s="119" customFormat="1">
      <c r="A164" s="181" t="s">
        <v>294</v>
      </c>
      <c r="B164" s="83" t="s">
        <v>293</v>
      </c>
      <c r="C164" s="125" t="s">
        <v>947</v>
      </c>
      <c r="D164" s="140" t="s">
        <v>826</v>
      </c>
      <c r="E164" s="128">
        <v>1354540</v>
      </c>
      <c r="F164" s="125" t="s">
        <v>311</v>
      </c>
      <c r="G164" s="129">
        <v>955</v>
      </c>
      <c r="H164" s="129">
        <f t="shared" si="10"/>
        <v>573</v>
      </c>
      <c r="I164" s="182">
        <f t="shared" si="9"/>
        <v>0.4</v>
      </c>
    </row>
    <row r="165" spans="1:9" s="119" customFormat="1">
      <c r="A165" s="181" t="s">
        <v>294</v>
      </c>
      <c r="B165" s="83" t="s">
        <v>293</v>
      </c>
      <c r="C165" s="125" t="s">
        <v>947</v>
      </c>
      <c r="D165" s="140" t="s">
        <v>827</v>
      </c>
      <c r="E165" s="128">
        <v>1354541</v>
      </c>
      <c r="F165" s="125" t="s">
        <v>311</v>
      </c>
      <c r="G165" s="129">
        <v>1240</v>
      </c>
      <c r="H165" s="129">
        <f t="shared" si="10"/>
        <v>744</v>
      </c>
      <c r="I165" s="182">
        <f t="shared" si="9"/>
        <v>0.4</v>
      </c>
    </row>
    <row r="166" spans="1:9" s="119" customFormat="1">
      <c r="A166" s="181" t="s">
        <v>294</v>
      </c>
      <c r="B166" s="83" t="s">
        <v>293</v>
      </c>
      <c r="C166" s="125" t="s">
        <v>947</v>
      </c>
      <c r="D166" s="140" t="s">
        <v>828</v>
      </c>
      <c r="E166" s="128">
        <v>1354535</v>
      </c>
      <c r="F166" s="125" t="s">
        <v>311</v>
      </c>
      <c r="G166" s="129">
        <v>890</v>
      </c>
      <c r="H166" s="129">
        <f t="shared" si="10"/>
        <v>534</v>
      </c>
      <c r="I166" s="182">
        <f t="shared" si="9"/>
        <v>0.4</v>
      </c>
    </row>
    <row r="167" spans="1:9" s="119" customFormat="1">
      <c r="A167" s="181" t="s">
        <v>294</v>
      </c>
      <c r="B167" s="83" t="s">
        <v>293</v>
      </c>
      <c r="C167" s="125" t="s">
        <v>947</v>
      </c>
      <c r="D167" s="140" t="s">
        <v>829</v>
      </c>
      <c r="E167" s="128">
        <v>1354536</v>
      </c>
      <c r="F167" s="125" t="s">
        <v>311</v>
      </c>
      <c r="G167" s="129">
        <v>1105</v>
      </c>
      <c r="H167" s="129">
        <f t="shared" si="10"/>
        <v>663</v>
      </c>
      <c r="I167" s="182">
        <f t="shared" si="9"/>
        <v>0.4</v>
      </c>
    </row>
    <row r="168" spans="1:9" s="119" customFormat="1">
      <c r="A168" s="181" t="s">
        <v>294</v>
      </c>
      <c r="B168" s="83" t="s">
        <v>293</v>
      </c>
      <c r="C168" s="125" t="s">
        <v>947</v>
      </c>
      <c r="D168" s="140" t="s">
        <v>830</v>
      </c>
      <c r="E168" s="128">
        <v>1354538</v>
      </c>
      <c r="F168" s="125" t="s">
        <v>311</v>
      </c>
      <c r="G168" s="129">
        <v>760</v>
      </c>
      <c r="H168" s="129">
        <f t="shared" si="10"/>
        <v>456</v>
      </c>
      <c r="I168" s="182">
        <f t="shared" si="9"/>
        <v>0.4</v>
      </c>
    </row>
    <row r="169" spans="1:9" s="119" customFormat="1">
      <c r="A169" s="181" t="s">
        <v>294</v>
      </c>
      <c r="B169" s="83" t="s">
        <v>293</v>
      </c>
      <c r="C169" s="125" t="s">
        <v>947</v>
      </c>
      <c r="D169" s="140" t="s">
        <v>831</v>
      </c>
      <c r="E169" s="128">
        <v>1354532</v>
      </c>
      <c r="F169" s="125" t="s">
        <v>311</v>
      </c>
      <c r="G169" s="129">
        <v>830</v>
      </c>
      <c r="H169" s="129">
        <f t="shared" si="10"/>
        <v>498</v>
      </c>
      <c r="I169" s="182">
        <f t="shared" si="9"/>
        <v>0.4</v>
      </c>
    </row>
    <row r="170" spans="1:9" ht="28.8">
      <c r="A170" s="183" t="s">
        <v>294</v>
      </c>
      <c r="B170" s="83" t="s">
        <v>293</v>
      </c>
      <c r="C170" s="33" t="s">
        <v>717</v>
      </c>
      <c r="D170" s="81" t="s">
        <v>685</v>
      </c>
      <c r="E170" s="80">
        <v>1351937</v>
      </c>
      <c r="F170" s="33" t="s">
        <v>311</v>
      </c>
      <c r="G170" s="129">
        <v>750</v>
      </c>
      <c r="H170" s="82">
        <f t="shared" si="10"/>
        <v>450</v>
      </c>
      <c r="I170" s="180">
        <f t="shared" si="9"/>
        <v>0.4</v>
      </c>
    </row>
    <row r="171" spans="1:9" ht="28.8">
      <c r="A171" s="183" t="s">
        <v>294</v>
      </c>
      <c r="B171" s="83" t="s">
        <v>293</v>
      </c>
      <c r="C171" s="33" t="s">
        <v>717</v>
      </c>
      <c r="D171" s="81" t="s">
        <v>686</v>
      </c>
      <c r="E171" s="80">
        <v>1351922</v>
      </c>
      <c r="F171" s="33" t="s">
        <v>311</v>
      </c>
      <c r="G171" s="129">
        <v>920</v>
      </c>
      <c r="H171" s="82">
        <f t="shared" si="10"/>
        <v>552</v>
      </c>
      <c r="I171" s="180">
        <f t="shared" si="9"/>
        <v>0.4</v>
      </c>
    </row>
    <row r="172" spans="1:9" s="119" customFormat="1">
      <c r="A172" s="181" t="s">
        <v>294</v>
      </c>
      <c r="B172" s="83" t="s">
        <v>293</v>
      </c>
      <c r="C172" s="125" t="s">
        <v>717</v>
      </c>
      <c r="D172" s="83" t="s">
        <v>687</v>
      </c>
      <c r="E172" s="128">
        <v>1351977</v>
      </c>
      <c r="F172" s="125" t="s">
        <v>311</v>
      </c>
      <c r="G172" s="129">
        <v>655</v>
      </c>
      <c r="H172" s="129">
        <v>392.7</v>
      </c>
      <c r="I172" s="182">
        <f t="shared" si="9"/>
        <v>0.40045801526717562</v>
      </c>
    </row>
    <row r="173" spans="1:9" s="119" customFormat="1">
      <c r="A173" s="181" t="s">
        <v>294</v>
      </c>
      <c r="B173" s="83" t="s">
        <v>293</v>
      </c>
      <c r="C173" s="125" t="s">
        <v>717</v>
      </c>
      <c r="D173" s="83" t="s">
        <v>688</v>
      </c>
      <c r="E173" s="128">
        <v>1351168</v>
      </c>
      <c r="F173" s="125" t="s">
        <v>311</v>
      </c>
      <c r="G173" s="129">
        <v>810</v>
      </c>
      <c r="H173" s="129">
        <v>485.1</v>
      </c>
      <c r="I173" s="182">
        <f t="shared" si="9"/>
        <v>0.40111111111111108</v>
      </c>
    </row>
    <row r="174" spans="1:9" ht="28.8">
      <c r="A174" s="183" t="s">
        <v>294</v>
      </c>
      <c r="B174" s="83" t="s">
        <v>293</v>
      </c>
      <c r="C174" s="33" t="s">
        <v>717</v>
      </c>
      <c r="D174" s="81" t="s">
        <v>689</v>
      </c>
      <c r="E174" s="80">
        <v>1351999</v>
      </c>
      <c r="F174" s="33" t="s">
        <v>311</v>
      </c>
      <c r="G174" s="129">
        <v>710</v>
      </c>
      <c r="H174" s="82">
        <v>422.4</v>
      </c>
      <c r="I174" s="180">
        <f t="shared" si="9"/>
        <v>0.40507042253521131</v>
      </c>
    </row>
    <row r="175" spans="1:9" ht="28.8">
      <c r="A175" s="183" t="s">
        <v>294</v>
      </c>
      <c r="B175" s="83" t="s">
        <v>293</v>
      </c>
      <c r="C175" s="33" t="s">
        <v>717</v>
      </c>
      <c r="D175" s="81" t="s">
        <v>690</v>
      </c>
      <c r="E175" s="80">
        <v>1352006</v>
      </c>
      <c r="F175" s="33" t="s">
        <v>311</v>
      </c>
      <c r="G175" s="129">
        <v>825</v>
      </c>
      <c r="H175" s="82">
        <v>488.4</v>
      </c>
      <c r="I175" s="180">
        <f t="shared" si="9"/>
        <v>0.40800000000000003</v>
      </c>
    </row>
    <row r="176" spans="1:9" s="119" customFormat="1">
      <c r="A176" s="181" t="s">
        <v>294</v>
      </c>
      <c r="B176" s="83" t="s">
        <v>293</v>
      </c>
      <c r="C176" s="125" t="s">
        <v>717</v>
      </c>
      <c r="D176" s="83" t="s">
        <v>691</v>
      </c>
      <c r="E176" s="128">
        <v>1351963</v>
      </c>
      <c r="F176" s="125" t="s">
        <v>311</v>
      </c>
      <c r="G176" s="129">
        <v>650</v>
      </c>
      <c r="H176" s="129">
        <v>372.89</v>
      </c>
      <c r="I176" s="182">
        <f t="shared" si="9"/>
        <v>0.42632307692307697</v>
      </c>
    </row>
    <row r="177" spans="1:9" s="119" customFormat="1" ht="28.8">
      <c r="A177" s="181" t="s">
        <v>294</v>
      </c>
      <c r="B177" s="83" t="s">
        <v>293</v>
      </c>
      <c r="C177" s="125" t="s">
        <v>717</v>
      </c>
      <c r="D177" s="83" t="s">
        <v>692</v>
      </c>
      <c r="E177" s="128">
        <v>1351970</v>
      </c>
      <c r="F177" s="125" t="s">
        <v>311</v>
      </c>
      <c r="G177" s="129">
        <v>715</v>
      </c>
      <c r="H177" s="129">
        <v>379.5</v>
      </c>
      <c r="I177" s="182">
        <f t="shared" si="9"/>
        <v>0.46923076923076923</v>
      </c>
    </row>
    <row r="178" spans="1:9" s="119" customFormat="1">
      <c r="A178" s="181" t="s">
        <v>294</v>
      </c>
      <c r="B178" s="83" t="s">
        <v>293</v>
      </c>
      <c r="C178" s="125" t="s">
        <v>717</v>
      </c>
      <c r="D178" s="83" t="s">
        <v>693</v>
      </c>
      <c r="E178" s="128">
        <v>1351984</v>
      </c>
      <c r="F178" s="125" t="s">
        <v>311</v>
      </c>
      <c r="G178" s="129">
        <v>565</v>
      </c>
      <c r="H178" s="129">
        <v>320.10000000000002</v>
      </c>
      <c r="I178" s="182">
        <f t="shared" si="9"/>
        <v>0.4334513274336283</v>
      </c>
    </row>
    <row r="179" spans="1:9" s="119" customFormat="1" ht="28.8">
      <c r="A179" s="181" t="s">
        <v>294</v>
      </c>
      <c r="B179" s="83" t="s">
        <v>293</v>
      </c>
      <c r="C179" s="125" t="s">
        <v>717</v>
      </c>
      <c r="D179" s="83" t="s">
        <v>694</v>
      </c>
      <c r="E179" s="128">
        <v>1351598</v>
      </c>
      <c r="F179" s="125" t="s">
        <v>311</v>
      </c>
      <c r="G179" s="129">
        <v>585</v>
      </c>
      <c r="H179" s="129">
        <v>336.6</v>
      </c>
      <c r="I179" s="182">
        <f t="shared" si="9"/>
        <v>0.42461538461538456</v>
      </c>
    </row>
    <row r="180" spans="1:9" s="119" customFormat="1">
      <c r="A180" s="181" t="s">
        <v>294</v>
      </c>
      <c r="B180" s="83" t="s">
        <v>293</v>
      </c>
      <c r="C180" s="125" t="s">
        <v>718</v>
      </c>
      <c r="D180" s="83" t="s">
        <v>912</v>
      </c>
      <c r="E180" s="128">
        <v>1352015</v>
      </c>
      <c r="F180" s="125" t="s">
        <v>311</v>
      </c>
      <c r="G180" s="129">
        <v>500</v>
      </c>
      <c r="H180" s="129">
        <v>270.60000000000002</v>
      </c>
      <c r="I180" s="182">
        <f t="shared" si="9"/>
        <v>0.45879999999999993</v>
      </c>
    </row>
    <row r="181" spans="1:9" s="119" customFormat="1">
      <c r="A181" s="181" t="s">
        <v>294</v>
      </c>
      <c r="B181" s="83" t="s">
        <v>293</v>
      </c>
      <c r="C181" s="125" t="s">
        <v>718</v>
      </c>
      <c r="D181" s="83" t="s">
        <v>695</v>
      </c>
      <c r="E181" s="128">
        <v>1351326</v>
      </c>
      <c r="F181" s="125" t="s">
        <v>311</v>
      </c>
      <c r="G181" s="129">
        <v>435</v>
      </c>
      <c r="H181" s="129">
        <v>260.7</v>
      </c>
      <c r="I181" s="182">
        <f t="shared" si="9"/>
        <v>0.40068965517241384</v>
      </c>
    </row>
    <row r="182" spans="1:9">
      <c r="A182" s="183" t="s">
        <v>294</v>
      </c>
      <c r="B182" s="83" t="s">
        <v>293</v>
      </c>
      <c r="C182" s="33" t="s">
        <v>718</v>
      </c>
      <c r="D182" s="81" t="s">
        <v>696</v>
      </c>
      <c r="E182" s="80">
        <v>1351742</v>
      </c>
      <c r="F182" s="33" t="s">
        <v>311</v>
      </c>
      <c r="G182" s="129">
        <v>350</v>
      </c>
      <c r="H182" s="82">
        <v>204.6</v>
      </c>
      <c r="I182" s="180">
        <f t="shared" si="9"/>
        <v>0.41542857142857142</v>
      </c>
    </row>
    <row r="183" spans="1:9" s="119" customFormat="1" ht="28.8">
      <c r="A183" s="181" t="s">
        <v>294</v>
      </c>
      <c r="B183" s="83" t="s">
        <v>293</v>
      </c>
      <c r="C183" s="125" t="s">
        <v>719</v>
      </c>
      <c r="D183" s="83" t="s">
        <v>911</v>
      </c>
      <c r="E183" s="128">
        <v>1352012</v>
      </c>
      <c r="F183" s="125" t="s">
        <v>311</v>
      </c>
      <c r="G183" s="129">
        <v>540</v>
      </c>
      <c r="H183" s="129">
        <v>320.10000000000002</v>
      </c>
      <c r="I183" s="182">
        <f t="shared" si="9"/>
        <v>0.40722222222222221</v>
      </c>
    </row>
    <row r="184" spans="1:9">
      <c r="A184" s="183" t="s">
        <v>294</v>
      </c>
      <c r="B184" s="83" t="s">
        <v>293</v>
      </c>
      <c r="C184" s="33" t="s">
        <v>719</v>
      </c>
      <c r="D184" s="81" t="s">
        <v>697</v>
      </c>
      <c r="E184" s="80">
        <v>1351323</v>
      </c>
      <c r="F184" s="33" t="s">
        <v>311</v>
      </c>
      <c r="G184" s="129">
        <v>530</v>
      </c>
      <c r="H184" s="82">
        <f t="shared" si="10"/>
        <v>318</v>
      </c>
      <c r="I184" s="180">
        <f t="shared" si="9"/>
        <v>0.4</v>
      </c>
    </row>
    <row r="185" spans="1:9">
      <c r="A185" s="183" t="s">
        <v>294</v>
      </c>
      <c r="B185" s="83" t="s">
        <v>293</v>
      </c>
      <c r="C185" s="33" t="s">
        <v>719</v>
      </c>
      <c r="D185" s="81" t="s">
        <v>698</v>
      </c>
      <c r="E185" s="80">
        <v>1351739</v>
      </c>
      <c r="F185" s="33" t="s">
        <v>311</v>
      </c>
      <c r="G185" s="129">
        <v>460</v>
      </c>
      <c r="H185" s="82">
        <v>267.3</v>
      </c>
      <c r="I185" s="180">
        <f t="shared" si="9"/>
        <v>0.41891304347826086</v>
      </c>
    </row>
    <row r="186" spans="1:9" s="119" customFormat="1">
      <c r="A186" s="181" t="s">
        <v>294</v>
      </c>
      <c r="B186" s="83" t="s">
        <v>293</v>
      </c>
      <c r="C186" s="125" t="s">
        <v>720</v>
      </c>
      <c r="D186" s="83" t="s">
        <v>699</v>
      </c>
      <c r="E186" s="128">
        <v>1351072</v>
      </c>
      <c r="F186" s="125" t="s">
        <v>311</v>
      </c>
      <c r="G186" s="129">
        <v>1175</v>
      </c>
      <c r="H186" s="129">
        <v>679.78</v>
      </c>
      <c r="I186" s="182">
        <f t="shared" si="9"/>
        <v>0.42146382978723407</v>
      </c>
    </row>
    <row r="187" spans="1:9" s="119" customFormat="1">
      <c r="A187" s="181" t="s">
        <v>294</v>
      </c>
      <c r="B187" s="83" t="s">
        <v>293</v>
      </c>
      <c r="C187" s="125" t="s">
        <v>720</v>
      </c>
      <c r="D187" s="83" t="s">
        <v>700</v>
      </c>
      <c r="E187" s="128">
        <v>1351071</v>
      </c>
      <c r="F187" s="125" t="s">
        <v>311</v>
      </c>
      <c r="G187" s="129">
        <v>1460</v>
      </c>
      <c r="H187" s="129">
        <v>841</v>
      </c>
      <c r="I187" s="182">
        <f t="shared" si="9"/>
        <v>0.42397260273972603</v>
      </c>
    </row>
    <row r="188" spans="1:9">
      <c r="A188" s="183" t="s">
        <v>294</v>
      </c>
      <c r="B188" s="83" t="s">
        <v>293</v>
      </c>
      <c r="C188" s="33" t="s">
        <v>720</v>
      </c>
      <c r="D188" s="81" t="s">
        <v>701</v>
      </c>
      <c r="E188" s="80">
        <v>1221732</v>
      </c>
      <c r="F188" s="33" t="s">
        <v>311</v>
      </c>
      <c r="G188" s="129">
        <v>1065</v>
      </c>
      <c r="H188" s="82">
        <f t="shared" si="10"/>
        <v>639</v>
      </c>
      <c r="I188" s="180">
        <f t="shared" si="9"/>
        <v>0.4</v>
      </c>
    </row>
    <row r="189" spans="1:9" s="119" customFormat="1">
      <c r="A189" s="181" t="s">
        <v>294</v>
      </c>
      <c r="B189" s="83" t="s">
        <v>293</v>
      </c>
      <c r="C189" s="125" t="s">
        <v>720</v>
      </c>
      <c r="D189" s="83" t="s">
        <v>702</v>
      </c>
      <c r="E189" s="128">
        <v>1221740</v>
      </c>
      <c r="F189" s="125" t="s">
        <v>311</v>
      </c>
      <c r="G189" s="129">
        <v>1350</v>
      </c>
      <c r="H189" s="129">
        <v>801.88</v>
      </c>
      <c r="I189" s="182">
        <f t="shared" si="9"/>
        <v>0.40601481481481483</v>
      </c>
    </row>
    <row r="190" spans="1:9">
      <c r="A190" s="183" t="s">
        <v>294</v>
      </c>
      <c r="B190" s="83" t="s">
        <v>293</v>
      </c>
      <c r="C190" s="33" t="s">
        <v>720</v>
      </c>
      <c r="D190" s="81" t="s">
        <v>703</v>
      </c>
      <c r="E190" s="80">
        <v>1221731</v>
      </c>
      <c r="F190" s="33" t="s">
        <v>311</v>
      </c>
      <c r="G190" s="129">
        <v>1085</v>
      </c>
      <c r="H190" s="82">
        <v>640.20000000000005</v>
      </c>
      <c r="I190" s="180">
        <f t="shared" si="9"/>
        <v>0.40995391705069123</v>
      </c>
    </row>
    <row r="191" spans="1:9">
      <c r="A191" s="183" t="s">
        <v>294</v>
      </c>
      <c r="B191" s="83" t="s">
        <v>293</v>
      </c>
      <c r="C191" s="33" t="s">
        <v>720</v>
      </c>
      <c r="D191" s="81" t="s">
        <v>704</v>
      </c>
      <c r="E191" s="80">
        <v>1221739</v>
      </c>
      <c r="F191" s="33" t="s">
        <v>311</v>
      </c>
      <c r="G191" s="129">
        <v>1370</v>
      </c>
      <c r="H191" s="82">
        <v>801.9</v>
      </c>
      <c r="I191" s="180">
        <f t="shared" si="9"/>
        <v>0.41467153284671532</v>
      </c>
    </row>
    <row r="192" spans="1:9" s="119" customFormat="1">
      <c r="A192" s="181" t="s">
        <v>294</v>
      </c>
      <c r="B192" s="83" t="s">
        <v>293</v>
      </c>
      <c r="C192" s="125" t="s">
        <v>720</v>
      </c>
      <c r="D192" s="83" t="s">
        <v>705</v>
      </c>
      <c r="E192" s="128">
        <v>1221733</v>
      </c>
      <c r="F192" s="125" t="s">
        <v>311</v>
      </c>
      <c r="G192" s="129">
        <v>1010</v>
      </c>
      <c r="H192" s="129">
        <v>574.20000000000005</v>
      </c>
      <c r="I192" s="182">
        <f t="shared" si="9"/>
        <v>0.43148514851485142</v>
      </c>
    </row>
    <row r="193" spans="1:9" s="119" customFormat="1">
      <c r="A193" s="181" t="s">
        <v>294</v>
      </c>
      <c r="B193" s="83" t="s">
        <v>293</v>
      </c>
      <c r="C193" s="125" t="s">
        <v>720</v>
      </c>
      <c r="D193" s="83" t="s">
        <v>706</v>
      </c>
      <c r="E193" s="128">
        <v>1221741</v>
      </c>
      <c r="F193" s="125" t="s">
        <v>311</v>
      </c>
      <c r="G193" s="129">
        <v>1215</v>
      </c>
      <c r="H193" s="129">
        <v>683.1</v>
      </c>
      <c r="I193" s="182">
        <f t="shared" si="9"/>
        <v>0.43777777777777777</v>
      </c>
    </row>
    <row r="194" spans="1:9" s="119" customFormat="1">
      <c r="A194" s="181" t="s">
        <v>294</v>
      </c>
      <c r="B194" s="83" t="s">
        <v>293</v>
      </c>
      <c r="C194" s="125" t="s">
        <v>720</v>
      </c>
      <c r="D194" s="83" t="s">
        <v>707</v>
      </c>
      <c r="E194" s="128">
        <v>1346118</v>
      </c>
      <c r="F194" s="125" t="s">
        <v>311</v>
      </c>
      <c r="G194" s="129">
        <v>835</v>
      </c>
      <c r="H194" s="129">
        <v>478.5</v>
      </c>
      <c r="I194" s="182">
        <f t="shared" si="9"/>
        <v>0.42694610778443115</v>
      </c>
    </row>
    <row r="195" spans="1:9" s="119" customFormat="1">
      <c r="A195" s="181" t="s">
        <v>294</v>
      </c>
      <c r="B195" s="83" t="s">
        <v>293</v>
      </c>
      <c r="C195" s="125" t="s">
        <v>720</v>
      </c>
      <c r="D195" s="83" t="s">
        <v>708</v>
      </c>
      <c r="E195" s="128">
        <v>1223931</v>
      </c>
      <c r="F195" s="125" t="s">
        <v>311</v>
      </c>
      <c r="G195" s="129">
        <v>920</v>
      </c>
      <c r="H195" s="129">
        <v>528</v>
      </c>
      <c r="I195" s="182">
        <f t="shared" si="9"/>
        <v>0.42608695652173911</v>
      </c>
    </row>
    <row r="196" spans="1:9">
      <c r="A196" s="183" t="s">
        <v>294</v>
      </c>
      <c r="B196" s="83" t="s">
        <v>293</v>
      </c>
      <c r="C196" s="33" t="s">
        <v>721</v>
      </c>
      <c r="D196" s="81" t="s">
        <v>913</v>
      </c>
      <c r="E196" s="80">
        <v>1351076</v>
      </c>
      <c r="F196" s="33" t="s">
        <v>311</v>
      </c>
      <c r="G196" s="129">
        <v>925</v>
      </c>
      <c r="H196" s="82">
        <f t="shared" ref="H196:H225" si="11">G196*0.6</f>
        <v>555</v>
      </c>
      <c r="I196" s="180">
        <f t="shared" si="9"/>
        <v>0.4</v>
      </c>
    </row>
    <row r="197" spans="1:9">
      <c r="A197" s="183" t="s">
        <v>294</v>
      </c>
      <c r="B197" s="83" t="s">
        <v>293</v>
      </c>
      <c r="C197" s="33" t="s">
        <v>721</v>
      </c>
      <c r="D197" s="81" t="s">
        <v>914</v>
      </c>
      <c r="E197" s="80">
        <v>1351075</v>
      </c>
      <c r="F197" s="33" t="s">
        <v>311</v>
      </c>
      <c r="G197" s="129">
        <v>1200</v>
      </c>
      <c r="H197" s="82">
        <f t="shared" si="11"/>
        <v>720</v>
      </c>
      <c r="I197" s="180">
        <f t="shared" si="9"/>
        <v>0.4</v>
      </c>
    </row>
    <row r="198" spans="1:9">
      <c r="A198" s="183" t="s">
        <v>294</v>
      </c>
      <c r="B198" s="83" t="s">
        <v>293</v>
      </c>
      <c r="C198" s="33" t="s">
        <v>721</v>
      </c>
      <c r="D198" s="81" t="s">
        <v>709</v>
      </c>
      <c r="E198" s="80">
        <v>1221705</v>
      </c>
      <c r="F198" s="33" t="s">
        <v>311</v>
      </c>
      <c r="G198" s="129">
        <v>925</v>
      </c>
      <c r="H198" s="82">
        <f t="shared" si="11"/>
        <v>555</v>
      </c>
      <c r="I198" s="180">
        <f t="shared" si="9"/>
        <v>0.4</v>
      </c>
    </row>
    <row r="199" spans="1:9">
      <c r="A199" s="183" t="s">
        <v>294</v>
      </c>
      <c r="B199" s="83" t="s">
        <v>293</v>
      </c>
      <c r="C199" s="33" t="s">
        <v>721</v>
      </c>
      <c r="D199" s="81" t="s">
        <v>710</v>
      </c>
      <c r="E199" s="80">
        <v>1221713</v>
      </c>
      <c r="F199" s="33" t="s">
        <v>311</v>
      </c>
      <c r="G199" s="129">
        <v>1200</v>
      </c>
      <c r="H199" s="82">
        <f t="shared" si="11"/>
        <v>720</v>
      </c>
      <c r="I199" s="180">
        <f t="shared" si="9"/>
        <v>0.4</v>
      </c>
    </row>
    <row r="200" spans="1:9">
      <c r="A200" s="183" t="s">
        <v>294</v>
      </c>
      <c r="B200" s="83" t="s">
        <v>293</v>
      </c>
      <c r="C200" s="33" t="s">
        <v>721</v>
      </c>
      <c r="D200" s="81" t="s">
        <v>711</v>
      </c>
      <c r="E200" s="80">
        <v>1221704</v>
      </c>
      <c r="F200" s="33" t="s">
        <v>311</v>
      </c>
      <c r="G200" s="129">
        <v>955</v>
      </c>
      <c r="H200" s="82">
        <f t="shared" si="11"/>
        <v>573</v>
      </c>
      <c r="I200" s="180">
        <f t="shared" ref="I200:I267" si="12">(G200-H200)/G200</f>
        <v>0.4</v>
      </c>
    </row>
    <row r="201" spans="1:9">
      <c r="A201" s="183" t="s">
        <v>294</v>
      </c>
      <c r="B201" s="83" t="s">
        <v>293</v>
      </c>
      <c r="C201" s="33" t="s">
        <v>721</v>
      </c>
      <c r="D201" s="81" t="s">
        <v>712</v>
      </c>
      <c r="E201" s="80">
        <v>1221712</v>
      </c>
      <c r="F201" s="33" t="s">
        <v>311</v>
      </c>
      <c r="G201" s="129">
        <v>1240</v>
      </c>
      <c r="H201" s="82">
        <f t="shared" si="11"/>
        <v>744</v>
      </c>
      <c r="I201" s="180">
        <f t="shared" si="12"/>
        <v>0.4</v>
      </c>
    </row>
    <row r="202" spans="1:9">
      <c r="A202" s="183" t="s">
        <v>294</v>
      </c>
      <c r="B202" s="83" t="s">
        <v>293</v>
      </c>
      <c r="C202" s="33" t="s">
        <v>721</v>
      </c>
      <c r="D202" s="81" t="s">
        <v>713</v>
      </c>
      <c r="E202" s="80">
        <v>1221706</v>
      </c>
      <c r="F202" s="33" t="s">
        <v>311</v>
      </c>
      <c r="G202" s="129">
        <v>890</v>
      </c>
      <c r="H202" s="82">
        <f t="shared" si="11"/>
        <v>534</v>
      </c>
      <c r="I202" s="180">
        <f t="shared" si="12"/>
        <v>0.4</v>
      </c>
    </row>
    <row r="203" spans="1:9">
      <c r="A203" s="183" t="s">
        <v>294</v>
      </c>
      <c r="B203" s="83" t="s">
        <v>293</v>
      </c>
      <c r="C203" s="33" t="s">
        <v>721</v>
      </c>
      <c r="D203" s="81" t="s">
        <v>714</v>
      </c>
      <c r="E203" s="80">
        <v>1221714</v>
      </c>
      <c r="F203" s="33" t="s">
        <v>311</v>
      </c>
      <c r="G203" s="129">
        <v>1105</v>
      </c>
      <c r="H203" s="82">
        <f t="shared" si="11"/>
        <v>663</v>
      </c>
      <c r="I203" s="180">
        <f t="shared" si="12"/>
        <v>0.4</v>
      </c>
    </row>
    <row r="204" spans="1:9">
      <c r="A204" s="183" t="s">
        <v>294</v>
      </c>
      <c r="B204" s="83" t="s">
        <v>293</v>
      </c>
      <c r="C204" s="33" t="s">
        <v>721</v>
      </c>
      <c r="D204" s="81" t="s">
        <v>715</v>
      </c>
      <c r="E204" s="80">
        <v>1224030</v>
      </c>
      <c r="F204" s="33" t="s">
        <v>311</v>
      </c>
      <c r="G204" s="129">
        <v>760</v>
      </c>
      <c r="H204" s="82">
        <f t="shared" si="11"/>
        <v>456</v>
      </c>
      <c r="I204" s="180">
        <f t="shared" si="12"/>
        <v>0.4</v>
      </c>
    </row>
    <row r="205" spans="1:9">
      <c r="A205" s="183" t="s">
        <v>294</v>
      </c>
      <c r="B205" s="83" t="s">
        <v>293</v>
      </c>
      <c r="C205" s="33" t="s">
        <v>721</v>
      </c>
      <c r="D205" s="81" t="s">
        <v>716</v>
      </c>
      <c r="E205" s="80">
        <v>1223930</v>
      </c>
      <c r="F205" s="33" t="s">
        <v>311</v>
      </c>
      <c r="G205" s="129">
        <v>830</v>
      </c>
      <c r="H205" s="82">
        <f t="shared" si="11"/>
        <v>498</v>
      </c>
      <c r="I205" s="180">
        <f t="shared" si="12"/>
        <v>0.4</v>
      </c>
    </row>
    <row r="206" spans="1:9" s="133" customFormat="1" ht="28.8">
      <c r="A206" s="184" t="s">
        <v>294</v>
      </c>
      <c r="B206" s="126" t="s">
        <v>293</v>
      </c>
      <c r="C206" s="141" t="s">
        <v>950</v>
      </c>
      <c r="D206" s="141" t="s">
        <v>623</v>
      </c>
      <c r="E206" s="142">
        <v>1352007</v>
      </c>
      <c r="F206" s="143" t="s">
        <v>179</v>
      </c>
      <c r="G206" s="135">
        <v>375</v>
      </c>
      <c r="H206" s="104">
        <f t="shared" si="11"/>
        <v>225</v>
      </c>
      <c r="I206" s="185">
        <f t="shared" si="12"/>
        <v>0.4</v>
      </c>
    </row>
    <row r="207" spans="1:9" s="133" customFormat="1" ht="28.8">
      <c r="A207" s="184" t="s">
        <v>294</v>
      </c>
      <c r="B207" s="126" t="s">
        <v>293</v>
      </c>
      <c r="C207" s="90" t="s">
        <v>950</v>
      </c>
      <c r="D207" s="90" t="s">
        <v>624</v>
      </c>
      <c r="E207" s="107">
        <v>1351312</v>
      </c>
      <c r="F207" s="144" t="s">
        <v>179</v>
      </c>
      <c r="G207" s="135">
        <v>360</v>
      </c>
      <c r="H207" s="104">
        <f t="shared" si="11"/>
        <v>216</v>
      </c>
      <c r="I207" s="185">
        <f t="shared" si="12"/>
        <v>0.4</v>
      </c>
    </row>
    <row r="208" spans="1:9" s="133" customFormat="1" ht="28.8">
      <c r="A208" s="184" t="s">
        <v>294</v>
      </c>
      <c r="B208" s="126" t="s">
        <v>293</v>
      </c>
      <c r="C208" s="90" t="s">
        <v>950</v>
      </c>
      <c r="D208" s="90" t="s">
        <v>625</v>
      </c>
      <c r="E208" s="107">
        <v>1351734</v>
      </c>
      <c r="F208" s="144" t="s">
        <v>179</v>
      </c>
      <c r="G208" s="135">
        <v>305</v>
      </c>
      <c r="H208" s="104">
        <v>178.2</v>
      </c>
      <c r="I208" s="185">
        <f t="shared" si="12"/>
        <v>0.4157377049180328</v>
      </c>
    </row>
    <row r="209" spans="1:9" s="102" customFormat="1" ht="28.8">
      <c r="A209" s="186" t="s">
        <v>294</v>
      </c>
      <c r="B209" s="126" t="s">
        <v>293</v>
      </c>
      <c r="C209" s="126" t="s">
        <v>951</v>
      </c>
      <c r="D209" s="126" t="s">
        <v>626</v>
      </c>
      <c r="E209" s="145">
        <v>1352008</v>
      </c>
      <c r="F209" s="146" t="s">
        <v>179</v>
      </c>
      <c r="G209" s="135">
        <v>1150</v>
      </c>
      <c r="H209" s="135">
        <v>669.9</v>
      </c>
      <c r="I209" s="187">
        <f t="shared" si="12"/>
        <v>0.41747826086956524</v>
      </c>
    </row>
    <row r="210" spans="1:9" s="102" customFormat="1" ht="28.8">
      <c r="A210" s="186" t="s">
        <v>294</v>
      </c>
      <c r="B210" s="126" t="s">
        <v>293</v>
      </c>
      <c r="C210" s="126" t="s">
        <v>951</v>
      </c>
      <c r="D210" s="126" t="s">
        <v>627</v>
      </c>
      <c r="E210" s="145">
        <v>1351314</v>
      </c>
      <c r="F210" s="146" t="s">
        <v>179</v>
      </c>
      <c r="G210" s="135">
        <v>995</v>
      </c>
      <c r="H210" s="135">
        <v>594</v>
      </c>
      <c r="I210" s="187">
        <f t="shared" si="12"/>
        <v>0.40301507537688441</v>
      </c>
    </row>
    <row r="211" spans="1:9" s="133" customFormat="1" ht="28.8">
      <c r="A211" s="184" t="s">
        <v>294</v>
      </c>
      <c r="B211" s="126" t="s">
        <v>293</v>
      </c>
      <c r="C211" s="90" t="s">
        <v>952</v>
      </c>
      <c r="D211" s="90" t="s">
        <v>628</v>
      </c>
      <c r="E211" s="107">
        <v>1351735</v>
      </c>
      <c r="F211" s="144" t="s">
        <v>179</v>
      </c>
      <c r="G211" s="135">
        <v>765</v>
      </c>
      <c r="H211" s="104">
        <f t="shared" si="11"/>
        <v>459</v>
      </c>
      <c r="I211" s="185">
        <f t="shared" si="12"/>
        <v>0.4</v>
      </c>
    </row>
    <row r="212" spans="1:9" s="102" customFormat="1" ht="28.8">
      <c r="A212" s="186" t="s">
        <v>294</v>
      </c>
      <c r="B212" s="126" t="s">
        <v>293</v>
      </c>
      <c r="C212" s="126" t="s">
        <v>953</v>
      </c>
      <c r="D212" s="126" t="s">
        <v>749</v>
      </c>
      <c r="E212" s="145">
        <v>1352009</v>
      </c>
      <c r="F212" s="146" t="s">
        <v>179</v>
      </c>
      <c r="G212" s="135">
        <v>465</v>
      </c>
      <c r="H212" s="135">
        <v>270.60000000000002</v>
      </c>
      <c r="I212" s="187">
        <f t="shared" si="12"/>
        <v>0.41806451612903223</v>
      </c>
    </row>
    <row r="213" spans="1:9" s="133" customFormat="1" ht="28.8">
      <c r="A213" s="184" t="s">
        <v>294</v>
      </c>
      <c r="B213" s="126" t="s">
        <v>293</v>
      </c>
      <c r="C213" s="90" t="s">
        <v>953</v>
      </c>
      <c r="D213" s="90" t="s">
        <v>750</v>
      </c>
      <c r="E213" s="107">
        <v>1351317</v>
      </c>
      <c r="F213" s="144" t="s">
        <v>179</v>
      </c>
      <c r="G213" s="135">
        <v>395</v>
      </c>
      <c r="H213" s="104">
        <f t="shared" si="11"/>
        <v>237</v>
      </c>
      <c r="I213" s="185">
        <f t="shared" si="12"/>
        <v>0.4</v>
      </c>
    </row>
    <row r="214" spans="1:9" s="133" customFormat="1" ht="28.8">
      <c r="A214" s="184" t="s">
        <v>294</v>
      </c>
      <c r="B214" s="126" t="s">
        <v>293</v>
      </c>
      <c r="C214" s="90" t="s">
        <v>953</v>
      </c>
      <c r="D214" s="90" t="s">
        <v>751</v>
      </c>
      <c r="E214" s="107">
        <v>1351736</v>
      </c>
      <c r="F214" s="144" t="s">
        <v>179</v>
      </c>
      <c r="G214" s="135">
        <v>310</v>
      </c>
      <c r="H214" s="104">
        <f t="shared" si="11"/>
        <v>186</v>
      </c>
      <c r="I214" s="185">
        <f t="shared" si="12"/>
        <v>0.4</v>
      </c>
    </row>
    <row r="215" spans="1:9" s="102" customFormat="1" ht="28.8">
      <c r="A215" s="186" t="s">
        <v>294</v>
      </c>
      <c r="B215" s="126" t="s">
        <v>293</v>
      </c>
      <c r="C215" s="126" t="s">
        <v>953</v>
      </c>
      <c r="D215" s="126" t="s">
        <v>629</v>
      </c>
      <c r="E215" s="145">
        <v>1352515</v>
      </c>
      <c r="F215" s="146" t="s">
        <v>179</v>
      </c>
      <c r="G215" s="135">
        <v>445</v>
      </c>
      <c r="H215" s="135">
        <v>254.1</v>
      </c>
      <c r="I215" s="187">
        <f t="shared" si="12"/>
        <v>0.42898876404494385</v>
      </c>
    </row>
    <row r="216" spans="1:9" s="133" customFormat="1" ht="28.8">
      <c r="A216" s="184" t="s">
        <v>294</v>
      </c>
      <c r="B216" s="126" t="s">
        <v>293</v>
      </c>
      <c r="C216" s="90" t="s">
        <v>953</v>
      </c>
      <c r="D216" s="90" t="s">
        <v>630</v>
      </c>
      <c r="E216" s="107">
        <v>1352514</v>
      </c>
      <c r="F216" s="144" t="s">
        <v>179</v>
      </c>
      <c r="G216" s="135">
        <v>350</v>
      </c>
      <c r="H216" s="104">
        <f t="shared" si="11"/>
        <v>210</v>
      </c>
      <c r="I216" s="185">
        <f t="shared" si="12"/>
        <v>0.4</v>
      </c>
    </row>
    <row r="217" spans="1:9" s="133" customFormat="1" ht="28.8">
      <c r="A217" s="184" t="s">
        <v>294</v>
      </c>
      <c r="B217" s="126" t="s">
        <v>293</v>
      </c>
      <c r="C217" s="90" t="s">
        <v>953</v>
      </c>
      <c r="D217" s="90" t="s">
        <v>631</v>
      </c>
      <c r="E217" s="107">
        <v>1352513</v>
      </c>
      <c r="F217" s="144" t="s">
        <v>179</v>
      </c>
      <c r="G217" s="135">
        <v>285</v>
      </c>
      <c r="H217" s="104">
        <f t="shared" si="11"/>
        <v>171</v>
      </c>
      <c r="I217" s="185">
        <f t="shared" si="12"/>
        <v>0.4</v>
      </c>
    </row>
    <row r="218" spans="1:9" s="133" customFormat="1" ht="28.8">
      <c r="A218" s="184" t="s">
        <v>294</v>
      </c>
      <c r="B218" s="126" t="s">
        <v>293</v>
      </c>
      <c r="C218" s="90" t="s">
        <v>954</v>
      </c>
      <c r="D218" s="90" t="s">
        <v>752</v>
      </c>
      <c r="E218" s="107">
        <v>1352011</v>
      </c>
      <c r="F218" s="144" t="s">
        <v>179</v>
      </c>
      <c r="G218" s="135">
        <v>750</v>
      </c>
      <c r="H218" s="104">
        <f t="shared" si="11"/>
        <v>450</v>
      </c>
      <c r="I218" s="185">
        <f t="shared" si="12"/>
        <v>0.4</v>
      </c>
    </row>
    <row r="219" spans="1:9" s="133" customFormat="1" ht="28.8">
      <c r="A219" s="184" t="s">
        <v>294</v>
      </c>
      <c r="B219" s="126" t="s">
        <v>293</v>
      </c>
      <c r="C219" s="90" t="s">
        <v>954</v>
      </c>
      <c r="D219" s="90" t="s">
        <v>753</v>
      </c>
      <c r="E219" s="107" t="s">
        <v>639</v>
      </c>
      <c r="F219" s="144" t="s">
        <v>179</v>
      </c>
      <c r="G219" s="135">
        <v>725</v>
      </c>
      <c r="H219" s="104">
        <f t="shared" si="11"/>
        <v>435</v>
      </c>
      <c r="I219" s="185">
        <f t="shared" si="12"/>
        <v>0.4</v>
      </c>
    </row>
    <row r="220" spans="1:9" s="133" customFormat="1" ht="28.8">
      <c r="A220" s="184" t="s">
        <v>294</v>
      </c>
      <c r="B220" s="126" t="s">
        <v>293</v>
      </c>
      <c r="C220" s="90" t="s">
        <v>954</v>
      </c>
      <c r="D220" s="90" t="s">
        <v>754</v>
      </c>
      <c r="E220" s="107" t="s">
        <v>640</v>
      </c>
      <c r="F220" s="144" t="s">
        <v>179</v>
      </c>
      <c r="G220" s="135">
        <v>580</v>
      </c>
      <c r="H220" s="104">
        <f t="shared" si="11"/>
        <v>348</v>
      </c>
      <c r="I220" s="185">
        <f t="shared" si="12"/>
        <v>0.4</v>
      </c>
    </row>
    <row r="221" spans="1:9" s="133" customFormat="1" ht="28.8">
      <c r="A221" s="184" t="s">
        <v>294</v>
      </c>
      <c r="B221" s="126" t="s">
        <v>293</v>
      </c>
      <c r="C221" s="90" t="s">
        <v>954</v>
      </c>
      <c r="D221" s="90" t="s">
        <v>632</v>
      </c>
      <c r="E221" s="107">
        <v>1352518</v>
      </c>
      <c r="F221" s="144" t="s">
        <v>179</v>
      </c>
      <c r="G221" s="135">
        <v>725</v>
      </c>
      <c r="H221" s="104">
        <f t="shared" si="11"/>
        <v>435</v>
      </c>
      <c r="I221" s="185">
        <f t="shared" si="12"/>
        <v>0.4</v>
      </c>
    </row>
    <row r="222" spans="1:9" s="133" customFormat="1" ht="28.8">
      <c r="A222" s="184" t="s">
        <v>294</v>
      </c>
      <c r="B222" s="126" t="s">
        <v>293</v>
      </c>
      <c r="C222" s="90" t="s">
        <v>954</v>
      </c>
      <c r="D222" s="90" t="s">
        <v>633</v>
      </c>
      <c r="E222" s="107">
        <v>1352517</v>
      </c>
      <c r="F222" s="144" t="s">
        <v>179</v>
      </c>
      <c r="G222" s="135">
        <v>690</v>
      </c>
      <c r="H222" s="104">
        <f t="shared" si="11"/>
        <v>414</v>
      </c>
      <c r="I222" s="185">
        <f t="shared" si="12"/>
        <v>0.4</v>
      </c>
    </row>
    <row r="223" spans="1:9" s="133" customFormat="1" ht="28.8">
      <c r="A223" s="184" t="s">
        <v>294</v>
      </c>
      <c r="B223" s="126" t="s">
        <v>293</v>
      </c>
      <c r="C223" s="90" t="s">
        <v>954</v>
      </c>
      <c r="D223" s="90" t="s">
        <v>634</v>
      </c>
      <c r="E223" s="107">
        <v>1352516</v>
      </c>
      <c r="F223" s="144" t="s">
        <v>179</v>
      </c>
      <c r="G223" s="135">
        <v>545</v>
      </c>
      <c r="H223" s="104">
        <f t="shared" si="11"/>
        <v>327</v>
      </c>
      <c r="I223" s="185">
        <f t="shared" si="12"/>
        <v>0.4</v>
      </c>
    </row>
    <row r="224" spans="1:9" s="102" customFormat="1" ht="28.8">
      <c r="A224" s="186" t="s">
        <v>294</v>
      </c>
      <c r="B224" s="126" t="s">
        <v>293</v>
      </c>
      <c r="C224" s="126" t="s">
        <v>955</v>
      </c>
      <c r="D224" s="126" t="s">
        <v>635</v>
      </c>
      <c r="E224" s="145">
        <v>1352010</v>
      </c>
      <c r="F224" s="146" t="s">
        <v>179</v>
      </c>
      <c r="G224" s="135">
        <v>495</v>
      </c>
      <c r="H224" s="135">
        <v>293.7</v>
      </c>
      <c r="I224" s="187">
        <f t="shared" si="12"/>
        <v>0.40666666666666668</v>
      </c>
    </row>
    <row r="225" spans="1:9" s="102" customFormat="1" ht="28.8">
      <c r="A225" s="186" t="s">
        <v>294</v>
      </c>
      <c r="B225" s="126" t="s">
        <v>293</v>
      </c>
      <c r="C225" s="126" t="s">
        <v>955</v>
      </c>
      <c r="D225" s="126" t="s">
        <v>636</v>
      </c>
      <c r="E225" s="145" t="s">
        <v>641</v>
      </c>
      <c r="F225" s="146" t="s">
        <v>179</v>
      </c>
      <c r="G225" s="135">
        <v>440</v>
      </c>
      <c r="H225" s="135">
        <f t="shared" si="11"/>
        <v>264</v>
      </c>
      <c r="I225" s="187">
        <f t="shared" si="12"/>
        <v>0.4</v>
      </c>
    </row>
    <row r="226" spans="1:9" s="102" customFormat="1" ht="28.8">
      <c r="A226" s="186" t="s">
        <v>294</v>
      </c>
      <c r="B226" s="126" t="s">
        <v>293</v>
      </c>
      <c r="C226" s="126" t="s">
        <v>955</v>
      </c>
      <c r="D226" s="126" t="s">
        <v>637</v>
      </c>
      <c r="E226" s="145" t="s">
        <v>642</v>
      </c>
      <c r="F226" s="146" t="s">
        <v>179</v>
      </c>
      <c r="G226" s="135">
        <v>320</v>
      </c>
      <c r="H226" s="135">
        <v>184.8</v>
      </c>
      <c r="I226" s="187">
        <f t="shared" si="12"/>
        <v>0.42249999999999999</v>
      </c>
    </row>
    <row r="227" spans="1:9" s="133" customFormat="1" ht="28.8">
      <c r="A227" s="184" t="s">
        <v>294</v>
      </c>
      <c r="B227" s="126" t="s">
        <v>293</v>
      </c>
      <c r="C227" s="90" t="s">
        <v>956</v>
      </c>
      <c r="D227" s="90" t="s">
        <v>638</v>
      </c>
      <c r="E227" s="107" t="s">
        <v>643</v>
      </c>
      <c r="F227" s="89" t="s">
        <v>179</v>
      </c>
      <c r="G227" s="135">
        <v>115</v>
      </c>
      <c r="H227" s="104">
        <f t="shared" ref="H227:H270" si="13">G227*0.6</f>
        <v>69</v>
      </c>
      <c r="I227" s="185">
        <f t="shared" si="12"/>
        <v>0.4</v>
      </c>
    </row>
    <row r="228" spans="1:9" s="133" customFormat="1" ht="28.8">
      <c r="A228" s="204" t="s">
        <v>602</v>
      </c>
      <c r="B228" s="205" t="s">
        <v>296</v>
      </c>
      <c r="C228" s="206" t="s">
        <v>1015</v>
      </c>
      <c r="D228" s="206" t="s">
        <v>1016</v>
      </c>
      <c r="E228" s="207">
        <v>1363581</v>
      </c>
      <c r="F228" s="208" t="s">
        <v>179</v>
      </c>
      <c r="G228" s="209">
        <v>250</v>
      </c>
      <c r="H228" s="210">
        <f t="shared" si="13"/>
        <v>150</v>
      </c>
      <c r="I228" s="201">
        <f t="shared" si="12"/>
        <v>0.4</v>
      </c>
    </row>
    <row r="229" spans="1:9" s="133" customFormat="1" ht="28.8">
      <c r="A229" s="184" t="s">
        <v>602</v>
      </c>
      <c r="B229" s="126" t="s">
        <v>296</v>
      </c>
      <c r="C229" s="90" t="s">
        <v>957</v>
      </c>
      <c r="D229" s="90" t="s">
        <v>958</v>
      </c>
      <c r="E229" s="107">
        <v>1348925</v>
      </c>
      <c r="F229" s="89" t="s">
        <v>311</v>
      </c>
      <c r="G229" s="147">
        <v>200</v>
      </c>
      <c r="H229" s="104">
        <f t="shared" si="13"/>
        <v>120</v>
      </c>
      <c r="I229" s="185">
        <f t="shared" si="12"/>
        <v>0.4</v>
      </c>
    </row>
    <row r="230" spans="1:9" s="133" customFormat="1" ht="28.8">
      <c r="A230" s="184" t="s">
        <v>602</v>
      </c>
      <c r="B230" s="126" t="s">
        <v>296</v>
      </c>
      <c r="C230" s="90" t="s">
        <v>959</v>
      </c>
      <c r="D230" s="90" t="s">
        <v>645</v>
      </c>
      <c r="E230" s="107">
        <v>1350011</v>
      </c>
      <c r="F230" s="89" t="s">
        <v>311</v>
      </c>
      <c r="G230" s="147">
        <v>230</v>
      </c>
      <c r="H230" s="104">
        <f t="shared" si="13"/>
        <v>138</v>
      </c>
      <c r="I230" s="185">
        <f t="shared" si="12"/>
        <v>0.4</v>
      </c>
    </row>
    <row r="231" spans="1:9" s="133" customFormat="1" ht="28.8">
      <c r="A231" s="184" t="s">
        <v>602</v>
      </c>
      <c r="B231" s="126" t="s">
        <v>296</v>
      </c>
      <c r="C231" s="90" t="s">
        <v>960</v>
      </c>
      <c r="D231" s="90" t="s">
        <v>646</v>
      </c>
      <c r="E231" s="107">
        <v>1355545</v>
      </c>
      <c r="F231" s="89" t="s">
        <v>311</v>
      </c>
      <c r="G231" s="147">
        <v>275</v>
      </c>
      <c r="H231" s="104">
        <f t="shared" si="13"/>
        <v>165</v>
      </c>
      <c r="I231" s="185">
        <f t="shared" si="12"/>
        <v>0.4</v>
      </c>
    </row>
    <row r="232" spans="1:9" s="154" customFormat="1" ht="32.25" customHeight="1">
      <c r="A232" s="188" t="s">
        <v>603</v>
      </c>
      <c r="B232" s="149" t="s">
        <v>299</v>
      </c>
      <c r="C232" s="150" t="s">
        <v>961</v>
      </c>
      <c r="D232" s="151" t="s">
        <v>352</v>
      </c>
      <c r="E232" s="152">
        <v>1303542</v>
      </c>
      <c r="F232" s="148" t="s">
        <v>311</v>
      </c>
      <c r="G232" s="153">
        <v>465</v>
      </c>
      <c r="H232" s="104">
        <f t="shared" si="13"/>
        <v>279</v>
      </c>
      <c r="I232" s="185">
        <f t="shared" si="12"/>
        <v>0.4</v>
      </c>
    </row>
    <row r="233" spans="1:9" s="154" customFormat="1" ht="32.25" customHeight="1">
      <c r="A233" s="188" t="s">
        <v>603</v>
      </c>
      <c r="B233" s="149" t="s">
        <v>299</v>
      </c>
      <c r="C233" s="150" t="s">
        <v>961</v>
      </c>
      <c r="D233" s="151" t="s">
        <v>353</v>
      </c>
      <c r="E233" s="152">
        <v>1303538</v>
      </c>
      <c r="F233" s="148" t="s">
        <v>311</v>
      </c>
      <c r="G233" s="153">
        <v>465</v>
      </c>
      <c r="H233" s="104">
        <f t="shared" si="13"/>
        <v>279</v>
      </c>
      <c r="I233" s="185">
        <f t="shared" si="12"/>
        <v>0.4</v>
      </c>
    </row>
    <row r="234" spans="1:9" s="154" customFormat="1" ht="32.25" customHeight="1">
      <c r="A234" s="188" t="s">
        <v>603</v>
      </c>
      <c r="B234" s="150" t="s">
        <v>299</v>
      </c>
      <c r="C234" s="150" t="s">
        <v>961</v>
      </c>
      <c r="D234" s="151" t="s">
        <v>832</v>
      </c>
      <c r="E234" s="152" t="s">
        <v>833</v>
      </c>
      <c r="F234" s="148" t="s">
        <v>311</v>
      </c>
      <c r="G234" s="153">
        <v>465</v>
      </c>
      <c r="H234" s="104">
        <f t="shared" si="13"/>
        <v>279</v>
      </c>
      <c r="I234" s="185">
        <f t="shared" si="12"/>
        <v>0.4</v>
      </c>
    </row>
    <row r="235" spans="1:9" s="154" customFormat="1" ht="32.25" customHeight="1">
      <c r="A235" s="188" t="s">
        <v>603</v>
      </c>
      <c r="B235" s="149" t="s">
        <v>299</v>
      </c>
      <c r="C235" s="150" t="s">
        <v>961</v>
      </c>
      <c r="D235" s="151" t="s">
        <v>354</v>
      </c>
      <c r="E235" s="152">
        <v>1348332</v>
      </c>
      <c r="F235" s="148" t="s">
        <v>311</v>
      </c>
      <c r="G235" s="153">
        <v>570</v>
      </c>
      <c r="H235" s="104">
        <f t="shared" si="13"/>
        <v>342</v>
      </c>
      <c r="I235" s="185">
        <f t="shared" si="12"/>
        <v>0.4</v>
      </c>
    </row>
    <row r="236" spans="1:9" s="154" customFormat="1" ht="32.25" customHeight="1">
      <c r="A236" s="188" t="s">
        <v>603</v>
      </c>
      <c r="B236" s="149" t="s">
        <v>299</v>
      </c>
      <c r="C236" s="150" t="s">
        <v>961</v>
      </c>
      <c r="D236" s="151" t="s">
        <v>355</v>
      </c>
      <c r="E236" s="152">
        <v>1348331</v>
      </c>
      <c r="F236" s="148" t="s">
        <v>311</v>
      </c>
      <c r="G236" s="153">
        <v>570</v>
      </c>
      <c r="H236" s="104">
        <f t="shared" si="13"/>
        <v>342</v>
      </c>
      <c r="I236" s="185">
        <f t="shared" si="12"/>
        <v>0.4</v>
      </c>
    </row>
    <row r="237" spans="1:9" s="154" customFormat="1" ht="32.25" customHeight="1">
      <c r="A237" s="211" t="s">
        <v>603</v>
      </c>
      <c r="B237" s="212" t="s">
        <v>299</v>
      </c>
      <c r="C237" s="213" t="s">
        <v>961</v>
      </c>
      <c r="D237" s="214" t="s">
        <v>1017</v>
      </c>
      <c r="E237" s="215" t="s">
        <v>1018</v>
      </c>
      <c r="F237" s="216" t="s">
        <v>311</v>
      </c>
      <c r="G237" s="209">
        <v>530</v>
      </c>
      <c r="H237" s="210">
        <f t="shared" si="13"/>
        <v>318</v>
      </c>
      <c r="I237" s="201">
        <f t="shared" si="12"/>
        <v>0.4</v>
      </c>
    </row>
    <row r="238" spans="1:9" s="154" customFormat="1" ht="32.25" customHeight="1">
      <c r="A238" s="188" t="s">
        <v>603</v>
      </c>
      <c r="B238" s="149" t="s">
        <v>299</v>
      </c>
      <c r="C238" s="150" t="s">
        <v>961</v>
      </c>
      <c r="D238" s="151" t="s">
        <v>356</v>
      </c>
      <c r="E238" s="152" t="s">
        <v>350</v>
      </c>
      <c r="F238" s="148" t="s">
        <v>311</v>
      </c>
      <c r="G238" s="153">
        <v>485</v>
      </c>
      <c r="H238" s="104">
        <f t="shared" si="13"/>
        <v>291</v>
      </c>
      <c r="I238" s="185">
        <f t="shared" si="12"/>
        <v>0.4</v>
      </c>
    </row>
    <row r="239" spans="1:9" s="154" customFormat="1" ht="32.25" customHeight="1">
      <c r="A239" s="188" t="s">
        <v>603</v>
      </c>
      <c r="B239" s="149" t="s">
        <v>299</v>
      </c>
      <c r="C239" s="150" t="s">
        <v>961</v>
      </c>
      <c r="D239" s="151" t="s">
        <v>357</v>
      </c>
      <c r="E239" s="152" t="s">
        <v>351</v>
      </c>
      <c r="F239" s="148" t="s">
        <v>311</v>
      </c>
      <c r="G239" s="153">
        <v>485</v>
      </c>
      <c r="H239" s="104">
        <f t="shared" si="13"/>
        <v>291</v>
      </c>
      <c r="I239" s="185">
        <f t="shared" si="12"/>
        <v>0.4</v>
      </c>
    </row>
    <row r="240" spans="1:9" s="154" customFormat="1" ht="32.25" customHeight="1">
      <c r="A240" s="188" t="s">
        <v>603</v>
      </c>
      <c r="B240" s="149" t="s">
        <v>299</v>
      </c>
      <c r="C240" s="150" t="s">
        <v>962</v>
      </c>
      <c r="D240" s="151" t="s">
        <v>358</v>
      </c>
      <c r="E240" s="152">
        <v>1303562</v>
      </c>
      <c r="F240" s="148" t="s">
        <v>311</v>
      </c>
      <c r="G240" s="153">
        <v>410</v>
      </c>
      <c r="H240" s="104">
        <f t="shared" si="13"/>
        <v>246</v>
      </c>
      <c r="I240" s="185">
        <f t="shared" si="12"/>
        <v>0.4</v>
      </c>
    </row>
    <row r="241" spans="1:9" s="154" customFormat="1" ht="32.25" customHeight="1">
      <c r="A241" s="188" t="s">
        <v>603</v>
      </c>
      <c r="B241" s="149" t="s">
        <v>299</v>
      </c>
      <c r="C241" s="150" t="s">
        <v>962</v>
      </c>
      <c r="D241" s="151" t="s">
        <v>359</v>
      </c>
      <c r="E241" s="152">
        <v>1303551</v>
      </c>
      <c r="F241" s="148" t="s">
        <v>311</v>
      </c>
      <c r="G241" s="153">
        <v>410</v>
      </c>
      <c r="H241" s="104">
        <f t="shared" si="13"/>
        <v>246</v>
      </c>
      <c r="I241" s="185">
        <f t="shared" si="12"/>
        <v>0.4</v>
      </c>
    </row>
    <row r="242" spans="1:9" s="154" customFormat="1" ht="32.25" customHeight="1">
      <c r="A242" s="188" t="s">
        <v>603</v>
      </c>
      <c r="B242" s="149" t="s">
        <v>299</v>
      </c>
      <c r="C242" s="150" t="s">
        <v>962</v>
      </c>
      <c r="D242" s="151" t="s">
        <v>360</v>
      </c>
      <c r="E242" s="152">
        <v>1303560</v>
      </c>
      <c r="F242" s="148" t="s">
        <v>311</v>
      </c>
      <c r="G242" s="153">
        <v>510</v>
      </c>
      <c r="H242" s="104">
        <v>303.60000000000002</v>
      </c>
      <c r="I242" s="185">
        <f t="shared" si="12"/>
        <v>0.40470588235294114</v>
      </c>
    </row>
    <row r="243" spans="1:9" s="154" customFormat="1" ht="32.25" customHeight="1">
      <c r="A243" s="188" t="s">
        <v>603</v>
      </c>
      <c r="B243" s="149" t="s">
        <v>299</v>
      </c>
      <c r="C243" s="150" t="s">
        <v>962</v>
      </c>
      <c r="D243" s="151" t="s">
        <v>361</v>
      </c>
      <c r="E243" s="152">
        <v>1303549</v>
      </c>
      <c r="F243" s="148" t="s">
        <v>311</v>
      </c>
      <c r="G243" s="153">
        <v>510</v>
      </c>
      <c r="H243" s="104">
        <v>303.60000000000002</v>
      </c>
      <c r="I243" s="185">
        <f t="shared" si="12"/>
        <v>0.40470588235294114</v>
      </c>
    </row>
    <row r="244" spans="1:9" s="154" customFormat="1" ht="32.25" customHeight="1">
      <c r="A244" s="188" t="s">
        <v>603</v>
      </c>
      <c r="B244" s="149" t="s">
        <v>299</v>
      </c>
      <c r="C244" s="150" t="s">
        <v>962</v>
      </c>
      <c r="D244" s="151" t="s">
        <v>362</v>
      </c>
      <c r="E244" s="152">
        <v>1303564</v>
      </c>
      <c r="F244" s="148" t="s">
        <v>311</v>
      </c>
      <c r="G244" s="153">
        <v>470</v>
      </c>
      <c r="H244" s="104">
        <f t="shared" si="13"/>
        <v>282</v>
      </c>
      <c r="I244" s="185">
        <f t="shared" si="12"/>
        <v>0.4</v>
      </c>
    </row>
    <row r="245" spans="1:9" s="154" customFormat="1" ht="32.25" customHeight="1">
      <c r="A245" s="188" t="s">
        <v>603</v>
      </c>
      <c r="B245" s="149" t="s">
        <v>299</v>
      </c>
      <c r="C245" s="150" t="s">
        <v>962</v>
      </c>
      <c r="D245" s="151" t="s">
        <v>363</v>
      </c>
      <c r="E245" s="152">
        <v>1303554</v>
      </c>
      <c r="F245" s="148" t="s">
        <v>311</v>
      </c>
      <c r="G245" s="153">
        <v>470</v>
      </c>
      <c r="H245" s="104">
        <f t="shared" si="13"/>
        <v>282</v>
      </c>
      <c r="I245" s="185">
        <f t="shared" si="12"/>
        <v>0.4</v>
      </c>
    </row>
    <row r="246" spans="1:9" s="39" customFormat="1" ht="32.25" customHeight="1">
      <c r="A246" s="189" t="s">
        <v>603</v>
      </c>
      <c r="B246" s="85" t="s">
        <v>299</v>
      </c>
      <c r="C246" s="86" t="s">
        <v>524</v>
      </c>
      <c r="D246" s="88" t="s">
        <v>364</v>
      </c>
      <c r="E246" s="87">
        <v>1303547</v>
      </c>
      <c r="F246" s="84" t="s">
        <v>311</v>
      </c>
      <c r="G246" s="137">
        <v>500</v>
      </c>
      <c r="H246" s="82">
        <f t="shared" si="13"/>
        <v>300</v>
      </c>
      <c r="I246" s="180">
        <f t="shared" si="12"/>
        <v>0.4</v>
      </c>
    </row>
    <row r="247" spans="1:9" s="39" customFormat="1" ht="32.25" customHeight="1">
      <c r="A247" s="189" t="s">
        <v>603</v>
      </c>
      <c r="B247" s="85" t="s">
        <v>299</v>
      </c>
      <c r="C247" s="86" t="s">
        <v>524</v>
      </c>
      <c r="D247" s="88" t="s">
        <v>365</v>
      </c>
      <c r="E247" s="87">
        <v>1303548</v>
      </c>
      <c r="F247" s="84" t="s">
        <v>311</v>
      </c>
      <c r="G247" s="137">
        <v>500</v>
      </c>
      <c r="H247" s="82">
        <f t="shared" si="13"/>
        <v>300</v>
      </c>
      <c r="I247" s="180">
        <f t="shared" si="12"/>
        <v>0.4</v>
      </c>
    </row>
    <row r="248" spans="1:9" s="39" customFormat="1" ht="32.25" customHeight="1">
      <c r="A248" s="189" t="s">
        <v>603</v>
      </c>
      <c r="B248" s="85" t="s">
        <v>299</v>
      </c>
      <c r="C248" s="86" t="s">
        <v>524</v>
      </c>
      <c r="D248" s="88" t="s">
        <v>366</v>
      </c>
      <c r="E248" s="87">
        <v>1303546</v>
      </c>
      <c r="F248" s="84" t="s">
        <v>311</v>
      </c>
      <c r="G248" s="137">
        <v>500</v>
      </c>
      <c r="H248" s="82">
        <f t="shared" si="13"/>
        <v>300</v>
      </c>
      <c r="I248" s="180">
        <f t="shared" si="12"/>
        <v>0.4</v>
      </c>
    </row>
    <row r="249" spans="1:9" s="39" customFormat="1" ht="32.25" customHeight="1">
      <c r="A249" s="189" t="s">
        <v>603</v>
      </c>
      <c r="B249" s="85" t="s">
        <v>299</v>
      </c>
      <c r="C249" s="86" t="s">
        <v>524</v>
      </c>
      <c r="D249" s="88" t="s">
        <v>367</v>
      </c>
      <c r="E249" s="87">
        <v>1303559</v>
      </c>
      <c r="F249" s="84" t="s">
        <v>311</v>
      </c>
      <c r="G249" s="137">
        <v>440</v>
      </c>
      <c r="H249" s="82">
        <f t="shared" si="13"/>
        <v>264</v>
      </c>
      <c r="I249" s="180">
        <f t="shared" si="12"/>
        <v>0.4</v>
      </c>
    </row>
    <row r="250" spans="1:9" s="39" customFormat="1" ht="32.25" customHeight="1">
      <c r="A250" s="189" t="s">
        <v>603</v>
      </c>
      <c r="B250" s="85" t="s">
        <v>299</v>
      </c>
      <c r="C250" s="86" t="s">
        <v>524</v>
      </c>
      <c r="D250" s="88" t="s">
        <v>368</v>
      </c>
      <c r="E250" s="87">
        <v>1303558</v>
      </c>
      <c r="F250" s="84" t="s">
        <v>311</v>
      </c>
      <c r="G250" s="137">
        <v>500</v>
      </c>
      <c r="H250" s="82">
        <f t="shared" si="13"/>
        <v>300</v>
      </c>
      <c r="I250" s="180">
        <f t="shared" si="12"/>
        <v>0.4</v>
      </c>
    </row>
    <row r="251" spans="1:9" s="39" customFormat="1" ht="32.25" customHeight="1">
      <c r="A251" s="211" t="s">
        <v>603</v>
      </c>
      <c r="B251" s="212" t="s">
        <v>299</v>
      </c>
      <c r="C251" s="213" t="s">
        <v>524</v>
      </c>
      <c r="D251" s="214" t="s">
        <v>1019</v>
      </c>
      <c r="E251" s="215" t="s">
        <v>1020</v>
      </c>
      <c r="F251" s="216" t="s">
        <v>311</v>
      </c>
      <c r="G251" s="209">
        <v>525</v>
      </c>
      <c r="H251" s="210">
        <f t="shared" si="13"/>
        <v>315</v>
      </c>
      <c r="I251" s="201">
        <f t="shared" si="12"/>
        <v>0.4</v>
      </c>
    </row>
    <row r="252" spans="1:9" s="39" customFormat="1" ht="32.25" customHeight="1">
      <c r="A252" s="211" t="s">
        <v>603</v>
      </c>
      <c r="B252" s="212" t="s">
        <v>299</v>
      </c>
      <c r="C252" s="213" t="s">
        <v>524</v>
      </c>
      <c r="D252" s="214" t="s">
        <v>1021</v>
      </c>
      <c r="E252" s="215" t="s">
        <v>1022</v>
      </c>
      <c r="F252" s="216" t="s">
        <v>311</v>
      </c>
      <c r="G252" s="209">
        <v>550</v>
      </c>
      <c r="H252" s="210">
        <f t="shared" si="13"/>
        <v>330</v>
      </c>
      <c r="I252" s="201">
        <f t="shared" si="12"/>
        <v>0.4</v>
      </c>
    </row>
    <row r="253" spans="1:9" s="154" customFormat="1" ht="32.25" customHeight="1">
      <c r="A253" s="188" t="s">
        <v>603</v>
      </c>
      <c r="B253" s="149" t="s">
        <v>299</v>
      </c>
      <c r="C253" s="150" t="s">
        <v>963</v>
      </c>
      <c r="D253" s="151" t="s">
        <v>369</v>
      </c>
      <c r="E253" s="152" t="s">
        <v>374</v>
      </c>
      <c r="F253" s="148" t="s">
        <v>311</v>
      </c>
      <c r="G253" s="153">
        <v>500</v>
      </c>
      <c r="H253" s="104">
        <f t="shared" si="13"/>
        <v>300</v>
      </c>
      <c r="I253" s="185">
        <f t="shared" si="12"/>
        <v>0.4</v>
      </c>
    </row>
    <row r="254" spans="1:9" s="154" customFormat="1" ht="32.25" customHeight="1">
      <c r="A254" s="188" t="s">
        <v>603</v>
      </c>
      <c r="B254" s="149" t="s">
        <v>299</v>
      </c>
      <c r="C254" s="150" t="s">
        <v>963</v>
      </c>
      <c r="D254" s="151" t="s">
        <v>370</v>
      </c>
      <c r="E254" s="152" t="s">
        <v>375</v>
      </c>
      <c r="F254" s="148" t="s">
        <v>311</v>
      </c>
      <c r="G254" s="153">
        <v>500</v>
      </c>
      <c r="H254" s="104">
        <f t="shared" si="13"/>
        <v>300</v>
      </c>
      <c r="I254" s="185">
        <f t="shared" si="12"/>
        <v>0.4</v>
      </c>
    </row>
    <row r="255" spans="1:9" s="154" customFormat="1" ht="32.25" customHeight="1">
      <c r="A255" s="188" t="s">
        <v>603</v>
      </c>
      <c r="B255" s="149" t="s">
        <v>299</v>
      </c>
      <c r="C255" s="150" t="s">
        <v>963</v>
      </c>
      <c r="D255" s="151" t="s">
        <v>371</v>
      </c>
      <c r="E255" s="152" t="s">
        <v>376</v>
      </c>
      <c r="F255" s="148" t="s">
        <v>311</v>
      </c>
      <c r="G255" s="153">
        <v>560</v>
      </c>
      <c r="H255" s="104">
        <f t="shared" si="13"/>
        <v>336</v>
      </c>
      <c r="I255" s="185">
        <f t="shared" si="12"/>
        <v>0.4</v>
      </c>
    </row>
    <row r="256" spans="1:9" s="154" customFormat="1" ht="32.25" customHeight="1">
      <c r="A256" s="188" t="s">
        <v>603</v>
      </c>
      <c r="B256" s="149" t="s">
        <v>299</v>
      </c>
      <c r="C256" s="150" t="s">
        <v>963</v>
      </c>
      <c r="D256" s="151" t="s">
        <v>372</v>
      </c>
      <c r="E256" s="152" t="s">
        <v>377</v>
      </c>
      <c r="F256" s="148" t="s">
        <v>311</v>
      </c>
      <c r="G256" s="153">
        <v>570</v>
      </c>
      <c r="H256" s="104">
        <f t="shared" si="13"/>
        <v>342</v>
      </c>
      <c r="I256" s="185">
        <f t="shared" si="12"/>
        <v>0.4</v>
      </c>
    </row>
    <row r="257" spans="1:9" s="154" customFormat="1" ht="32.25" customHeight="1">
      <c r="A257" s="188" t="s">
        <v>603</v>
      </c>
      <c r="B257" s="149" t="s">
        <v>299</v>
      </c>
      <c r="C257" s="150" t="s">
        <v>963</v>
      </c>
      <c r="D257" s="151" t="s">
        <v>373</v>
      </c>
      <c r="E257" s="152" t="s">
        <v>378</v>
      </c>
      <c r="F257" s="148" t="s">
        <v>311</v>
      </c>
      <c r="G257" s="153">
        <v>895</v>
      </c>
      <c r="H257" s="104">
        <f t="shared" si="13"/>
        <v>537</v>
      </c>
      <c r="I257" s="185">
        <f t="shared" si="12"/>
        <v>0.4</v>
      </c>
    </row>
    <row r="258" spans="1:9" s="154" customFormat="1" ht="32.25" customHeight="1">
      <c r="A258" s="188" t="s">
        <v>603</v>
      </c>
      <c r="B258" s="149" t="s">
        <v>299</v>
      </c>
      <c r="C258" s="150" t="s">
        <v>904</v>
      </c>
      <c r="D258" s="151" t="s">
        <v>841</v>
      </c>
      <c r="E258" s="152" t="s">
        <v>839</v>
      </c>
      <c r="F258" s="148" t="s">
        <v>311</v>
      </c>
      <c r="G258" s="153">
        <v>610</v>
      </c>
      <c r="H258" s="104">
        <f t="shared" si="13"/>
        <v>366</v>
      </c>
      <c r="I258" s="185">
        <f t="shared" si="12"/>
        <v>0.4</v>
      </c>
    </row>
    <row r="259" spans="1:9" s="154" customFormat="1" ht="32.25" customHeight="1">
      <c r="A259" s="188" t="s">
        <v>603</v>
      </c>
      <c r="B259" s="149" t="s">
        <v>299</v>
      </c>
      <c r="C259" s="150" t="s">
        <v>904</v>
      </c>
      <c r="D259" s="151" t="s">
        <v>842</v>
      </c>
      <c r="E259" s="152" t="s">
        <v>840</v>
      </c>
      <c r="F259" s="148" t="s">
        <v>311</v>
      </c>
      <c r="G259" s="153">
        <v>610</v>
      </c>
      <c r="H259" s="104">
        <f t="shared" si="13"/>
        <v>366</v>
      </c>
      <c r="I259" s="185">
        <f t="shared" si="12"/>
        <v>0.4</v>
      </c>
    </row>
    <row r="260" spans="1:9" s="154" customFormat="1" ht="32.25" customHeight="1">
      <c r="A260" s="188" t="s">
        <v>603</v>
      </c>
      <c r="B260" s="149" t="s">
        <v>299</v>
      </c>
      <c r="C260" s="150" t="s">
        <v>964</v>
      </c>
      <c r="D260" s="151" t="s">
        <v>847</v>
      </c>
      <c r="E260" s="152" t="s">
        <v>843</v>
      </c>
      <c r="F260" s="148" t="s">
        <v>311</v>
      </c>
      <c r="G260" s="153">
        <v>685</v>
      </c>
      <c r="H260" s="104">
        <f t="shared" si="13"/>
        <v>411</v>
      </c>
      <c r="I260" s="185">
        <f t="shared" si="12"/>
        <v>0.4</v>
      </c>
    </row>
    <row r="261" spans="1:9" s="154" customFormat="1" ht="32.25" customHeight="1">
      <c r="A261" s="188" t="s">
        <v>603</v>
      </c>
      <c r="B261" s="149" t="s">
        <v>299</v>
      </c>
      <c r="C261" s="150" t="s">
        <v>964</v>
      </c>
      <c r="D261" s="151" t="s">
        <v>848</v>
      </c>
      <c r="E261" s="152" t="s">
        <v>844</v>
      </c>
      <c r="F261" s="148" t="s">
        <v>311</v>
      </c>
      <c r="G261" s="153">
        <v>600</v>
      </c>
      <c r="H261" s="104">
        <f t="shared" si="13"/>
        <v>360</v>
      </c>
      <c r="I261" s="185">
        <f t="shared" si="12"/>
        <v>0.4</v>
      </c>
    </row>
    <row r="262" spans="1:9" s="154" customFormat="1" ht="32.25" customHeight="1">
      <c r="A262" s="188" t="s">
        <v>603</v>
      </c>
      <c r="B262" s="149" t="s">
        <v>299</v>
      </c>
      <c r="C262" s="150" t="s">
        <v>965</v>
      </c>
      <c r="D262" s="151" t="s">
        <v>849</v>
      </c>
      <c r="E262" s="152" t="s">
        <v>845</v>
      </c>
      <c r="F262" s="148" t="s">
        <v>311</v>
      </c>
      <c r="G262" s="153">
        <v>760</v>
      </c>
      <c r="H262" s="104">
        <f t="shared" si="13"/>
        <v>456</v>
      </c>
      <c r="I262" s="185">
        <f t="shared" si="12"/>
        <v>0.4</v>
      </c>
    </row>
    <row r="263" spans="1:9" s="154" customFormat="1" ht="32.25" customHeight="1">
      <c r="A263" s="188" t="s">
        <v>603</v>
      </c>
      <c r="B263" s="149" t="s">
        <v>299</v>
      </c>
      <c r="C263" s="150" t="s">
        <v>966</v>
      </c>
      <c r="D263" s="151" t="s">
        <v>850</v>
      </c>
      <c r="E263" s="152" t="s">
        <v>846</v>
      </c>
      <c r="F263" s="148" t="s">
        <v>311</v>
      </c>
      <c r="G263" s="153">
        <v>610</v>
      </c>
      <c r="H263" s="104">
        <f t="shared" si="13"/>
        <v>366</v>
      </c>
      <c r="I263" s="185">
        <f t="shared" si="12"/>
        <v>0.4</v>
      </c>
    </row>
    <row r="264" spans="1:9" s="154" customFormat="1" ht="32.25" customHeight="1">
      <c r="A264" s="188" t="s">
        <v>603</v>
      </c>
      <c r="B264" s="149" t="s">
        <v>299</v>
      </c>
      <c r="C264" s="150" t="s">
        <v>967</v>
      </c>
      <c r="D264" s="151" t="s">
        <v>380</v>
      </c>
      <c r="E264" s="152">
        <v>1223775</v>
      </c>
      <c r="F264" s="148" t="s">
        <v>311</v>
      </c>
      <c r="G264" s="153">
        <v>390</v>
      </c>
      <c r="H264" s="104">
        <f t="shared" si="13"/>
        <v>234</v>
      </c>
      <c r="I264" s="185">
        <f t="shared" si="12"/>
        <v>0.4</v>
      </c>
    </row>
    <row r="265" spans="1:9" s="154" customFormat="1" ht="32.25" customHeight="1">
      <c r="A265" s="188" t="s">
        <v>603</v>
      </c>
      <c r="B265" s="149" t="s">
        <v>299</v>
      </c>
      <c r="C265" s="150" t="s">
        <v>967</v>
      </c>
      <c r="D265" s="151" t="s">
        <v>381</v>
      </c>
      <c r="E265" s="152">
        <v>1348699</v>
      </c>
      <c r="F265" s="148" t="s">
        <v>311</v>
      </c>
      <c r="G265" s="153">
        <v>425</v>
      </c>
      <c r="H265" s="104">
        <v>254.1</v>
      </c>
      <c r="I265" s="185">
        <f t="shared" si="12"/>
        <v>0.40211764705882352</v>
      </c>
    </row>
    <row r="266" spans="1:9" s="154" customFormat="1" ht="32.25" customHeight="1">
      <c r="A266" s="188" t="s">
        <v>603</v>
      </c>
      <c r="B266" s="149" t="s">
        <v>299</v>
      </c>
      <c r="C266" s="150" t="s">
        <v>967</v>
      </c>
      <c r="D266" s="151" t="s">
        <v>382</v>
      </c>
      <c r="E266" s="152">
        <v>1290135</v>
      </c>
      <c r="F266" s="148" t="s">
        <v>311</v>
      </c>
      <c r="G266" s="153">
        <v>425</v>
      </c>
      <c r="H266" s="104">
        <f t="shared" si="13"/>
        <v>255</v>
      </c>
      <c r="I266" s="185">
        <f t="shared" si="12"/>
        <v>0.4</v>
      </c>
    </row>
    <row r="267" spans="1:9" s="154" customFormat="1" ht="32.25" customHeight="1">
      <c r="A267" s="188" t="s">
        <v>603</v>
      </c>
      <c r="B267" s="149" t="s">
        <v>299</v>
      </c>
      <c r="C267" s="150" t="s">
        <v>967</v>
      </c>
      <c r="D267" s="151" t="s">
        <v>383</v>
      </c>
      <c r="E267" s="152" t="s">
        <v>379</v>
      </c>
      <c r="F267" s="148" t="s">
        <v>311</v>
      </c>
      <c r="G267" s="153">
        <v>550</v>
      </c>
      <c r="H267" s="104">
        <f t="shared" si="13"/>
        <v>330</v>
      </c>
      <c r="I267" s="185">
        <f t="shared" si="12"/>
        <v>0.4</v>
      </c>
    </row>
    <row r="268" spans="1:9" s="154" customFormat="1" ht="32.25" customHeight="1">
      <c r="A268" s="188" t="s">
        <v>603</v>
      </c>
      <c r="B268" s="149" t="s">
        <v>299</v>
      </c>
      <c r="C268" s="150" t="s">
        <v>967</v>
      </c>
      <c r="D268" s="151" t="s">
        <v>384</v>
      </c>
      <c r="E268" s="152">
        <v>1290136</v>
      </c>
      <c r="F268" s="148" t="s">
        <v>311</v>
      </c>
      <c r="G268" s="153">
        <v>465</v>
      </c>
      <c r="H268" s="104">
        <f t="shared" si="13"/>
        <v>279</v>
      </c>
      <c r="I268" s="185">
        <f t="shared" ref="I268:I331" si="14">(G268-H268)/G268</f>
        <v>0.4</v>
      </c>
    </row>
    <row r="269" spans="1:9" s="154" customFormat="1" ht="32.25" customHeight="1">
      <c r="A269" s="188" t="s">
        <v>603</v>
      </c>
      <c r="B269" s="149" t="s">
        <v>299</v>
      </c>
      <c r="C269" s="150" t="s">
        <v>967</v>
      </c>
      <c r="D269" s="151" t="s">
        <v>385</v>
      </c>
      <c r="E269" s="152">
        <v>1302136</v>
      </c>
      <c r="F269" s="148" t="s">
        <v>311</v>
      </c>
      <c r="G269" s="153">
        <v>455</v>
      </c>
      <c r="H269" s="104">
        <f t="shared" si="13"/>
        <v>273</v>
      </c>
      <c r="I269" s="185">
        <f t="shared" si="14"/>
        <v>0.4</v>
      </c>
    </row>
    <row r="270" spans="1:9" s="154" customFormat="1" ht="32.25" customHeight="1">
      <c r="A270" s="188" t="s">
        <v>603</v>
      </c>
      <c r="B270" s="149" t="s">
        <v>299</v>
      </c>
      <c r="C270" s="150" t="s">
        <v>967</v>
      </c>
      <c r="D270" s="151" t="s">
        <v>386</v>
      </c>
      <c r="E270" s="152">
        <v>1345463</v>
      </c>
      <c r="F270" s="148" t="s">
        <v>311</v>
      </c>
      <c r="G270" s="153">
        <v>500</v>
      </c>
      <c r="H270" s="104">
        <f t="shared" si="13"/>
        <v>300</v>
      </c>
      <c r="I270" s="185">
        <f t="shared" si="14"/>
        <v>0.4</v>
      </c>
    </row>
    <row r="271" spans="1:9" s="133" customFormat="1" ht="28.8">
      <c r="A271" s="184" t="s">
        <v>295</v>
      </c>
      <c r="B271" s="90" t="s">
        <v>297</v>
      </c>
      <c r="C271" s="90" t="s">
        <v>834</v>
      </c>
      <c r="D271" s="90" t="s">
        <v>865</v>
      </c>
      <c r="E271" s="107">
        <v>1354120</v>
      </c>
      <c r="F271" s="89" t="s">
        <v>311</v>
      </c>
      <c r="G271" s="147">
        <v>985</v>
      </c>
      <c r="H271" s="104">
        <f>G271*0.6</f>
        <v>591</v>
      </c>
      <c r="I271" s="185">
        <f t="shared" si="14"/>
        <v>0.4</v>
      </c>
    </row>
    <row r="272" spans="1:9" s="133" customFormat="1" ht="28.8">
      <c r="A272" s="184" t="s">
        <v>295</v>
      </c>
      <c r="B272" s="90" t="s">
        <v>297</v>
      </c>
      <c r="C272" s="90" t="s">
        <v>834</v>
      </c>
      <c r="D272" s="90" t="s">
        <v>866</v>
      </c>
      <c r="E272" s="107">
        <v>1355851</v>
      </c>
      <c r="F272" s="89" t="s">
        <v>311</v>
      </c>
      <c r="G272" s="147">
        <v>1010</v>
      </c>
      <c r="H272" s="104">
        <f>G272*0.6</f>
        <v>606</v>
      </c>
      <c r="I272" s="185">
        <f t="shared" si="14"/>
        <v>0.4</v>
      </c>
    </row>
    <row r="273" spans="1:9" s="133" customFormat="1" ht="43.2">
      <c r="A273" s="184" t="s">
        <v>295</v>
      </c>
      <c r="B273" s="90" t="s">
        <v>297</v>
      </c>
      <c r="C273" s="90" t="s">
        <v>835</v>
      </c>
      <c r="D273" s="90" t="s">
        <v>863</v>
      </c>
      <c r="E273" s="107">
        <v>1355920</v>
      </c>
      <c r="F273" s="89" t="s">
        <v>311</v>
      </c>
      <c r="G273" s="147">
        <v>955</v>
      </c>
      <c r="H273" s="104">
        <v>570</v>
      </c>
      <c r="I273" s="185">
        <f t="shared" si="14"/>
        <v>0.40314136125654448</v>
      </c>
    </row>
    <row r="274" spans="1:9" ht="43.2">
      <c r="A274" s="184" t="s">
        <v>295</v>
      </c>
      <c r="B274" s="90" t="s">
        <v>297</v>
      </c>
      <c r="C274" s="81" t="s">
        <v>835</v>
      </c>
      <c r="D274" s="81" t="s">
        <v>864</v>
      </c>
      <c r="E274" s="80">
        <v>1356120</v>
      </c>
      <c r="F274" s="33" t="s">
        <v>311</v>
      </c>
      <c r="G274" s="136">
        <v>985</v>
      </c>
      <c r="H274" s="82">
        <v>585</v>
      </c>
      <c r="I274" s="180">
        <f t="shared" si="14"/>
        <v>0.40609137055837563</v>
      </c>
    </row>
    <row r="275" spans="1:9" s="119" customFormat="1" ht="43.2">
      <c r="A275" s="186" t="s">
        <v>295</v>
      </c>
      <c r="B275" s="126" t="s">
        <v>297</v>
      </c>
      <c r="C275" s="83" t="s">
        <v>836</v>
      </c>
      <c r="D275" s="83" t="s">
        <v>837</v>
      </c>
      <c r="E275" s="128" t="s">
        <v>969</v>
      </c>
      <c r="F275" s="125" t="s">
        <v>311</v>
      </c>
      <c r="G275" s="136">
        <v>1010</v>
      </c>
      <c r="H275" s="129">
        <f>G275*0.6</f>
        <v>606</v>
      </c>
      <c r="I275" s="182">
        <f t="shared" si="14"/>
        <v>0.4</v>
      </c>
    </row>
    <row r="276" spans="1:9" s="119" customFormat="1" ht="43.2">
      <c r="A276" s="186" t="s">
        <v>295</v>
      </c>
      <c r="B276" s="126" t="s">
        <v>297</v>
      </c>
      <c r="C276" s="83" t="s">
        <v>836</v>
      </c>
      <c r="D276" s="83" t="s">
        <v>838</v>
      </c>
      <c r="E276" s="128" t="s">
        <v>970</v>
      </c>
      <c r="F276" s="125" t="s">
        <v>311</v>
      </c>
      <c r="G276" s="136">
        <v>1035</v>
      </c>
      <c r="H276" s="129">
        <f>G276*0.6</f>
        <v>621</v>
      </c>
      <c r="I276" s="182">
        <f t="shared" si="14"/>
        <v>0.4</v>
      </c>
    </row>
    <row r="277" spans="1:9" ht="43.2">
      <c r="A277" s="184" t="s">
        <v>295</v>
      </c>
      <c r="B277" s="90" t="s">
        <v>297</v>
      </c>
      <c r="C277" s="33" t="s">
        <v>521</v>
      </c>
      <c r="D277" s="81" t="s">
        <v>897</v>
      </c>
      <c r="E277" s="80">
        <v>1351150</v>
      </c>
      <c r="F277" s="33" t="s">
        <v>311</v>
      </c>
      <c r="G277" s="136">
        <v>1220</v>
      </c>
      <c r="H277" s="82">
        <f t="shared" ref="H277:H292" si="15">G277*0.6</f>
        <v>732</v>
      </c>
      <c r="I277" s="180">
        <f t="shared" si="14"/>
        <v>0.4</v>
      </c>
    </row>
    <row r="278" spans="1:9" ht="43.2">
      <c r="A278" s="184" t="s">
        <v>295</v>
      </c>
      <c r="B278" s="90" t="s">
        <v>297</v>
      </c>
      <c r="C278" s="33" t="s">
        <v>521</v>
      </c>
      <c r="D278" s="81" t="s">
        <v>898</v>
      </c>
      <c r="E278" s="80">
        <v>1351151</v>
      </c>
      <c r="F278" s="33" t="s">
        <v>311</v>
      </c>
      <c r="G278" s="136">
        <v>1170</v>
      </c>
      <c r="H278" s="82">
        <f t="shared" si="15"/>
        <v>702</v>
      </c>
      <c r="I278" s="180">
        <f t="shared" si="14"/>
        <v>0.4</v>
      </c>
    </row>
    <row r="279" spans="1:9" ht="43.2">
      <c r="A279" s="184" t="s">
        <v>295</v>
      </c>
      <c r="B279" s="90" t="s">
        <v>297</v>
      </c>
      <c r="C279" s="33" t="s">
        <v>521</v>
      </c>
      <c r="D279" s="81" t="s">
        <v>899</v>
      </c>
      <c r="E279" s="80">
        <v>1352362</v>
      </c>
      <c r="F279" s="33" t="s">
        <v>311</v>
      </c>
      <c r="G279" s="136">
        <v>1060</v>
      </c>
      <c r="H279" s="82">
        <f t="shared" si="15"/>
        <v>636</v>
      </c>
      <c r="I279" s="180">
        <f t="shared" si="14"/>
        <v>0.4</v>
      </c>
    </row>
    <row r="280" spans="1:9" s="133" customFormat="1" ht="28.8">
      <c r="A280" s="184" t="s">
        <v>295</v>
      </c>
      <c r="B280" s="90" t="s">
        <v>297</v>
      </c>
      <c r="C280" s="89" t="s">
        <v>929</v>
      </c>
      <c r="D280" s="90" t="s">
        <v>927</v>
      </c>
      <c r="E280" s="107">
        <v>1351137</v>
      </c>
      <c r="F280" s="89" t="s">
        <v>311</v>
      </c>
      <c r="G280" s="147">
        <v>430</v>
      </c>
      <c r="H280" s="104">
        <f>G280*0.6</f>
        <v>258</v>
      </c>
      <c r="I280" s="185">
        <f t="shared" si="14"/>
        <v>0.4</v>
      </c>
    </row>
    <row r="281" spans="1:9" s="133" customFormat="1" ht="28.8">
      <c r="A281" s="184" t="s">
        <v>295</v>
      </c>
      <c r="B281" s="90" t="s">
        <v>297</v>
      </c>
      <c r="C281" s="89" t="s">
        <v>929</v>
      </c>
      <c r="D281" s="90" t="s">
        <v>928</v>
      </c>
      <c r="E281" s="107">
        <v>1352363</v>
      </c>
      <c r="F281" s="89" t="s">
        <v>311</v>
      </c>
      <c r="G281" s="147">
        <v>375</v>
      </c>
      <c r="H281" s="104">
        <f>G281*0.6</f>
        <v>225</v>
      </c>
      <c r="I281" s="185">
        <f t="shared" si="14"/>
        <v>0.4</v>
      </c>
    </row>
    <row r="282" spans="1:9" ht="28.8">
      <c r="A282" s="184" t="s">
        <v>295</v>
      </c>
      <c r="B282" s="90" t="s">
        <v>297</v>
      </c>
      <c r="C282" s="33" t="s">
        <v>855</v>
      </c>
      <c r="D282" s="81" t="s">
        <v>851</v>
      </c>
      <c r="E282" s="80">
        <v>1351129</v>
      </c>
      <c r="F282" s="33" t="s">
        <v>311</v>
      </c>
      <c r="G282" s="136">
        <v>315</v>
      </c>
      <c r="H282" s="82">
        <f t="shared" si="15"/>
        <v>189</v>
      </c>
      <c r="I282" s="180">
        <f t="shared" si="14"/>
        <v>0.4</v>
      </c>
    </row>
    <row r="283" spans="1:9" ht="28.8">
      <c r="A283" s="184" t="s">
        <v>295</v>
      </c>
      <c r="B283" s="90" t="s">
        <v>297</v>
      </c>
      <c r="C283" s="33" t="s">
        <v>855</v>
      </c>
      <c r="D283" s="81" t="s">
        <v>852</v>
      </c>
      <c r="E283" s="80">
        <v>1351131</v>
      </c>
      <c r="F283" s="33" t="s">
        <v>311</v>
      </c>
      <c r="G283" s="136">
        <v>265</v>
      </c>
      <c r="H283" s="82">
        <f t="shared" si="15"/>
        <v>159</v>
      </c>
      <c r="I283" s="180">
        <f t="shared" si="14"/>
        <v>0.4</v>
      </c>
    </row>
    <row r="284" spans="1:9" ht="28.8">
      <c r="A284" s="184" t="s">
        <v>295</v>
      </c>
      <c r="B284" s="90" t="s">
        <v>297</v>
      </c>
      <c r="C284" s="33" t="s">
        <v>855</v>
      </c>
      <c r="D284" s="81" t="s">
        <v>853</v>
      </c>
      <c r="E284" s="80">
        <v>1352365</v>
      </c>
      <c r="F284" s="33" t="s">
        <v>311</v>
      </c>
      <c r="G284" s="136">
        <v>305</v>
      </c>
      <c r="H284" s="82">
        <f t="shared" si="15"/>
        <v>183</v>
      </c>
      <c r="I284" s="180">
        <f t="shared" si="14"/>
        <v>0.4</v>
      </c>
    </row>
    <row r="285" spans="1:9" ht="28.8">
      <c r="A285" s="184" t="s">
        <v>295</v>
      </c>
      <c r="B285" s="90" t="s">
        <v>297</v>
      </c>
      <c r="C285" s="33" t="s">
        <v>855</v>
      </c>
      <c r="D285" s="81" t="s">
        <v>854</v>
      </c>
      <c r="E285" s="80">
        <v>1352367</v>
      </c>
      <c r="F285" s="33" t="s">
        <v>311</v>
      </c>
      <c r="G285" s="136">
        <v>250</v>
      </c>
      <c r="H285" s="82">
        <f t="shared" si="15"/>
        <v>150</v>
      </c>
      <c r="I285" s="180">
        <f t="shared" si="14"/>
        <v>0.4</v>
      </c>
    </row>
    <row r="286" spans="1:9" ht="28.8">
      <c r="A286" s="184" t="s">
        <v>295</v>
      </c>
      <c r="B286" s="90" t="s">
        <v>297</v>
      </c>
      <c r="C286" s="33" t="s">
        <v>527</v>
      </c>
      <c r="D286" s="81" t="s">
        <v>525</v>
      </c>
      <c r="E286" s="80">
        <v>1354773</v>
      </c>
      <c r="F286" s="33" t="s">
        <v>311</v>
      </c>
      <c r="G286" s="129">
        <v>895</v>
      </c>
      <c r="H286" s="82">
        <f t="shared" si="15"/>
        <v>537</v>
      </c>
      <c r="I286" s="180">
        <f t="shared" si="14"/>
        <v>0.4</v>
      </c>
    </row>
    <row r="287" spans="1:9" ht="28.8">
      <c r="A287" s="184" t="s">
        <v>295</v>
      </c>
      <c r="B287" s="90" t="s">
        <v>297</v>
      </c>
      <c r="C287" s="33" t="s">
        <v>527</v>
      </c>
      <c r="D287" s="81" t="s">
        <v>526</v>
      </c>
      <c r="E287" s="80">
        <v>1354776</v>
      </c>
      <c r="F287" s="33" t="s">
        <v>311</v>
      </c>
      <c r="G287" s="129">
        <v>785</v>
      </c>
      <c r="H287" s="82">
        <f t="shared" si="15"/>
        <v>471</v>
      </c>
      <c r="I287" s="180">
        <f t="shared" si="14"/>
        <v>0.4</v>
      </c>
    </row>
    <row r="288" spans="1:9" ht="28.8">
      <c r="A288" s="184" t="s">
        <v>295</v>
      </c>
      <c r="B288" s="90" t="s">
        <v>297</v>
      </c>
      <c r="C288" s="33" t="s">
        <v>529</v>
      </c>
      <c r="D288" s="81" t="s">
        <v>528</v>
      </c>
      <c r="E288" s="80">
        <v>1315134</v>
      </c>
      <c r="F288" s="33" t="s">
        <v>311</v>
      </c>
      <c r="G288" s="129">
        <v>820</v>
      </c>
      <c r="H288" s="82">
        <f t="shared" si="15"/>
        <v>492</v>
      </c>
      <c r="I288" s="180">
        <f t="shared" si="14"/>
        <v>0.4</v>
      </c>
    </row>
    <row r="289" spans="1:9" ht="28.8">
      <c r="A289" s="184" t="s">
        <v>295</v>
      </c>
      <c r="B289" s="90" t="s">
        <v>297</v>
      </c>
      <c r="C289" s="33" t="s">
        <v>529</v>
      </c>
      <c r="D289" s="81" t="s">
        <v>530</v>
      </c>
      <c r="E289" s="80">
        <v>1302567</v>
      </c>
      <c r="F289" s="33" t="s">
        <v>311</v>
      </c>
      <c r="G289" s="129">
        <v>475</v>
      </c>
      <c r="H289" s="82">
        <f t="shared" si="15"/>
        <v>285</v>
      </c>
      <c r="I289" s="180">
        <f t="shared" si="14"/>
        <v>0.4</v>
      </c>
    </row>
    <row r="290" spans="1:9" ht="28.8">
      <c r="A290" s="184" t="s">
        <v>295</v>
      </c>
      <c r="B290" s="90" t="s">
        <v>297</v>
      </c>
      <c r="C290" s="33" t="s">
        <v>529</v>
      </c>
      <c r="D290" s="81" t="s">
        <v>531</v>
      </c>
      <c r="E290" s="80">
        <v>1315022</v>
      </c>
      <c r="F290" s="33" t="s">
        <v>311</v>
      </c>
      <c r="G290" s="129">
        <v>645</v>
      </c>
      <c r="H290" s="82">
        <f t="shared" si="15"/>
        <v>387</v>
      </c>
      <c r="I290" s="180">
        <f t="shared" si="14"/>
        <v>0.4</v>
      </c>
    </row>
    <row r="291" spans="1:9" ht="28.8">
      <c r="A291" s="184" t="s">
        <v>295</v>
      </c>
      <c r="B291" s="90" t="s">
        <v>297</v>
      </c>
      <c r="C291" s="33" t="s">
        <v>532</v>
      </c>
      <c r="D291" s="81" t="s">
        <v>900</v>
      </c>
      <c r="E291" s="80">
        <v>1355810</v>
      </c>
      <c r="F291" s="33" t="s">
        <v>311</v>
      </c>
      <c r="G291" s="129">
        <v>315</v>
      </c>
      <c r="H291" s="82">
        <f t="shared" si="15"/>
        <v>189</v>
      </c>
      <c r="I291" s="180">
        <f t="shared" si="14"/>
        <v>0.4</v>
      </c>
    </row>
    <row r="292" spans="1:9" ht="28.8">
      <c r="A292" s="184" t="s">
        <v>295</v>
      </c>
      <c r="B292" s="90" t="s">
        <v>297</v>
      </c>
      <c r="C292" s="33" t="s">
        <v>532</v>
      </c>
      <c r="D292" s="81" t="s">
        <v>901</v>
      </c>
      <c r="E292" s="80">
        <v>1355833</v>
      </c>
      <c r="F292" s="33" t="s">
        <v>311</v>
      </c>
      <c r="G292" s="129">
        <v>315</v>
      </c>
      <c r="H292" s="82">
        <f t="shared" si="15"/>
        <v>189</v>
      </c>
      <c r="I292" s="180">
        <f t="shared" si="14"/>
        <v>0.4</v>
      </c>
    </row>
    <row r="293" spans="1:9" ht="28.8">
      <c r="A293" s="186" t="s">
        <v>295</v>
      </c>
      <c r="B293" s="126" t="s">
        <v>297</v>
      </c>
      <c r="C293" s="125" t="s">
        <v>532</v>
      </c>
      <c r="D293" s="127" t="s">
        <v>902</v>
      </c>
      <c r="E293" s="128">
        <v>1356451</v>
      </c>
      <c r="F293" s="125" t="s">
        <v>311</v>
      </c>
      <c r="G293" s="138">
        <v>295</v>
      </c>
      <c r="H293" s="129">
        <f>G293*0.6</f>
        <v>177</v>
      </c>
      <c r="I293" s="180">
        <f t="shared" si="14"/>
        <v>0.4</v>
      </c>
    </row>
    <row r="294" spans="1:9" ht="28.8">
      <c r="A294" s="186" t="s">
        <v>295</v>
      </c>
      <c r="B294" s="126" t="s">
        <v>297</v>
      </c>
      <c r="C294" s="125" t="s">
        <v>532</v>
      </c>
      <c r="D294" s="130" t="s">
        <v>903</v>
      </c>
      <c r="E294" s="128">
        <v>1356452</v>
      </c>
      <c r="F294" s="125" t="s">
        <v>311</v>
      </c>
      <c r="G294" s="138">
        <v>295</v>
      </c>
      <c r="H294" s="129">
        <f>G294*0.6</f>
        <v>177</v>
      </c>
      <c r="I294" s="180">
        <f t="shared" si="14"/>
        <v>0.4</v>
      </c>
    </row>
    <row r="295" spans="1:9" s="119" customFormat="1" ht="28.8">
      <c r="A295" s="186" t="s">
        <v>295</v>
      </c>
      <c r="B295" s="126" t="s">
        <v>297</v>
      </c>
      <c r="C295" s="125" t="s">
        <v>533</v>
      </c>
      <c r="D295" s="83" t="s">
        <v>522</v>
      </c>
      <c r="E295" s="128">
        <v>1346115</v>
      </c>
      <c r="F295" s="125" t="s">
        <v>311</v>
      </c>
      <c r="G295" s="139">
        <v>440</v>
      </c>
      <c r="H295" s="129">
        <v>201.3</v>
      </c>
      <c r="I295" s="182">
        <f t="shared" si="14"/>
        <v>0.54249999999999998</v>
      </c>
    </row>
    <row r="296" spans="1:9" s="119" customFormat="1" ht="28.8">
      <c r="A296" s="186" t="s">
        <v>295</v>
      </c>
      <c r="B296" s="126" t="s">
        <v>297</v>
      </c>
      <c r="C296" s="125" t="s">
        <v>533</v>
      </c>
      <c r="D296" s="83" t="s">
        <v>523</v>
      </c>
      <c r="E296" s="128">
        <v>1223638</v>
      </c>
      <c r="F296" s="125" t="s">
        <v>311</v>
      </c>
      <c r="G296" s="139">
        <v>335</v>
      </c>
      <c r="H296" s="129">
        <v>161.69999999999999</v>
      </c>
      <c r="I296" s="182">
        <f t="shared" si="14"/>
        <v>0.51731343283582087</v>
      </c>
    </row>
    <row r="297" spans="1:9">
      <c r="A297" s="184" t="s">
        <v>295</v>
      </c>
      <c r="B297" s="126" t="s">
        <v>300</v>
      </c>
      <c r="C297" s="125" t="s">
        <v>520</v>
      </c>
      <c r="D297" s="91" t="s">
        <v>519</v>
      </c>
      <c r="E297" s="38">
        <v>1346114</v>
      </c>
      <c r="F297" s="33" t="s">
        <v>311</v>
      </c>
      <c r="G297" s="129">
        <v>205</v>
      </c>
      <c r="H297" s="82">
        <f t="shared" ref="H297:H333" si="16">G297*0.6</f>
        <v>123</v>
      </c>
      <c r="I297" s="180">
        <f t="shared" si="14"/>
        <v>0.4</v>
      </c>
    </row>
    <row r="298" spans="1:9">
      <c r="A298" s="183" t="s">
        <v>280</v>
      </c>
      <c r="B298" s="126" t="s">
        <v>513</v>
      </c>
      <c r="C298" s="155" t="s">
        <v>510</v>
      </c>
      <c r="D298" s="81" t="s">
        <v>462</v>
      </c>
      <c r="E298" s="33" t="s">
        <v>414</v>
      </c>
      <c r="F298" s="33" t="s">
        <v>311</v>
      </c>
      <c r="G298" s="129">
        <v>50</v>
      </c>
      <c r="H298" s="82">
        <v>29.7</v>
      </c>
      <c r="I298" s="180">
        <f t="shared" si="14"/>
        <v>0.40600000000000003</v>
      </c>
    </row>
    <row r="299" spans="1:9">
      <c r="A299" s="183" t="s">
        <v>280</v>
      </c>
      <c r="B299" s="126" t="s">
        <v>513</v>
      </c>
      <c r="C299" s="155" t="s">
        <v>510</v>
      </c>
      <c r="D299" s="81" t="s">
        <v>463</v>
      </c>
      <c r="E299" s="33" t="s">
        <v>415</v>
      </c>
      <c r="F299" s="33" t="s">
        <v>311</v>
      </c>
      <c r="G299" s="129">
        <v>45</v>
      </c>
      <c r="H299" s="82">
        <v>26.4</v>
      </c>
      <c r="I299" s="180">
        <f t="shared" si="14"/>
        <v>0.41333333333333339</v>
      </c>
    </row>
    <row r="300" spans="1:9">
      <c r="A300" s="183" t="s">
        <v>280</v>
      </c>
      <c r="B300" s="126" t="s">
        <v>513</v>
      </c>
      <c r="C300" s="155" t="s">
        <v>510</v>
      </c>
      <c r="D300" s="81" t="s">
        <v>464</v>
      </c>
      <c r="E300" s="33" t="s">
        <v>416</v>
      </c>
      <c r="F300" s="33" t="s">
        <v>311</v>
      </c>
      <c r="G300" s="129">
        <v>40</v>
      </c>
      <c r="H300" s="82">
        <v>23.1</v>
      </c>
      <c r="I300" s="180">
        <f t="shared" si="14"/>
        <v>0.42249999999999999</v>
      </c>
    </row>
    <row r="301" spans="1:9">
      <c r="A301" s="183" t="s">
        <v>280</v>
      </c>
      <c r="B301" s="126" t="s">
        <v>513</v>
      </c>
      <c r="C301" s="155" t="s">
        <v>510</v>
      </c>
      <c r="D301" s="81" t="s">
        <v>465</v>
      </c>
      <c r="E301" s="33" t="s">
        <v>417</v>
      </c>
      <c r="F301" s="33" t="s">
        <v>311</v>
      </c>
      <c r="G301" s="129">
        <v>45</v>
      </c>
      <c r="H301" s="82">
        <v>26.4</v>
      </c>
      <c r="I301" s="180">
        <f t="shared" si="14"/>
        <v>0.41333333333333339</v>
      </c>
    </row>
    <row r="302" spans="1:9">
      <c r="A302" s="183" t="s">
        <v>280</v>
      </c>
      <c r="B302" s="126" t="s">
        <v>513</v>
      </c>
      <c r="C302" s="155" t="s">
        <v>510</v>
      </c>
      <c r="D302" s="81" t="s">
        <v>466</v>
      </c>
      <c r="E302" s="33" t="s">
        <v>418</v>
      </c>
      <c r="F302" s="33" t="s">
        <v>311</v>
      </c>
      <c r="G302" s="129">
        <v>60</v>
      </c>
      <c r="H302" s="82">
        <f t="shared" si="16"/>
        <v>36</v>
      </c>
      <c r="I302" s="180">
        <f t="shared" si="14"/>
        <v>0.4</v>
      </c>
    </row>
    <row r="303" spans="1:9">
      <c r="A303" s="183" t="s">
        <v>280</v>
      </c>
      <c r="B303" s="126" t="s">
        <v>513</v>
      </c>
      <c r="C303" s="155" t="s">
        <v>510</v>
      </c>
      <c r="D303" s="81" t="s">
        <v>467</v>
      </c>
      <c r="E303" s="33" t="s">
        <v>419</v>
      </c>
      <c r="F303" s="33" t="s">
        <v>311</v>
      </c>
      <c r="G303" s="129">
        <v>35</v>
      </c>
      <c r="H303" s="82">
        <f t="shared" si="16"/>
        <v>21</v>
      </c>
      <c r="I303" s="180">
        <f t="shared" si="14"/>
        <v>0.4</v>
      </c>
    </row>
    <row r="304" spans="1:9">
      <c r="A304" s="183" t="s">
        <v>280</v>
      </c>
      <c r="B304" s="126" t="s">
        <v>513</v>
      </c>
      <c r="C304" s="155" t="s">
        <v>510</v>
      </c>
      <c r="D304" s="81" t="s">
        <v>468</v>
      </c>
      <c r="E304" s="33" t="s">
        <v>420</v>
      </c>
      <c r="F304" s="33" t="s">
        <v>311</v>
      </c>
      <c r="G304" s="129">
        <v>45</v>
      </c>
      <c r="H304" s="82">
        <v>26.4</v>
      </c>
      <c r="I304" s="180">
        <f t="shared" si="14"/>
        <v>0.41333333333333339</v>
      </c>
    </row>
    <row r="305" spans="1:9">
      <c r="A305" s="183" t="s">
        <v>280</v>
      </c>
      <c r="B305" s="126" t="s">
        <v>513</v>
      </c>
      <c r="C305" s="155" t="s">
        <v>510</v>
      </c>
      <c r="D305" s="81" t="s">
        <v>469</v>
      </c>
      <c r="E305" s="33" t="s">
        <v>421</v>
      </c>
      <c r="F305" s="33" t="s">
        <v>311</v>
      </c>
      <c r="G305" s="129">
        <v>50</v>
      </c>
      <c r="H305" s="82">
        <v>29.7</v>
      </c>
      <c r="I305" s="180">
        <f t="shared" si="14"/>
        <v>0.40600000000000003</v>
      </c>
    </row>
    <row r="306" spans="1:9">
      <c r="A306" s="183" t="s">
        <v>280</v>
      </c>
      <c r="B306" s="126" t="s">
        <v>513</v>
      </c>
      <c r="C306" s="155" t="s">
        <v>510</v>
      </c>
      <c r="D306" s="81" t="s">
        <v>470</v>
      </c>
      <c r="E306" s="33" t="s">
        <v>422</v>
      </c>
      <c r="F306" s="33" t="s">
        <v>311</v>
      </c>
      <c r="G306" s="129">
        <v>35</v>
      </c>
      <c r="H306" s="82">
        <f t="shared" si="16"/>
        <v>21</v>
      </c>
      <c r="I306" s="180">
        <f t="shared" si="14"/>
        <v>0.4</v>
      </c>
    </row>
    <row r="307" spans="1:9">
      <c r="A307" s="183" t="s">
        <v>280</v>
      </c>
      <c r="B307" s="126" t="s">
        <v>513</v>
      </c>
      <c r="C307" s="155" t="s">
        <v>510</v>
      </c>
      <c r="D307" s="81" t="s">
        <v>471</v>
      </c>
      <c r="E307" s="33" t="s">
        <v>423</v>
      </c>
      <c r="F307" s="33" t="s">
        <v>311</v>
      </c>
      <c r="G307" s="129">
        <v>45</v>
      </c>
      <c r="H307" s="82">
        <f t="shared" si="16"/>
        <v>27</v>
      </c>
      <c r="I307" s="180">
        <f t="shared" si="14"/>
        <v>0.4</v>
      </c>
    </row>
    <row r="308" spans="1:9">
      <c r="A308" s="183" t="s">
        <v>280</v>
      </c>
      <c r="B308" s="126" t="s">
        <v>513</v>
      </c>
      <c r="C308" s="155" t="s">
        <v>510</v>
      </c>
      <c r="D308" s="81" t="s">
        <v>472</v>
      </c>
      <c r="E308" s="33" t="s">
        <v>424</v>
      </c>
      <c r="F308" s="33" t="s">
        <v>311</v>
      </c>
      <c r="G308" s="129">
        <v>35</v>
      </c>
      <c r="H308" s="82">
        <f t="shared" si="16"/>
        <v>21</v>
      </c>
      <c r="I308" s="180">
        <f t="shared" si="14"/>
        <v>0.4</v>
      </c>
    </row>
    <row r="309" spans="1:9">
      <c r="A309" s="183" t="s">
        <v>280</v>
      </c>
      <c r="B309" s="126" t="s">
        <v>513</v>
      </c>
      <c r="C309" s="155" t="s">
        <v>510</v>
      </c>
      <c r="D309" s="81" t="s">
        <v>473</v>
      </c>
      <c r="E309" s="33" t="s">
        <v>425</v>
      </c>
      <c r="F309" s="33" t="s">
        <v>311</v>
      </c>
      <c r="G309" s="129">
        <v>50</v>
      </c>
      <c r="H309" s="82">
        <v>29.7</v>
      </c>
      <c r="I309" s="180">
        <f t="shared" si="14"/>
        <v>0.40600000000000003</v>
      </c>
    </row>
    <row r="310" spans="1:9">
      <c r="A310" s="183" t="s">
        <v>280</v>
      </c>
      <c r="B310" s="126" t="s">
        <v>513</v>
      </c>
      <c r="C310" s="155" t="s">
        <v>510</v>
      </c>
      <c r="D310" s="81" t="s">
        <v>474</v>
      </c>
      <c r="E310" s="33" t="s">
        <v>426</v>
      </c>
      <c r="F310" s="33" t="s">
        <v>311</v>
      </c>
      <c r="G310" s="129">
        <v>50</v>
      </c>
      <c r="H310" s="82">
        <v>29.7</v>
      </c>
      <c r="I310" s="180">
        <f t="shared" si="14"/>
        <v>0.40600000000000003</v>
      </c>
    </row>
    <row r="311" spans="1:9">
      <c r="A311" s="183" t="s">
        <v>280</v>
      </c>
      <c r="B311" s="126" t="s">
        <v>513</v>
      </c>
      <c r="C311" s="155" t="s">
        <v>510</v>
      </c>
      <c r="D311" s="81" t="s">
        <v>475</v>
      </c>
      <c r="E311" s="33" t="s">
        <v>427</v>
      </c>
      <c r="F311" s="33" t="s">
        <v>311</v>
      </c>
      <c r="G311" s="129">
        <v>55</v>
      </c>
      <c r="H311" s="82">
        <f t="shared" si="16"/>
        <v>33</v>
      </c>
      <c r="I311" s="180">
        <f t="shared" si="14"/>
        <v>0.4</v>
      </c>
    </row>
    <row r="312" spans="1:9">
      <c r="A312" s="183" t="s">
        <v>280</v>
      </c>
      <c r="B312" s="126" t="s">
        <v>513</v>
      </c>
      <c r="C312" s="155" t="s">
        <v>510</v>
      </c>
      <c r="D312" s="81" t="s">
        <v>476</v>
      </c>
      <c r="E312" s="33" t="s">
        <v>428</v>
      </c>
      <c r="F312" s="33" t="s">
        <v>311</v>
      </c>
      <c r="G312" s="129">
        <v>80</v>
      </c>
      <c r="H312" s="82">
        <v>46.2</v>
      </c>
      <c r="I312" s="180">
        <f t="shared" si="14"/>
        <v>0.42249999999999999</v>
      </c>
    </row>
    <row r="313" spans="1:9">
      <c r="A313" s="183" t="s">
        <v>280</v>
      </c>
      <c r="B313" s="126" t="s">
        <v>513</v>
      </c>
      <c r="C313" s="155" t="s">
        <v>511</v>
      </c>
      <c r="D313" s="81" t="s">
        <v>477</v>
      </c>
      <c r="E313" s="33" t="s">
        <v>429</v>
      </c>
      <c r="F313" s="33" t="s">
        <v>311</v>
      </c>
      <c r="G313" s="129">
        <v>35</v>
      </c>
      <c r="H313" s="82">
        <f t="shared" si="16"/>
        <v>21</v>
      </c>
      <c r="I313" s="180">
        <f t="shared" si="14"/>
        <v>0.4</v>
      </c>
    </row>
    <row r="314" spans="1:9">
      <c r="A314" s="183" t="s">
        <v>280</v>
      </c>
      <c r="B314" s="126" t="s">
        <v>513</v>
      </c>
      <c r="C314" s="155" t="s">
        <v>511</v>
      </c>
      <c r="D314" s="81" t="s">
        <v>478</v>
      </c>
      <c r="E314" s="33" t="s">
        <v>430</v>
      </c>
      <c r="F314" s="33" t="s">
        <v>311</v>
      </c>
      <c r="G314" s="129">
        <v>45</v>
      </c>
      <c r="H314" s="82">
        <v>26.4</v>
      </c>
      <c r="I314" s="180">
        <f t="shared" si="14"/>
        <v>0.41333333333333339</v>
      </c>
    </row>
    <row r="315" spans="1:9">
      <c r="A315" s="183" t="s">
        <v>280</v>
      </c>
      <c r="B315" s="126" t="s">
        <v>513</v>
      </c>
      <c r="C315" s="155" t="s">
        <v>511</v>
      </c>
      <c r="D315" s="81" t="s">
        <v>479</v>
      </c>
      <c r="E315" s="33" t="s">
        <v>431</v>
      </c>
      <c r="F315" s="33" t="s">
        <v>311</v>
      </c>
      <c r="G315" s="129">
        <v>55</v>
      </c>
      <c r="H315" s="82">
        <f t="shared" si="16"/>
        <v>33</v>
      </c>
      <c r="I315" s="180">
        <f t="shared" si="14"/>
        <v>0.4</v>
      </c>
    </row>
    <row r="316" spans="1:9">
      <c r="A316" s="183" t="s">
        <v>280</v>
      </c>
      <c r="B316" s="126" t="s">
        <v>513</v>
      </c>
      <c r="C316" s="155" t="s">
        <v>511</v>
      </c>
      <c r="D316" s="81" t="s">
        <v>480</v>
      </c>
      <c r="E316" s="33" t="s">
        <v>432</v>
      </c>
      <c r="F316" s="33" t="s">
        <v>311</v>
      </c>
      <c r="G316" s="129">
        <v>65</v>
      </c>
      <c r="H316" s="82">
        <v>36.299999999999997</v>
      </c>
      <c r="I316" s="180">
        <f t="shared" si="14"/>
        <v>0.4415384615384616</v>
      </c>
    </row>
    <row r="317" spans="1:9" ht="28.8">
      <c r="A317" s="183" t="s">
        <v>280</v>
      </c>
      <c r="B317" s="126" t="s">
        <v>513</v>
      </c>
      <c r="C317" s="155" t="s">
        <v>511</v>
      </c>
      <c r="D317" s="81" t="s">
        <v>481</v>
      </c>
      <c r="E317" s="33" t="s">
        <v>433</v>
      </c>
      <c r="F317" s="33" t="s">
        <v>311</v>
      </c>
      <c r="G317" s="129">
        <v>125</v>
      </c>
      <c r="H317" s="82">
        <f t="shared" si="16"/>
        <v>75</v>
      </c>
      <c r="I317" s="180">
        <f t="shared" si="14"/>
        <v>0.4</v>
      </c>
    </row>
    <row r="318" spans="1:9">
      <c r="A318" s="183" t="s">
        <v>280</v>
      </c>
      <c r="B318" s="126" t="s">
        <v>513</v>
      </c>
      <c r="C318" s="155" t="s">
        <v>511</v>
      </c>
      <c r="D318" s="81" t="s">
        <v>482</v>
      </c>
      <c r="E318" s="33" t="s">
        <v>434</v>
      </c>
      <c r="F318" s="33" t="s">
        <v>311</v>
      </c>
      <c r="G318" s="129">
        <v>40</v>
      </c>
      <c r="H318" s="82">
        <v>23.1</v>
      </c>
      <c r="I318" s="180">
        <f t="shared" si="14"/>
        <v>0.42249999999999999</v>
      </c>
    </row>
    <row r="319" spans="1:9">
      <c r="A319" s="183" t="s">
        <v>280</v>
      </c>
      <c r="B319" s="126" t="s">
        <v>513</v>
      </c>
      <c r="C319" s="155" t="s">
        <v>511</v>
      </c>
      <c r="D319" s="81" t="s">
        <v>483</v>
      </c>
      <c r="E319" s="33" t="s">
        <v>435</v>
      </c>
      <c r="F319" s="33" t="s">
        <v>311</v>
      </c>
      <c r="G319" s="129">
        <v>50</v>
      </c>
      <c r="H319" s="82">
        <v>29.7</v>
      </c>
      <c r="I319" s="180">
        <f t="shared" si="14"/>
        <v>0.40600000000000003</v>
      </c>
    </row>
    <row r="320" spans="1:9" s="119" customFormat="1">
      <c r="A320" s="181" t="s">
        <v>280</v>
      </c>
      <c r="B320" s="126" t="s">
        <v>513</v>
      </c>
      <c r="C320" s="155" t="s">
        <v>511</v>
      </c>
      <c r="D320" s="83" t="s">
        <v>484</v>
      </c>
      <c r="E320" s="125" t="s">
        <v>436</v>
      </c>
      <c r="F320" s="125" t="s">
        <v>311</v>
      </c>
      <c r="G320" s="129">
        <v>60</v>
      </c>
      <c r="H320" s="129">
        <v>33</v>
      </c>
      <c r="I320" s="182">
        <f t="shared" si="14"/>
        <v>0.45</v>
      </c>
    </row>
    <row r="321" spans="1:9">
      <c r="A321" s="183" t="s">
        <v>280</v>
      </c>
      <c r="B321" s="126" t="s">
        <v>513</v>
      </c>
      <c r="C321" s="155" t="s">
        <v>511</v>
      </c>
      <c r="D321" s="81" t="s">
        <v>485</v>
      </c>
      <c r="E321" s="33" t="s">
        <v>437</v>
      </c>
      <c r="F321" s="33" t="s">
        <v>311</v>
      </c>
      <c r="G321" s="129">
        <v>30</v>
      </c>
      <c r="H321" s="82">
        <f t="shared" si="16"/>
        <v>18</v>
      </c>
      <c r="I321" s="180">
        <f t="shared" si="14"/>
        <v>0.4</v>
      </c>
    </row>
    <row r="322" spans="1:9">
      <c r="A322" s="183" t="s">
        <v>280</v>
      </c>
      <c r="B322" s="126" t="s">
        <v>513</v>
      </c>
      <c r="C322" s="155" t="s">
        <v>512</v>
      </c>
      <c r="D322" s="81" t="s">
        <v>486</v>
      </c>
      <c r="E322" s="33" t="s">
        <v>438</v>
      </c>
      <c r="F322" s="33" t="s">
        <v>311</v>
      </c>
      <c r="G322" s="129">
        <v>45</v>
      </c>
      <c r="H322" s="82">
        <v>26.4</v>
      </c>
      <c r="I322" s="180">
        <f t="shared" si="14"/>
        <v>0.41333333333333339</v>
      </c>
    </row>
    <row r="323" spans="1:9">
      <c r="A323" s="183" t="s">
        <v>280</v>
      </c>
      <c r="B323" s="126" t="s">
        <v>513</v>
      </c>
      <c r="C323" s="155" t="s">
        <v>512</v>
      </c>
      <c r="D323" s="81" t="s">
        <v>487</v>
      </c>
      <c r="E323" s="33" t="s">
        <v>439</v>
      </c>
      <c r="F323" s="33" t="s">
        <v>311</v>
      </c>
      <c r="G323" s="129">
        <v>45</v>
      </c>
      <c r="H323" s="82">
        <v>26.4</v>
      </c>
      <c r="I323" s="180">
        <f t="shared" si="14"/>
        <v>0.41333333333333339</v>
      </c>
    </row>
    <row r="324" spans="1:9">
      <c r="A324" s="183" t="s">
        <v>280</v>
      </c>
      <c r="B324" s="126" t="s">
        <v>513</v>
      </c>
      <c r="C324" s="155" t="s">
        <v>512</v>
      </c>
      <c r="D324" s="81" t="s">
        <v>488</v>
      </c>
      <c r="E324" s="33" t="s">
        <v>440</v>
      </c>
      <c r="F324" s="33" t="s">
        <v>311</v>
      </c>
      <c r="G324" s="129">
        <v>55</v>
      </c>
      <c r="H324" s="82">
        <f t="shared" si="16"/>
        <v>33</v>
      </c>
      <c r="I324" s="180">
        <f t="shared" si="14"/>
        <v>0.4</v>
      </c>
    </row>
    <row r="325" spans="1:9">
      <c r="A325" s="183" t="s">
        <v>280</v>
      </c>
      <c r="B325" s="126" t="s">
        <v>513</v>
      </c>
      <c r="C325" s="155" t="s">
        <v>512</v>
      </c>
      <c r="D325" s="81" t="s">
        <v>489</v>
      </c>
      <c r="E325" s="33" t="s">
        <v>441</v>
      </c>
      <c r="F325" s="33" t="s">
        <v>311</v>
      </c>
      <c r="G325" s="129">
        <v>55</v>
      </c>
      <c r="H325" s="82">
        <f t="shared" si="16"/>
        <v>33</v>
      </c>
      <c r="I325" s="180">
        <f t="shared" si="14"/>
        <v>0.4</v>
      </c>
    </row>
    <row r="326" spans="1:9">
      <c r="A326" s="183" t="s">
        <v>280</v>
      </c>
      <c r="B326" s="126" t="s">
        <v>513</v>
      </c>
      <c r="C326" s="155" t="s">
        <v>512</v>
      </c>
      <c r="D326" s="81" t="s">
        <v>490</v>
      </c>
      <c r="E326" s="33" t="s">
        <v>442</v>
      </c>
      <c r="F326" s="33" t="s">
        <v>311</v>
      </c>
      <c r="G326" s="129">
        <v>40</v>
      </c>
      <c r="H326" s="82">
        <v>23.1</v>
      </c>
      <c r="I326" s="180">
        <f t="shared" si="14"/>
        <v>0.42249999999999999</v>
      </c>
    </row>
    <row r="327" spans="1:9">
      <c r="A327" s="183" t="s">
        <v>280</v>
      </c>
      <c r="B327" s="126" t="s">
        <v>513</v>
      </c>
      <c r="C327" s="155" t="s">
        <v>512</v>
      </c>
      <c r="D327" s="81" t="s">
        <v>491</v>
      </c>
      <c r="E327" s="33" t="s">
        <v>443</v>
      </c>
      <c r="F327" s="33" t="s">
        <v>311</v>
      </c>
      <c r="G327" s="129">
        <v>45</v>
      </c>
      <c r="H327" s="82">
        <v>26.4</v>
      </c>
      <c r="I327" s="180">
        <f t="shared" si="14"/>
        <v>0.41333333333333339</v>
      </c>
    </row>
    <row r="328" spans="1:9">
      <c r="A328" s="183" t="s">
        <v>280</v>
      </c>
      <c r="B328" s="126" t="s">
        <v>513</v>
      </c>
      <c r="C328" s="155" t="s">
        <v>512</v>
      </c>
      <c r="D328" s="81" t="s">
        <v>492</v>
      </c>
      <c r="E328" s="33" t="s">
        <v>444</v>
      </c>
      <c r="F328" s="33" t="s">
        <v>311</v>
      </c>
      <c r="G328" s="129">
        <v>80</v>
      </c>
      <c r="H328" s="82">
        <v>46.2</v>
      </c>
      <c r="I328" s="180">
        <f t="shared" si="14"/>
        <v>0.42249999999999999</v>
      </c>
    </row>
    <row r="329" spans="1:9" s="119" customFormat="1">
      <c r="A329" s="181" t="s">
        <v>280</v>
      </c>
      <c r="B329" s="126" t="s">
        <v>513</v>
      </c>
      <c r="C329" s="155" t="s">
        <v>512</v>
      </c>
      <c r="D329" s="83" t="s">
        <v>493</v>
      </c>
      <c r="E329" s="125" t="s">
        <v>445</v>
      </c>
      <c r="F329" s="125" t="s">
        <v>311</v>
      </c>
      <c r="G329" s="129">
        <v>60</v>
      </c>
      <c r="H329" s="129">
        <v>33</v>
      </c>
      <c r="I329" s="182">
        <f t="shared" si="14"/>
        <v>0.45</v>
      </c>
    </row>
    <row r="330" spans="1:9">
      <c r="A330" s="183" t="s">
        <v>280</v>
      </c>
      <c r="B330" s="126" t="s">
        <v>513</v>
      </c>
      <c r="C330" s="155" t="s">
        <v>512</v>
      </c>
      <c r="D330" s="81" t="s">
        <v>494</v>
      </c>
      <c r="E330" s="33" t="s">
        <v>446</v>
      </c>
      <c r="F330" s="33" t="s">
        <v>311</v>
      </c>
      <c r="G330" s="129">
        <v>50</v>
      </c>
      <c r="H330" s="82">
        <v>29.7</v>
      </c>
      <c r="I330" s="180">
        <f t="shared" si="14"/>
        <v>0.40600000000000003</v>
      </c>
    </row>
    <row r="331" spans="1:9">
      <c r="A331" s="183" t="s">
        <v>280</v>
      </c>
      <c r="B331" s="126" t="s">
        <v>513</v>
      </c>
      <c r="C331" s="155" t="s">
        <v>512</v>
      </c>
      <c r="D331" s="81" t="s">
        <v>495</v>
      </c>
      <c r="E331" s="33" t="s">
        <v>447</v>
      </c>
      <c r="F331" s="33" t="s">
        <v>311</v>
      </c>
      <c r="G331" s="129">
        <v>50</v>
      </c>
      <c r="H331" s="82">
        <v>29.7</v>
      </c>
      <c r="I331" s="180">
        <f t="shared" si="14"/>
        <v>0.40600000000000003</v>
      </c>
    </row>
    <row r="332" spans="1:9">
      <c r="A332" s="183" t="s">
        <v>280</v>
      </c>
      <c r="B332" s="126" t="s">
        <v>513</v>
      </c>
      <c r="C332" s="155" t="s">
        <v>512</v>
      </c>
      <c r="D332" s="81" t="s">
        <v>496</v>
      </c>
      <c r="E332" s="33" t="s">
        <v>448</v>
      </c>
      <c r="F332" s="33" t="s">
        <v>311</v>
      </c>
      <c r="G332" s="129">
        <v>80</v>
      </c>
      <c r="H332" s="82">
        <v>46.2</v>
      </c>
      <c r="I332" s="180">
        <f t="shared" ref="I332:I395" si="17">(G332-H332)/G332</f>
        <v>0.42249999999999999</v>
      </c>
    </row>
    <row r="333" spans="1:9">
      <c r="A333" s="183" t="s">
        <v>280</v>
      </c>
      <c r="B333" s="126" t="s">
        <v>513</v>
      </c>
      <c r="C333" s="155" t="s">
        <v>512</v>
      </c>
      <c r="D333" s="81" t="s">
        <v>497</v>
      </c>
      <c r="E333" s="33" t="s">
        <v>449</v>
      </c>
      <c r="F333" s="33" t="s">
        <v>311</v>
      </c>
      <c r="G333" s="129">
        <v>55</v>
      </c>
      <c r="H333" s="82">
        <f t="shared" si="16"/>
        <v>33</v>
      </c>
      <c r="I333" s="180">
        <f t="shared" si="17"/>
        <v>0.4</v>
      </c>
    </row>
    <row r="334" spans="1:9">
      <c r="A334" s="183" t="s">
        <v>280</v>
      </c>
      <c r="B334" s="126" t="s">
        <v>513</v>
      </c>
      <c r="C334" s="155" t="s">
        <v>512</v>
      </c>
      <c r="D334" s="81" t="s">
        <v>498</v>
      </c>
      <c r="E334" s="33" t="s">
        <v>450</v>
      </c>
      <c r="F334" s="33" t="s">
        <v>311</v>
      </c>
      <c r="G334" s="129">
        <v>70</v>
      </c>
      <c r="H334" s="82">
        <v>39.6</v>
      </c>
      <c r="I334" s="180">
        <f t="shared" si="17"/>
        <v>0.43428571428571427</v>
      </c>
    </row>
    <row r="335" spans="1:9">
      <c r="A335" s="183" t="s">
        <v>280</v>
      </c>
      <c r="B335" s="126" t="s">
        <v>513</v>
      </c>
      <c r="C335" s="155" t="s">
        <v>512</v>
      </c>
      <c r="D335" s="81" t="s">
        <v>499</v>
      </c>
      <c r="E335" s="33" t="s">
        <v>451</v>
      </c>
      <c r="F335" s="33" t="s">
        <v>311</v>
      </c>
      <c r="G335" s="129">
        <v>85</v>
      </c>
      <c r="H335" s="82">
        <v>49.5</v>
      </c>
      <c r="I335" s="180">
        <f t="shared" si="17"/>
        <v>0.41764705882352943</v>
      </c>
    </row>
    <row r="336" spans="1:9">
      <c r="A336" s="183" t="s">
        <v>280</v>
      </c>
      <c r="B336" s="126" t="s">
        <v>513</v>
      </c>
      <c r="C336" s="155" t="s">
        <v>512</v>
      </c>
      <c r="D336" s="81" t="s">
        <v>500</v>
      </c>
      <c r="E336" s="33" t="s">
        <v>452</v>
      </c>
      <c r="F336" s="33" t="s">
        <v>311</v>
      </c>
      <c r="G336" s="129">
        <v>85</v>
      </c>
      <c r="H336" s="82">
        <v>36.299999999999997</v>
      </c>
      <c r="I336" s="180">
        <f t="shared" si="17"/>
        <v>0.57294117647058829</v>
      </c>
    </row>
    <row r="337" spans="1:9">
      <c r="A337" s="183" t="s">
        <v>280</v>
      </c>
      <c r="B337" s="126" t="s">
        <v>513</v>
      </c>
      <c r="C337" s="155" t="s">
        <v>512</v>
      </c>
      <c r="D337" s="81" t="s">
        <v>501</v>
      </c>
      <c r="E337" s="33" t="s">
        <v>453</v>
      </c>
      <c r="F337" s="33" t="s">
        <v>311</v>
      </c>
      <c r="G337" s="129">
        <v>45</v>
      </c>
      <c r="H337" s="82">
        <v>26.4</v>
      </c>
      <c r="I337" s="180">
        <f t="shared" si="17"/>
        <v>0.41333333333333339</v>
      </c>
    </row>
    <row r="338" spans="1:9">
      <c r="A338" s="183" t="s">
        <v>280</v>
      </c>
      <c r="B338" s="126" t="s">
        <v>513</v>
      </c>
      <c r="C338" s="155" t="s">
        <v>512</v>
      </c>
      <c r="D338" s="81" t="s">
        <v>502</v>
      </c>
      <c r="E338" s="33" t="s">
        <v>454</v>
      </c>
      <c r="F338" s="33" t="s">
        <v>311</v>
      </c>
      <c r="G338" s="129">
        <v>45</v>
      </c>
      <c r="H338" s="82">
        <v>26.4</v>
      </c>
      <c r="I338" s="180">
        <f t="shared" si="17"/>
        <v>0.41333333333333339</v>
      </c>
    </row>
    <row r="339" spans="1:9">
      <c r="A339" s="183" t="s">
        <v>280</v>
      </c>
      <c r="B339" s="126" t="s">
        <v>513</v>
      </c>
      <c r="C339" s="155" t="s">
        <v>512</v>
      </c>
      <c r="D339" s="81" t="s">
        <v>503</v>
      </c>
      <c r="E339" s="33" t="s">
        <v>455</v>
      </c>
      <c r="F339" s="33" t="s">
        <v>311</v>
      </c>
      <c r="G339" s="129">
        <v>125</v>
      </c>
      <c r="H339" s="82">
        <f t="shared" ref="H339:H345" si="18">G339*0.6</f>
        <v>75</v>
      </c>
      <c r="I339" s="180">
        <f t="shared" si="17"/>
        <v>0.4</v>
      </c>
    </row>
    <row r="340" spans="1:9">
      <c r="A340" s="183" t="s">
        <v>280</v>
      </c>
      <c r="B340" s="126" t="s">
        <v>513</v>
      </c>
      <c r="C340" s="155" t="s">
        <v>512</v>
      </c>
      <c r="D340" s="81" t="s">
        <v>504</v>
      </c>
      <c r="E340" s="33" t="s">
        <v>456</v>
      </c>
      <c r="F340" s="33" t="s">
        <v>311</v>
      </c>
      <c r="G340" s="129">
        <v>80</v>
      </c>
      <c r="H340" s="82">
        <v>46.2</v>
      </c>
      <c r="I340" s="180">
        <f t="shared" si="17"/>
        <v>0.42249999999999999</v>
      </c>
    </row>
    <row r="341" spans="1:9">
      <c r="A341" s="183" t="s">
        <v>280</v>
      </c>
      <c r="B341" s="126" t="s">
        <v>513</v>
      </c>
      <c r="C341" s="155" t="s">
        <v>512</v>
      </c>
      <c r="D341" s="81" t="s">
        <v>505</v>
      </c>
      <c r="E341" s="33" t="s">
        <v>457</v>
      </c>
      <c r="F341" s="33" t="s">
        <v>311</v>
      </c>
      <c r="G341" s="129">
        <v>70</v>
      </c>
      <c r="H341" s="82">
        <v>39.6</v>
      </c>
      <c r="I341" s="180">
        <f t="shared" si="17"/>
        <v>0.43428571428571427</v>
      </c>
    </row>
    <row r="342" spans="1:9">
      <c r="A342" s="183" t="s">
        <v>280</v>
      </c>
      <c r="B342" s="126" t="s">
        <v>513</v>
      </c>
      <c r="C342" s="155" t="s">
        <v>512</v>
      </c>
      <c r="D342" s="81" t="s">
        <v>506</v>
      </c>
      <c r="E342" s="33" t="s">
        <v>458</v>
      </c>
      <c r="F342" s="33" t="s">
        <v>311</v>
      </c>
      <c r="G342" s="129">
        <v>80</v>
      </c>
      <c r="H342" s="82">
        <v>46.2</v>
      </c>
      <c r="I342" s="180">
        <f t="shared" si="17"/>
        <v>0.42249999999999999</v>
      </c>
    </row>
    <row r="343" spans="1:9">
      <c r="A343" s="183" t="s">
        <v>280</v>
      </c>
      <c r="B343" s="126" t="s">
        <v>513</v>
      </c>
      <c r="C343" s="155" t="s">
        <v>512</v>
      </c>
      <c r="D343" s="81" t="s">
        <v>507</v>
      </c>
      <c r="E343" s="33" t="s">
        <v>459</v>
      </c>
      <c r="F343" s="33" t="s">
        <v>311</v>
      </c>
      <c r="G343" s="129">
        <v>55</v>
      </c>
      <c r="H343" s="82">
        <f t="shared" si="18"/>
        <v>33</v>
      </c>
      <c r="I343" s="180">
        <f t="shared" si="17"/>
        <v>0.4</v>
      </c>
    </row>
    <row r="344" spans="1:9">
      <c r="A344" s="183" t="s">
        <v>280</v>
      </c>
      <c r="B344" s="126" t="s">
        <v>513</v>
      </c>
      <c r="C344" s="155" t="s">
        <v>512</v>
      </c>
      <c r="D344" s="81" t="s">
        <v>508</v>
      </c>
      <c r="E344" s="33" t="s">
        <v>460</v>
      </c>
      <c r="F344" s="33" t="s">
        <v>311</v>
      </c>
      <c r="G344" s="129">
        <v>95</v>
      </c>
      <c r="H344" s="82">
        <f t="shared" si="18"/>
        <v>57</v>
      </c>
      <c r="I344" s="180">
        <f t="shared" si="17"/>
        <v>0.4</v>
      </c>
    </row>
    <row r="345" spans="1:9" ht="28.8">
      <c r="A345" s="183" t="s">
        <v>280</v>
      </c>
      <c r="B345" s="126" t="s">
        <v>513</v>
      </c>
      <c r="C345" s="155" t="s">
        <v>512</v>
      </c>
      <c r="D345" s="81" t="s">
        <v>509</v>
      </c>
      <c r="E345" s="33" t="s">
        <v>461</v>
      </c>
      <c r="F345" s="33" t="s">
        <v>311</v>
      </c>
      <c r="G345" s="129">
        <v>85</v>
      </c>
      <c r="H345" s="82">
        <f t="shared" si="18"/>
        <v>51</v>
      </c>
      <c r="I345" s="180">
        <f t="shared" si="17"/>
        <v>0.4</v>
      </c>
    </row>
    <row r="346" spans="1:9">
      <c r="A346" s="183" t="s">
        <v>281</v>
      </c>
      <c r="B346" s="83"/>
      <c r="C346" s="156" t="s">
        <v>516</v>
      </c>
      <c r="D346" s="81" t="s">
        <v>408</v>
      </c>
      <c r="E346" s="33" t="s">
        <v>410</v>
      </c>
      <c r="F346" s="33" t="s">
        <v>514</v>
      </c>
      <c r="G346" s="129">
        <v>25</v>
      </c>
      <c r="H346" s="82">
        <v>15</v>
      </c>
      <c r="I346" s="180">
        <f t="shared" si="17"/>
        <v>0.4</v>
      </c>
    </row>
    <row r="347" spans="1:9">
      <c r="A347" s="183" t="s">
        <v>281</v>
      </c>
      <c r="B347" s="83"/>
      <c r="C347" s="156" t="s">
        <v>516</v>
      </c>
      <c r="D347" s="81" t="s">
        <v>409</v>
      </c>
      <c r="E347" s="33" t="s">
        <v>411</v>
      </c>
      <c r="F347" s="33" t="s">
        <v>514</v>
      </c>
      <c r="G347" s="129">
        <v>25</v>
      </c>
      <c r="H347" s="82">
        <v>15</v>
      </c>
      <c r="I347" s="180">
        <f t="shared" si="17"/>
        <v>0.4</v>
      </c>
    </row>
    <row r="348" spans="1:9">
      <c r="A348" s="183" t="s">
        <v>281</v>
      </c>
      <c r="B348" s="83"/>
      <c r="C348" s="156" t="s">
        <v>516</v>
      </c>
      <c r="D348" s="81" t="s">
        <v>408</v>
      </c>
      <c r="E348" s="33" t="s">
        <v>412</v>
      </c>
      <c r="F348" s="33" t="s">
        <v>515</v>
      </c>
      <c r="G348" s="129">
        <v>25</v>
      </c>
      <c r="H348" s="82">
        <v>15</v>
      </c>
      <c r="I348" s="180">
        <f t="shared" si="17"/>
        <v>0.4</v>
      </c>
    </row>
    <row r="349" spans="1:9">
      <c r="A349" s="183" t="s">
        <v>281</v>
      </c>
      <c r="B349" s="83"/>
      <c r="C349" s="156" t="s">
        <v>516</v>
      </c>
      <c r="D349" s="81" t="s">
        <v>409</v>
      </c>
      <c r="E349" s="33" t="s">
        <v>413</v>
      </c>
      <c r="F349" s="33" t="s">
        <v>515</v>
      </c>
      <c r="G349" s="129">
        <v>25</v>
      </c>
      <c r="H349" s="82">
        <v>15</v>
      </c>
      <c r="I349" s="180">
        <f t="shared" si="17"/>
        <v>0.4</v>
      </c>
    </row>
    <row r="350" spans="1:9" s="133" customFormat="1" ht="72">
      <c r="A350" s="184" t="s">
        <v>282</v>
      </c>
      <c r="B350" s="126" t="s">
        <v>387</v>
      </c>
      <c r="C350" s="126" t="s">
        <v>968</v>
      </c>
      <c r="D350" s="90" t="s">
        <v>397</v>
      </c>
      <c r="E350" s="89" t="s">
        <v>406</v>
      </c>
      <c r="F350" s="89" t="s">
        <v>179</v>
      </c>
      <c r="G350" s="135">
        <v>12.5</v>
      </c>
      <c r="H350" s="104">
        <v>7.5</v>
      </c>
      <c r="I350" s="185">
        <f t="shared" si="17"/>
        <v>0.4</v>
      </c>
    </row>
    <row r="351" spans="1:9" s="133" customFormat="1" ht="72">
      <c r="A351" s="184" t="s">
        <v>282</v>
      </c>
      <c r="B351" s="126" t="s">
        <v>387</v>
      </c>
      <c r="C351" s="126" t="s">
        <v>968</v>
      </c>
      <c r="D351" s="90" t="s">
        <v>398</v>
      </c>
      <c r="E351" s="89" t="s">
        <v>388</v>
      </c>
      <c r="F351" s="89" t="s">
        <v>179</v>
      </c>
      <c r="G351" s="135">
        <v>12.5</v>
      </c>
      <c r="H351" s="104">
        <v>7.5</v>
      </c>
      <c r="I351" s="185">
        <f t="shared" si="17"/>
        <v>0.4</v>
      </c>
    </row>
    <row r="352" spans="1:9" s="133" customFormat="1" ht="72">
      <c r="A352" s="184" t="s">
        <v>282</v>
      </c>
      <c r="B352" s="126" t="s">
        <v>387</v>
      </c>
      <c r="C352" s="126" t="s">
        <v>968</v>
      </c>
      <c r="D352" s="90" t="s">
        <v>399</v>
      </c>
      <c r="E352" s="89" t="s">
        <v>389</v>
      </c>
      <c r="F352" s="89" t="s">
        <v>179</v>
      </c>
      <c r="G352" s="135">
        <v>12.5</v>
      </c>
      <c r="H352" s="104">
        <v>7.5</v>
      </c>
      <c r="I352" s="185">
        <f t="shared" si="17"/>
        <v>0.4</v>
      </c>
    </row>
    <row r="353" spans="1:9" s="133" customFormat="1" ht="72">
      <c r="A353" s="184" t="s">
        <v>282</v>
      </c>
      <c r="B353" s="126" t="s">
        <v>387</v>
      </c>
      <c r="C353" s="126" t="s">
        <v>968</v>
      </c>
      <c r="D353" s="90" t="s">
        <v>400</v>
      </c>
      <c r="E353" s="89" t="s">
        <v>390</v>
      </c>
      <c r="F353" s="89" t="s">
        <v>179</v>
      </c>
      <c r="G353" s="135">
        <v>12.5</v>
      </c>
      <c r="H353" s="104">
        <v>7.5</v>
      </c>
      <c r="I353" s="185">
        <f t="shared" si="17"/>
        <v>0.4</v>
      </c>
    </row>
    <row r="354" spans="1:9" s="133" customFormat="1" ht="72">
      <c r="A354" s="184" t="s">
        <v>282</v>
      </c>
      <c r="B354" s="126" t="s">
        <v>387</v>
      </c>
      <c r="C354" s="126" t="s">
        <v>968</v>
      </c>
      <c r="D354" s="90" t="s">
        <v>401</v>
      </c>
      <c r="E354" s="89" t="s">
        <v>391</v>
      </c>
      <c r="F354" s="89" t="s">
        <v>179</v>
      </c>
      <c r="G354" s="135">
        <v>12.5</v>
      </c>
      <c r="H354" s="104">
        <v>7.5</v>
      </c>
      <c r="I354" s="185">
        <f t="shared" si="17"/>
        <v>0.4</v>
      </c>
    </row>
    <row r="355" spans="1:9" s="133" customFormat="1" ht="72">
      <c r="A355" s="184" t="s">
        <v>282</v>
      </c>
      <c r="B355" s="126" t="s">
        <v>407</v>
      </c>
      <c r="C355" s="126" t="s">
        <v>968</v>
      </c>
      <c r="D355" s="90" t="s">
        <v>402</v>
      </c>
      <c r="E355" s="89" t="s">
        <v>392</v>
      </c>
      <c r="F355" s="89" t="s">
        <v>179</v>
      </c>
      <c r="G355" s="135">
        <v>12.5</v>
      </c>
      <c r="H355" s="104">
        <v>7.5</v>
      </c>
      <c r="I355" s="185">
        <f t="shared" si="17"/>
        <v>0.4</v>
      </c>
    </row>
    <row r="356" spans="1:9" s="133" customFormat="1" ht="72">
      <c r="A356" s="184" t="s">
        <v>282</v>
      </c>
      <c r="B356" s="126" t="s">
        <v>407</v>
      </c>
      <c r="C356" s="126" t="s">
        <v>968</v>
      </c>
      <c r="D356" s="90" t="s">
        <v>403</v>
      </c>
      <c r="E356" s="89" t="s">
        <v>393</v>
      </c>
      <c r="F356" s="89" t="s">
        <v>179</v>
      </c>
      <c r="G356" s="135">
        <v>12.5</v>
      </c>
      <c r="H356" s="104">
        <v>7.5</v>
      </c>
      <c r="I356" s="185">
        <f t="shared" si="17"/>
        <v>0.4</v>
      </c>
    </row>
    <row r="357" spans="1:9" s="133" customFormat="1" ht="72">
      <c r="A357" s="184" t="s">
        <v>282</v>
      </c>
      <c r="B357" s="126" t="s">
        <v>407</v>
      </c>
      <c r="C357" s="126" t="s">
        <v>968</v>
      </c>
      <c r="D357" s="90" t="s">
        <v>930</v>
      </c>
      <c r="E357" s="89" t="s">
        <v>394</v>
      </c>
      <c r="F357" s="89" t="s">
        <v>179</v>
      </c>
      <c r="G357" s="135">
        <v>12.5</v>
      </c>
      <c r="H357" s="104">
        <v>7.5</v>
      </c>
      <c r="I357" s="185">
        <f t="shared" si="17"/>
        <v>0.4</v>
      </c>
    </row>
    <row r="358" spans="1:9" s="133" customFormat="1" ht="72">
      <c r="A358" s="184" t="s">
        <v>282</v>
      </c>
      <c r="B358" s="126" t="s">
        <v>407</v>
      </c>
      <c r="C358" s="126" t="s">
        <v>968</v>
      </c>
      <c r="D358" s="90" t="s">
        <v>404</v>
      </c>
      <c r="E358" s="89" t="s">
        <v>395</v>
      </c>
      <c r="F358" s="89" t="s">
        <v>179</v>
      </c>
      <c r="G358" s="135">
        <v>12.5</v>
      </c>
      <c r="H358" s="104">
        <v>7.5</v>
      </c>
      <c r="I358" s="185">
        <f t="shared" si="17"/>
        <v>0.4</v>
      </c>
    </row>
    <row r="359" spans="1:9" s="133" customFormat="1" ht="72">
      <c r="A359" s="184" t="s">
        <v>282</v>
      </c>
      <c r="B359" s="126" t="s">
        <v>407</v>
      </c>
      <c r="C359" s="126" t="s">
        <v>968</v>
      </c>
      <c r="D359" s="90" t="s">
        <v>405</v>
      </c>
      <c r="E359" s="89" t="s">
        <v>396</v>
      </c>
      <c r="F359" s="89" t="s">
        <v>179</v>
      </c>
      <c r="G359" s="135">
        <v>12.5</v>
      </c>
      <c r="H359" s="104">
        <v>7.5</v>
      </c>
      <c r="I359" s="185">
        <f t="shared" si="17"/>
        <v>0.4</v>
      </c>
    </row>
    <row r="360" spans="1:9" s="133" customFormat="1">
      <c r="A360" s="184" t="s">
        <v>282</v>
      </c>
      <c r="B360" s="126" t="s">
        <v>871</v>
      </c>
      <c r="C360" s="126" t="s">
        <v>869</v>
      </c>
      <c r="D360" s="90" t="s">
        <v>872</v>
      </c>
      <c r="E360" s="89" t="s">
        <v>873</v>
      </c>
      <c r="F360" s="89" t="s">
        <v>179</v>
      </c>
      <c r="G360" s="135">
        <v>15</v>
      </c>
      <c r="H360" s="104">
        <f>G360*0.6</f>
        <v>9</v>
      </c>
      <c r="I360" s="185">
        <f t="shared" si="17"/>
        <v>0.4</v>
      </c>
    </row>
    <row r="361" spans="1:9" s="133" customFormat="1">
      <c r="A361" s="184" t="s">
        <v>282</v>
      </c>
      <c r="B361" s="126" t="s">
        <v>387</v>
      </c>
      <c r="C361" s="126" t="s">
        <v>870</v>
      </c>
      <c r="D361" s="90" t="s">
        <v>872</v>
      </c>
      <c r="E361" s="89" t="s">
        <v>874</v>
      </c>
      <c r="F361" s="89" t="s">
        <v>179</v>
      </c>
      <c r="G361" s="135">
        <v>15</v>
      </c>
      <c r="H361" s="104">
        <f>G361*0.6</f>
        <v>9</v>
      </c>
      <c r="I361" s="185">
        <f t="shared" si="17"/>
        <v>0.4</v>
      </c>
    </row>
    <row r="362" spans="1:9" s="133" customFormat="1">
      <c r="A362" s="184" t="s">
        <v>283</v>
      </c>
      <c r="B362" s="126" t="s">
        <v>905</v>
      </c>
      <c r="C362" s="103" t="s">
        <v>906</v>
      </c>
      <c r="D362" s="89" t="s">
        <v>910</v>
      </c>
      <c r="E362" s="107">
        <v>1349305</v>
      </c>
      <c r="F362" s="89" t="s">
        <v>179</v>
      </c>
      <c r="G362" s="135">
        <v>55</v>
      </c>
      <c r="H362" s="104">
        <f>G362*0.6</f>
        <v>33</v>
      </c>
      <c r="I362" s="185">
        <f t="shared" si="17"/>
        <v>0.4</v>
      </c>
    </row>
    <row r="363" spans="1:9" s="133" customFormat="1">
      <c r="A363" s="184" t="s">
        <v>283</v>
      </c>
      <c r="B363" s="126" t="s">
        <v>297</v>
      </c>
      <c r="C363" s="156" t="s">
        <v>723</v>
      </c>
      <c r="D363" s="40" t="s">
        <v>517</v>
      </c>
      <c r="E363" s="107">
        <v>1220761</v>
      </c>
      <c r="F363" s="89" t="s">
        <v>179</v>
      </c>
      <c r="G363" s="135">
        <v>195</v>
      </c>
      <c r="H363" s="104">
        <f t="shared" ref="H363:H366" si="19">G363*0.6</f>
        <v>117</v>
      </c>
      <c r="I363" s="185">
        <f t="shared" si="17"/>
        <v>0.4</v>
      </c>
    </row>
    <row r="364" spans="1:9" s="133" customFormat="1">
      <c r="A364" s="184" t="s">
        <v>283</v>
      </c>
      <c r="B364" s="126" t="s">
        <v>908</v>
      </c>
      <c r="C364" s="156" t="s">
        <v>724</v>
      </c>
      <c r="D364" s="40" t="s">
        <v>518</v>
      </c>
      <c r="E364" s="107">
        <v>1219279</v>
      </c>
      <c r="F364" s="89" t="s">
        <v>179</v>
      </c>
      <c r="G364" s="135">
        <v>150</v>
      </c>
      <c r="H364" s="104">
        <f t="shared" si="19"/>
        <v>90</v>
      </c>
      <c r="I364" s="185">
        <f t="shared" si="17"/>
        <v>0.4</v>
      </c>
    </row>
    <row r="365" spans="1:9" s="133" customFormat="1">
      <c r="A365" s="184" t="s">
        <v>283</v>
      </c>
      <c r="B365" s="126" t="s">
        <v>907</v>
      </c>
      <c r="C365" s="157" t="s">
        <v>722</v>
      </c>
      <c r="D365" s="40" t="s">
        <v>588</v>
      </c>
      <c r="E365" s="107">
        <v>1002864</v>
      </c>
      <c r="F365" s="89" t="s">
        <v>179</v>
      </c>
      <c r="G365" s="135">
        <v>35</v>
      </c>
      <c r="H365" s="104">
        <f t="shared" si="19"/>
        <v>21</v>
      </c>
      <c r="I365" s="185">
        <f t="shared" si="17"/>
        <v>0.4</v>
      </c>
    </row>
    <row r="366" spans="1:9" s="133" customFormat="1">
      <c r="A366" s="184" t="s">
        <v>283</v>
      </c>
      <c r="B366" s="126" t="s">
        <v>909</v>
      </c>
      <c r="C366" s="157" t="s">
        <v>725</v>
      </c>
      <c r="D366" s="40" t="s">
        <v>589</v>
      </c>
      <c r="E366" s="107">
        <v>1002977</v>
      </c>
      <c r="F366" s="89" t="s">
        <v>179</v>
      </c>
      <c r="G366" s="135">
        <v>18</v>
      </c>
      <c r="H366" s="104">
        <f t="shared" si="19"/>
        <v>10.799999999999999</v>
      </c>
      <c r="I366" s="185">
        <f t="shared" si="17"/>
        <v>0.40000000000000008</v>
      </c>
    </row>
    <row r="367" spans="1:9" s="133" customFormat="1" ht="28.8">
      <c r="A367" s="105" t="s">
        <v>284</v>
      </c>
      <c r="B367" s="160" t="s">
        <v>285</v>
      </c>
      <c r="C367" s="161" t="s">
        <v>931</v>
      </c>
      <c r="D367" s="162" t="s">
        <v>561</v>
      </c>
      <c r="E367" s="107">
        <v>1002847</v>
      </c>
      <c r="F367" s="163" t="s">
        <v>179</v>
      </c>
      <c r="G367" s="164">
        <v>360</v>
      </c>
      <c r="H367" s="165">
        <v>211.2</v>
      </c>
      <c r="I367" s="185">
        <f t="shared" si="17"/>
        <v>0.41333333333333339</v>
      </c>
    </row>
    <row r="368" spans="1:9" s="133" customFormat="1" ht="28.8">
      <c r="A368" s="105" t="s">
        <v>284</v>
      </c>
      <c r="B368" s="160" t="s">
        <v>285</v>
      </c>
      <c r="C368" s="161" t="s">
        <v>931</v>
      </c>
      <c r="D368" s="162" t="s">
        <v>562</v>
      </c>
      <c r="E368" s="107">
        <v>1188720</v>
      </c>
      <c r="F368" s="163" t="s">
        <v>179</v>
      </c>
      <c r="G368" s="164">
        <v>360</v>
      </c>
      <c r="H368" s="165">
        <v>211.2</v>
      </c>
      <c r="I368" s="185">
        <f t="shared" si="17"/>
        <v>0.41333333333333339</v>
      </c>
    </row>
    <row r="369" spans="1:9" s="133" customFormat="1" ht="28.8">
      <c r="A369" s="105" t="s">
        <v>284</v>
      </c>
      <c r="B369" s="160" t="s">
        <v>285</v>
      </c>
      <c r="C369" s="161" t="s">
        <v>931</v>
      </c>
      <c r="D369" s="162" t="s">
        <v>563</v>
      </c>
      <c r="E369" s="107">
        <v>1345312</v>
      </c>
      <c r="F369" s="163" t="s">
        <v>179</v>
      </c>
      <c r="G369" s="164">
        <v>790</v>
      </c>
      <c r="H369" s="165">
        <v>462</v>
      </c>
      <c r="I369" s="185">
        <f t="shared" si="17"/>
        <v>0.41518987341772151</v>
      </c>
    </row>
    <row r="370" spans="1:9" s="102" customFormat="1" ht="28.8">
      <c r="A370" s="161" t="s">
        <v>284</v>
      </c>
      <c r="B370" s="160" t="s">
        <v>285</v>
      </c>
      <c r="C370" s="161" t="s">
        <v>931</v>
      </c>
      <c r="D370" s="173" t="s">
        <v>564</v>
      </c>
      <c r="E370" s="145">
        <v>1002848</v>
      </c>
      <c r="F370" s="174" t="s">
        <v>179</v>
      </c>
      <c r="G370" s="164">
        <v>390</v>
      </c>
      <c r="H370" s="164">
        <v>224.4</v>
      </c>
      <c r="I370" s="187">
        <f t="shared" si="17"/>
        <v>0.42461538461538462</v>
      </c>
    </row>
    <row r="371" spans="1:9" s="102" customFormat="1" ht="28.8">
      <c r="A371" s="161" t="s">
        <v>284</v>
      </c>
      <c r="B371" s="160" t="s">
        <v>285</v>
      </c>
      <c r="C371" s="161" t="s">
        <v>931</v>
      </c>
      <c r="D371" s="173" t="s">
        <v>565</v>
      </c>
      <c r="E371" s="145">
        <v>1188719</v>
      </c>
      <c r="F371" s="174" t="s">
        <v>179</v>
      </c>
      <c r="G371" s="164">
        <v>390</v>
      </c>
      <c r="H371" s="164">
        <v>224.4</v>
      </c>
      <c r="I371" s="187">
        <f t="shared" si="17"/>
        <v>0.42461538461538462</v>
      </c>
    </row>
    <row r="372" spans="1:9" s="133" customFormat="1" ht="28.8">
      <c r="A372" s="105" t="s">
        <v>284</v>
      </c>
      <c r="B372" s="160" t="s">
        <v>285</v>
      </c>
      <c r="C372" s="161" t="s">
        <v>931</v>
      </c>
      <c r="D372" s="162" t="s">
        <v>566</v>
      </c>
      <c r="E372" s="107">
        <v>1345311</v>
      </c>
      <c r="F372" s="163" t="s">
        <v>179</v>
      </c>
      <c r="G372" s="164">
        <v>810</v>
      </c>
      <c r="H372" s="165">
        <v>475.2</v>
      </c>
      <c r="I372" s="185">
        <f t="shared" si="17"/>
        <v>0.41333333333333333</v>
      </c>
    </row>
    <row r="373" spans="1:9" s="133" customFormat="1" ht="28.8">
      <c r="A373" s="105" t="s">
        <v>284</v>
      </c>
      <c r="B373" s="160" t="s">
        <v>285</v>
      </c>
      <c r="C373" s="161" t="s">
        <v>931</v>
      </c>
      <c r="D373" s="162" t="s">
        <v>567</v>
      </c>
      <c r="E373" s="107">
        <v>1002849</v>
      </c>
      <c r="F373" s="163" t="s">
        <v>179</v>
      </c>
      <c r="G373" s="164">
        <v>410</v>
      </c>
      <c r="H373" s="165">
        <v>244.2</v>
      </c>
      <c r="I373" s="185">
        <f t="shared" si="17"/>
        <v>0.40439024390243905</v>
      </c>
    </row>
    <row r="374" spans="1:9" s="133" customFormat="1" ht="28.8">
      <c r="A374" s="105" t="s">
        <v>284</v>
      </c>
      <c r="B374" s="160" t="s">
        <v>285</v>
      </c>
      <c r="C374" s="161" t="s">
        <v>931</v>
      </c>
      <c r="D374" s="162" t="s">
        <v>568</v>
      </c>
      <c r="E374" s="107">
        <v>1164458</v>
      </c>
      <c r="F374" s="163" t="s">
        <v>179</v>
      </c>
      <c r="G374" s="164">
        <v>410</v>
      </c>
      <c r="H374" s="165">
        <v>244.2</v>
      </c>
      <c r="I374" s="185">
        <f t="shared" si="17"/>
        <v>0.40439024390243905</v>
      </c>
    </row>
    <row r="375" spans="1:9" s="102" customFormat="1" ht="28.8">
      <c r="A375" s="161" t="s">
        <v>284</v>
      </c>
      <c r="B375" s="160" t="s">
        <v>285</v>
      </c>
      <c r="C375" s="161" t="s">
        <v>931</v>
      </c>
      <c r="D375" s="173" t="s">
        <v>569</v>
      </c>
      <c r="E375" s="145">
        <v>1345283</v>
      </c>
      <c r="F375" s="174" t="s">
        <v>179</v>
      </c>
      <c r="G375" s="164">
        <v>850</v>
      </c>
      <c r="H375" s="164">
        <v>495</v>
      </c>
      <c r="I375" s="187">
        <f t="shared" si="17"/>
        <v>0.41764705882352943</v>
      </c>
    </row>
    <row r="376" spans="1:9" s="102" customFormat="1" ht="28.8">
      <c r="A376" s="161" t="s">
        <v>284</v>
      </c>
      <c r="B376" s="160" t="s">
        <v>285</v>
      </c>
      <c r="C376" s="160" t="s">
        <v>945</v>
      </c>
      <c r="D376" s="173" t="s">
        <v>570</v>
      </c>
      <c r="E376" s="145">
        <v>1003033</v>
      </c>
      <c r="F376" s="174" t="s">
        <v>179</v>
      </c>
      <c r="G376" s="164">
        <v>120</v>
      </c>
      <c r="H376" s="164">
        <v>62.7</v>
      </c>
      <c r="I376" s="187">
        <f t="shared" si="17"/>
        <v>0.47749999999999998</v>
      </c>
    </row>
    <row r="377" spans="1:9" s="102" customFormat="1" ht="28.8">
      <c r="A377" s="161" t="s">
        <v>284</v>
      </c>
      <c r="B377" s="160" t="s">
        <v>285</v>
      </c>
      <c r="C377" s="160" t="s">
        <v>945</v>
      </c>
      <c r="D377" s="191" t="s">
        <v>755</v>
      </c>
      <c r="E377" s="190">
        <v>1356727</v>
      </c>
      <c r="F377" s="174" t="s">
        <v>179</v>
      </c>
      <c r="G377" s="164">
        <v>120</v>
      </c>
      <c r="H377" s="164">
        <f>G377*0.6</f>
        <v>72</v>
      </c>
      <c r="I377" s="187">
        <f t="shared" si="17"/>
        <v>0.4</v>
      </c>
    </row>
    <row r="378" spans="1:9" s="102" customFormat="1" ht="28.8">
      <c r="A378" s="161" t="s">
        <v>284</v>
      </c>
      <c r="B378" s="160" t="s">
        <v>285</v>
      </c>
      <c r="C378" s="160" t="s">
        <v>945</v>
      </c>
      <c r="D378" s="173" t="s">
        <v>571</v>
      </c>
      <c r="E378" s="145">
        <v>1346765</v>
      </c>
      <c r="F378" s="174" t="s">
        <v>179</v>
      </c>
      <c r="G378" s="164">
        <v>120</v>
      </c>
      <c r="H378" s="164">
        <v>62.7</v>
      </c>
      <c r="I378" s="187">
        <f t="shared" si="17"/>
        <v>0.47749999999999998</v>
      </c>
    </row>
    <row r="379" spans="1:9" s="102" customFormat="1" ht="28.8">
      <c r="A379" s="161" t="s">
        <v>284</v>
      </c>
      <c r="B379" s="160" t="s">
        <v>285</v>
      </c>
      <c r="C379" s="160" t="s">
        <v>945</v>
      </c>
      <c r="D379" s="191" t="s">
        <v>756</v>
      </c>
      <c r="E379" s="190">
        <v>1356728</v>
      </c>
      <c r="F379" s="174" t="s">
        <v>179</v>
      </c>
      <c r="G379" s="164">
        <v>120</v>
      </c>
      <c r="H379" s="164">
        <f t="shared" ref="H379" si="20">G379*0.6</f>
        <v>72</v>
      </c>
      <c r="I379" s="187">
        <f t="shared" si="17"/>
        <v>0.4</v>
      </c>
    </row>
    <row r="380" spans="1:9" s="102" customFormat="1" ht="28.8">
      <c r="A380" s="161" t="s">
        <v>284</v>
      </c>
      <c r="B380" s="160" t="s">
        <v>285</v>
      </c>
      <c r="C380" s="160" t="s">
        <v>945</v>
      </c>
      <c r="D380" s="173" t="s">
        <v>572</v>
      </c>
      <c r="E380" s="145">
        <v>1304115</v>
      </c>
      <c r="F380" s="174" t="s">
        <v>179</v>
      </c>
      <c r="G380" s="164">
        <v>285</v>
      </c>
      <c r="H380" s="164">
        <v>158.4</v>
      </c>
      <c r="I380" s="187">
        <f t="shared" si="17"/>
        <v>0.44421052631578944</v>
      </c>
    </row>
    <row r="381" spans="1:9" s="102" customFormat="1" ht="28.8">
      <c r="A381" s="161" t="s">
        <v>284</v>
      </c>
      <c r="B381" s="160" t="s">
        <v>285</v>
      </c>
      <c r="C381" s="160" t="s">
        <v>945</v>
      </c>
      <c r="D381" s="173" t="s">
        <v>573</v>
      </c>
      <c r="E381" s="145">
        <v>1169572</v>
      </c>
      <c r="F381" s="174" t="s">
        <v>179</v>
      </c>
      <c r="G381" s="164">
        <v>335</v>
      </c>
      <c r="H381" s="164">
        <v>181.5</v>
      </c>
      <c r="I381" s="187">
        <f t="shared" si="17"/>
        <v>0.45820895522388061</v>
      </c>
    </row>
    <row r="382" spans="1:9" s="102" customFormat="1" ht="28.8">
      <c r="A382" s="161" t="s">
        <v>284</v>
      </c>
      <c r="B382" s="160" t="s">
        <v>285</v>
      </c>
      <c r="C382" s="160" t="s">
        <v>945</v>
      </c>
      <c r="D382" s="191" t="s">
        <v>757</v>
      </c>
      <c r="E382" s="190">
        <v>1356737</v>
      </c>
      <c r="F382" s="174" t="s">
        <v>179</v>
      </c>
      <c r="G382" s="164">
        <v>335</v>
      </c>
      <c r="H382" s="164">
        <f>G382*0.6</f>
        <v>201</v>
      </c>
      <c r="I382" s="187">
        <f t="shared" si="17"/>
        <v>0.4</v>
      </c>
    </row>
    <row r="383" spans="1:9" s="102" customFormat="1" ht="28.8">
      <c r="A383" s="161" t="s">
        <v>284</v>
      </c>
      <c r="B383" s="160" t="s">
        <v>285</v>
      </c>
      <c r="C383" s="160" t="s">
        <v>945</v>
      </c>
      <c r="D383" s="173" t="s">
        <v>574</v>
      </c>
      <c r="E383" s="145">
        <v>1301500</v>
      </c>
      <c r="F383" s="174" t="s">
        <v>179</v>
      </c>
      <c r="G383" s="164">
        <v>355</v>
      </c>
      <c r="H383" s="164">
        <v>191.4</v>
      </c>
      <c r="I383" s="187">
        <f t="shared" si="17"/>
        <v>0.4608450704225352</v>
      </c>
    </row>
    <row r="384" spans="1:9" s="102" customFormat="1" ht="28.8">
      <c r="A384" s="161" t="s">
        <v>285</v>
      </c>
      <c r="B384" s="160" t="s">
        <v>285</v>
      </c>
      <c r="C384" s="160" t="s">
        <v>575</v>
      </c>
      <c r="D384" s="173" t="s">
        <v>534</v>
      </c>
      <c r="E384" s="145" t="s">
        <v>577</v>
      </c>
      <c r="F384" s="174" t="s">
        <v>179</v>
      </c>
      <c r="G384" s="164">
        <v>375</v>
      </c>
      <c r="H384" s="164">
        <f>G384*0.6</f>
        <v>225</v>
      </c>
      <c r="I384" s="187">
        <f t="shared" si="17"/>
        <v>0.4</v>
      </c>
    </row>
    <row r="385" spans="1:9" s="133" customFormat="1">
      <c r="A385" s="105" t="s">
        <v>285</v>
      </c>
      <c r="B385" s="160" t="s">
        <v>285</v>
      </c>
      <c r="C385" s="160" t="s">
        <v>575</v>
      </c>
      <c r="D385" s="162" t="s">
        <v>535</v>
      </c>
      <c r="E385" s="107">
        <v>1355503</v>
      </c>
      <c r="F385" s="163" t="s">
        <v>179</v>
      </c>
      <c r="G385" s="164">
        <v>40</v>
      </c>
      <c r="H385" s="165">
        <f>G385*0.55</f>
        <v>22</v>
      </c>
      <c r="I385" s="185">
        <f t="shared" si="17"/>
        <v>0.45</v>
      </c>
    </row>
    <row r="386" spans="1:9" s="133" customFormat="1">
      <c r="A386" s="105" t="s">
        <v>285</v>
      </c>
      <c r="B386" s="160" t="s">
        <v>285</v>
      </c>
      <c r="C386" s="160" t="s">
        <v>575</v>
      </c>
      <c r="D386" s="162" t="s">
        <v>536</v>
      </c>
      <c r="E386" s="107">
        <v>1355505</v>
      </c>
      <c r="F386" s="163" t="s">
        <v>179</v>
      </c>
      <c r="G386" s="164">
        <v>40</v>
      </c>
      <c r="H386" s="165">
        <f t="shared" ref="H386:H387" si="21">G386*0.55</f>
        <v>22</v>
      </c>
      <c r="I386" s="185">
        <f t="shared" si="17"/>
        <v>0.45</v>
      </c>
    </row>
    <row r="387" spans="1:9" s="133" customFormat="1">
      <c r="A387" s="105" t="s">
        <v>285</v>
      </c>
      <c r="B387" s="160" t="s">
        <v>285</v>
      </c>
      <c r="C387" s="160" t="s">
        <v>575</v>
      </c>
      <c r="D387" s="162" t="s">
        <v>537</v>
      </c>
      <c r="E387" s="107">
        <v>1355504</v>
      </c>
      <c r="F387" s="163" t="s">
        <v>179</v>
      </c>
      <c r="G387" s="164">
        <v>40</v>
      </c>
      <c r="H387" s="165">
        <f t="shared" si="21"/>
        <v>22</v>
      </c>
      <c r="I387" s="185">
        <f t="shared" si="17"/>
        <v>0.45</v>
      </c>
    </row>
    <row r="388" spans="1:9" s="133" customFormat="1">
      <c r="A388" s="105" t="s">
        <v>285</v>
      </c>
      <c r="B388" s="160" t="s">
        <v>285</v>
      </c>
      <c r="C388" s="160" t="s">
        <v>575</v>
      </c>
      <c r="D388" s="162" t="s">
        <v>538</v>
      </c>
      <c r="E388" s="107" t="s">
        <v>578</v>
      </c>
      <c r="F388" s="163" t="s">
        <v>179</v>
      </c>
      <c r="G388" s="164">
        <v>210</v>
      </c>
      <c r="H388" s="165">
        <f>G388*0.55</f>
        <v>115.50000000000001</v>
      </c>
      <c r="I388" s="185">
        <f t="shared" si="17"/>
        <v>0.44999999999999996</v>
      </c>
    </row>
    <row r="389" spans="1:9" s="133" customFormat="1">
      <c r="A389" s="105" t="s">
        <v>285</v>
      </c>
      <c r="B389" s="160" t="s">
        <v>285</v>
      </c>
      <c r="C389" s="160" t="s">
        <v>575</v>
      </c>
      <c r="D389" s="162" t="s">
        <v>539</v>
      </c>
      <c r="E389" s="107" t="s">
        <v>579</v>
      </c>
      <c r="F389" s="163" t="s">
        <v>179</v>
      </c>
      <c r="G389" s="164">
        <v>325</v>
      </c>
      <c r="H389" s="165">
        <f>G389*0.55</f>
        <v>178.75000000000003</v>
      </c>
      <c r="I389" s="185">
        <f t="shared" si="17"/>
        <v>0.4499999999999999</v>
      </c>
    </row>
    <row r="390" spans="1:9" s="133" customFormat="1">
      <c r="A390" s="105" t="s">
        <v>285</v>
      </c>
      <c r="B390" s="160" t="s">
        <v>285</v>
      </c>
      <c r="C390" s="160" t="s">
        <v>575</v>
      </c>
      <c r="D390" s="162" t="s">
        <v>540</v>
      </c>
      <c r="E390" s="107">
        <v>1179719</v>
      </c>
      <c r="F390" s="163" t="s">
        <v>179</v>
      </c>
      <c r="G390" s="164">
        <v>7</v>
      </c>
      <c r="H390" s="165">
        <f>G390*0.55</f>
        <v>3.8500000000000005</v>
      </c>
      <c r="I390" s="185">
        <f t="shared" si="17"/>
        <v>0.4499999999999999</v>
      </c>
    </row>
    <row r="391" spans="1:9" s="133" customFormat="1">
      <c r="A391" s="105" t="s">
        <v>285</v>
      </c>
      <c r="B391" s="160" t="s">
        <v>285</v>
      </c>
      <c r="C391" s="160" t="s">
        <v>575</v>
      </c>
      <c r="D391" s="162" t="s">
        <v>541</v>
      </c>
      <c r="E391" s="107" t="s">
        <v>580</v>
      </c>
      <c r="F391" s="163" t="s">
        <v>179</v>
      </c>
      <c r="G391" s="164">
        <v>165</v>
      </c>
      <c r="H391" s="165">
        <f>G391*0.58</f>
        <v>95.699999999999989</v>
      </c>
      <c r="I391" s="185">
        <f t="shared" si="17"/>
        <v>0.4200000000000001</v>
      </c>
    </row>
    <row r="392" spans="1:9" s="133" customFormat="1">
      <c r="A392" s="105" t="s">
        <v>285</v>
      </c>
      <c r="B392" s="160" t="s">
        <v>285</v>
      </c>
      <c r="C392" s="160" t="s">
        <v>575</v>
      </c>
      <c r="D392" s="162" t="s">
        <v>542</v>
      </c>
      <c r="E392" s="107" t="s">
        <v>581</v>
      </c>
      <c r="F392" s="163" t="s">
        <v>179</v>
      </c>
      <c r="G392" s="164">
        <v>230</v>
      </c>
      <c r="H392" s="165">
        <f>G392*0.55</f>
        <v>126.50000000000001</v>
      </c>
      <c r="I392" s="185">
        <f t="shared" si="17"/>
        <v>0.44999999999999996</v>
      </c>
    </row>
    <row r="393" spans="1:9" s="133" customFormat="1">
      <c r="A393" s="105" t="s">
        <v>285</v>
      </c>
      <c r="B393" s="160" t="s">
        <v>285</v>
      </c>
      <c r="C393" s="160" t="s">
        <v>943</v>
      </c>
      <c r="D393" s="162" t="s">
        <v>543</v>
      </c>
      <c r="E393" s="107">
        <v>1177282</v>
      </c>
      <c r="F393" s="163" t="s">
        <v>179</v>
      </c>
      <c r="G393" s="164">
        <v>260</v>
      </c>
      <c r="H393" s="165">
        <f>G393*0.6</f>
        <v>156</v>
      </c>
      <c r="I393" s="185">
        <f t="shared" si="17"/>
        <v>0.4</v>
      </c>
    </row>
    <row r="394" spans="1:9" s="133" customFormat="1">
      <c r="A394" s="105" t="s">
        <v>285</v>
      </c>
      <c r="B394" s="160" t="s">
        <v>285</v>
      </c>
      <c r="C394" s="160" t="s">
        <v>943</v>
      </c>
      <c r="D394" s="162" t="s">
        <v>544</v>
      </c>
      <c r="E394" s="107">
        <v>1192444</v>
      </c>
      <c r="F394" s="163" t="s">
        <v>179</v>
      </c>
      <c r="G394" s="164">
        <v>260</v>
      </c>
      <c r="H394" s="165">
        <f t="shared" ref="H394:H427" si="22">G394*0.6</f>
        <v>156</v>
      </c>
      <c r="I394" s="185">
        <f t="shared" si="17"/>
        <v>0.4</v>
      </c>
    </row>
    <row r="395" spans="1:9" s="133" customFormat="1">
      <c r="A395" s="105" t="s">
        <v>285</v>
      </c>
      <c r="B395" s="160" t="s">
        <v>285</v>
      </c>
      <c r="C395" s="160" t="s">
        <v>943</v>
      </c>
      <c r="D395" s="162" t="s">
        <v>545</v>
      </c>
      <c r="E395" s="107">
        <v>1177285</v>
      </c>
      <c r="F395" s="163" t="s">
        <v>179</v>
      </c>
      <c r="G395" s="164">
        <v>260</v>
      </c>
      <c r="H395" s="165">
        <f t="shared" si="22"/>
        <v>156</v>
      </c>
      <c r="I395" s="185">
        <f t="shared" si="17"/>
        <v>0.4</v>
      </c>
    </row>
    <row r="396" spans="1:9" s="133" customFormat="1">
      <c r="A396" s="105" t="s">
        <v>285</v>
      </c>
      <c r="B396" s="160" t="s">
        <v>285</v>
      </c>
      <c r="C396" s="160" t="s">
        <v>944</v>
      </c>
      <c r="D396" s="162" t="s">
        <v>546</v>
      </c>
      <c r="E396" s="107">
        <v>1185453</v>
      </c>
      <c r="F396" s="163" t="s">
        <v>179</v>
      </c>
      <c r="G396" s="164">
        <v>27.5</v>
      </c>
      <c r="H396" s="165">
        <f t="shared" si="22"/>
        <v>16.5</v>
      </c>
      <c r="I396" s="185">
        <f t="shared" ref="I396:I449" si="23">(G396-H396)/G396</f>
        <v>0.4</v>
      </c>
    </row>
    <row r="397" spans="1:9" s="133" customFormat="1">
      <c r="A397" s="105" t="s">
        <v>285</v>
      </c>
      <c r="B397" s="160" t="s">
        <v>285</v>
      </c>
      <c r="C397" s="160" t="s">
        <v>944</v>
      </c>
      <c r="D397" s="162" t="s">
        <v>547</v>
      </c>
      <c r="E397" s="107">
        <v>1188525</v>
      </c>
      <c r="F397" s="163" t="s">
        <v>179</v>
      </c>
      <c r="G397" s="164">
        <v>27.5</v>
      </c>
      <c r="H397" s="165">
        <f t="shared" si="22"/>
        <v>16.5</v>
      </c>
      <c r="I397" s="185">
        <f t="shared" si="23"/>
        <v>0.4</v>
      </c>
    </row>
    <row r="398" spans="1:9" s="133" customFormat="1">
      <c r="A398" s="105" t="s">
        <v>285</v>
      </c>
      <c r="B398" s="160" t="s">
        <v>285</v>
      </c>
      <c r="C398" s="160" t="s">
        <v>944</v>
      </c>
      <c r="D398" s="162" t="s">
        <v>548</v>
      </c>
      <c r="E398" s="107">
        <v>1188526</v>
      </c>
      <c r="F398" s="163" t="s">
        <v>179</v>
      </c>
      <c r="G398" s="166">
        <v>27.5</v>
      </c>
      <c r="H398" s="165">
        <f t="shared" si="22"/>
        <v>16.5</v>
      </c>
      <c r="I398" s="185">
        <f t="shared" si="23"/>
        <v>0.4</v>
      </c>
    </row>
    <row r="399" spans="1:9" s="133" customFormat="1">
      <c r="A399" s="105" t="s">
        <v>285</v>
      </c>
      <c r="B399" s="160" t="s">
        <v>285</v>
      </c>
      <c r="C399" s="160" t="s">
        <v>941</v>
      </c>
      <c r="D399" s="162" t="s">
        <v>549</v>
      </c>
      <c r="E399" s="107">
        <v>1190913</v>
      </c>
      <c r="F399" s="108" t="s">
        <v>179</v>
      </c>
      <c r="G399" s="135">
        <v>200</v>
      </c>
      <c r="H399" s="165">
        <f t="shared" si="22"/>
        <v>120</v>
      </c>
      <c r="I399" s="185">
        <f t="shared" si="23"/>
        <v>0.4</v>
      </c>
    </row>
    <row r="400" spans="1:9" s="133" customFormat="1">
      <c r="A400" s="105" t="s">
        <v>285</v>
      </c>
      <c r="B400" s="160" t="s">
        <v>285</v>
      </c>
      <c r="C400" s="160" t="s">
        <v>941</v>
      </c>
      <c r="D400" s="162" t="s">
        <v>550</v>
      </c>
      <c r="E400" s="107">
        <v>1190914</v>
      </c>
      <c r="F400" s="108" t="s">
        <v>179</v>
      </c>
      <c r="G400" s="135">
        <v>200</v>
      </c>
      <c r="H400" s="165">
        <f t="shared" si="22"/>
        <v>120</v>
      </c>
      <c r="I400" s="185">
        <f t="shared" si="23"/>
        <v>0.4</v>
      </c>
    </row>
    <row r="401" spans="1:9" s="133" customFormat="1">
      <c r="A401" s="105" t="s">
        <v>285</v>
      </c>
      <c r="B401" s="160" t="s">
        <v>285</v>
      </c>
      <c r="C401" s="160" t="s">
        <v>941</v>
      </c>
      <c r="D401" s="162" t="s">
        <v>551</v>
      </c>
      <c r="E401" s="107">
        <v>1190916</v>
      </c>
      <c r="F401" s="108" t="s">
        <v>179</v>
      </c>
      <c r="G401" s="135">
        <v>200</v>
      </c>
      <c r="H401" s="165">
        <f t="shared" si="22"/>
        <v>120</v>
      </c>
      <c r="I401" s="185">
        <f t="shared" si="23"/>
        <v>0.4</v>
      </c>
    </row>
    <row r="402" spans="1:9" s="133" customFormat="1">
      <c r="A402" s="105" t="s">
        <v>285</v>
      </c>
      <c r="B402" s="160" t="s">
        <v>285</v>
      </c>
      <c r="C402" s="160" t="s">
        <v>941</v>
      </c>
      <c r="D402" s="162" t="s">
        <v>552</v>
      </c>
      <c r="E402" s="107">
        <v>1190915</v>
      </c>
      <c r="F402" s="108" t="s">
        <v>179</v>
      </c>
      <c r="G402" s="135">
        <v>200</v>
      </c>
      <c r="H402" s="165">
        <f t="shared" si="22"/>
        <v>120</v>
      </c>
      <c r="I402" s="185">
        <f t="shared" si="23"/>
        <v>0.4</v>
      </c>
    </row>
    <row r="403" spans="1:9" s="133" customFormat="1">
      <c r="A403" s="105" t="s">
        <v>285</v>
      </c>
      <c r="B403" s="160" t="s">
        <v>285</v>
      </c>
      <c r="C403" s="160" t="s">
        <v>942</v>
      </c>
      <c r="D403" s="162" t="s">
        <v>553</v>
      </c>
      <c r="E403" s="107">
        <v>1345282</v>
      </c>
      <c r="F403" s="108" t="s">
        <v>179</v>
      </c>
      <c r="G403" s="135">
        <v>305</v>
      </c>
      <c r="H403" s="165">
        <f t="shared" si="22"/>
        <v>183</v>
      </c>
      <c r="I403" s="185">
        <f t="shared" si="23"/>
        <v>0.4</v>
      </c>
    </row>
    <row r="404" spans="1:9" s="133" customFormat="1">
      <c r="A404" s="105" t="s">
        <v>285</v>
      </c>
      <c r="B404" s="160" t="s">
        <v>285</v>
      </c>
      <c r="C404" s="160" t="s">
        <v>940</v>
      </c>
      <c r="D404" s="162" t="s">
        <v>554</v>
      </c>
      <c r="E404" s="107">
        <v>1354944</v>
      </c>
      <c r="F404" s="108" t="s">
        <v>179</v>
      </c>
      <c r="G404" s="135">
        <v>30</v>
      </c>
      <c r="H404" s="165">
        <f t="shared" si="22"/>
        <v>18</v>
      </c>
      <c r="I404" s="185">
        <f t="shared" si="23"/>
        <v>0.4</v>
      </c>
    </row>
    <row r="405" spans="1:9" s="133" customFormat="1">
      <c r="A405" s="105" t="s">
        <v>285</v>
      </c>
      <c r="B405" s="160" t="s">
        <v>285</v>
      </c>
      <c r="C405" s="160" t="s">
        <v>940</v>
      </c>
      <c r="D405" s="162" t="s">
        <v>555</v>
      </c>
      <c r="E405" s="107">
        <v>1354946</v>
      </c>
      <c r="F405" s="108" t="s">
        <v>179</v>
      </c>
      <c r="G405" s="135">
        <v>30</v>
      </c>
      <c r="H405" s="165">
        <f t="shared" si="22"/>
        <v>18</v>
      </c>
      <c r="I405" s="185">
        <f t="shared" si="23"/>
        <v>0.4</v>
      </c>
    </row>
    <row r="406" spans="1:9" s="133" customFormat="1">
      <c r="A406" s="105" t="s">
        <v>285</v>
      </c>
      <c r="B406" s="160" t="s">
        <v>285</v>
      </c>
      <c r="C406" s="160" t="s">
        <v>940</v>
      </c>
      <c r="D406" s="162" t="s">
        <v>556</v>
      </c>
      <c r="E406" s="107">
        <v>1354945</v>
      </c>
      <c r="F406" s="108" t="s">
        <v>179</v>
      </c>
      <c r="G406" s="135">
        <v>30</v>
      </c>
      <c r="H406" s="165">
        <f t="shared" si="22"/>
        <v>18</v>
      </c>
      <c r="I406" s="185">
        <f t="shared" si="23"/>
        <v>0.4</v>
      </c>
    </row>
    <row r="407" spans="1:9" s="133" customFormat="1">
      <c r="A407" s="105" t="s">
        <v>285</v>
      </c>
      <c r="B407" s="160" t="s">
        <v>285</v>
      </c>
      <c r="C407" s="160" t="s">
        <v>940</v>
      </c>
      <c r="D407" s="162" t="s">
        <v>557</v>
      </c>
      <c r="E407" s="107">
        <v>1354947</v>
      </c>
      <c r="F407" s="108" t="s">
        <v>179</v>
      </c>
      <c r="G407" s="135">
        <v>30</v>
      </c>
      <c r="H407" s="165">
        <f t="shared" si="22"/>
        <v>18</v>
      </c>
      <c r="I407" s="185">
        <f t="shared" si="23"/>
        <v>0.4</v>
      </c>
    </row>
    <row r="408" spans="1:9" s="133" customFormat="1">
      <c r="A408" s="105" t="s">
        <v>285</v>
      </c>
      <c r="B408" s="167" t="s">
        <v>576</v>
      </c>
      <c r="C408" s="168" t="s">
        <v>726</v>
      </c>
      <c r="D408" s="169" t="s">
        <v>558</v>
      </c>
      <c r="E408" s="107">
        <v>1351568</v>
      </c>
      <c r="F408" s="108" t="s">
        <v>179</v>
      </c>
      <c r="G408" s="135">
        <v>135</v>
      </c>
      <c r="H408" s="165">
        <f t="shared" si="22"/>
        <v>81</v>
      </c>
      <c r="I408" s="185">
        <f t="shared" si="23"/>
        <v>0.4</v>
      </c>
    </row>
    <row r="409" spans="1:9" s="133" customFormat="1">
      <c r="A409" s="105" t="s">
        <v>285</v>
      </c>
      <c r="B409" s="126" t="s">
        <v>576</v>
      </c>
      <c r="C409" s="168" t="s">
        <v>726</v>
      </c>
      <c r="D409" s="106" t="s">
        <v>559</v>
      </c>
      <c r="E409" s="107">
        <v>1351569</v>
      </c>
      <c r="F409" s="108" t="s">
        <v>179</v>
      </c>
      <c r="G409" s="135">
        <v>135</v>
      </c>
      <c r="H409" s="165">
        <f t="shared" si="22"/>
        <v>81</v>
      </c>
      <c r="I409" s="185">
        <f t="shared" si="23"/>
        <v>0.4</v>
      </c>
    </row>
    <row r="410" spans="1:9" s="133" customFormat="1">
      <c r="A410" s="105" t="s">
        <v>285</v>
      </c>
      <c r="B410" s="126" t="s">
        <v>576</v>
      </c>
      <c r="C410" s="168" t="s">
        <v>726</v>
      </c>
      <c r="D410" s="106" t="s">
        <v>560</v>
      </c>
      <c r="E410" s="107">
        <v>1351570</v>
      </c>
      <c r="F410" s="108" t="s">
        <v>179</v>
      </c>
      <c r="G410" s="135">
        <v>135</v>
      </c>
      <c r="H410" s="165">
        <f t="shared" si="22"/>
        <v>81</v>
      </c>
      <c r="I410" s="185">
        <f t="shared" si="23"/>
        <v>0.4</v>
      </c>
    </row>
    <row r="411" spans="1:9" s="133" customFormat="1" ht="12.75" customHeight="1">
      <c r="A411" s="105" t="s">
        <v>285</v>
      </c>
      <c r="B411" s="126" t="s">
        <v>600</v>
      </c>
      <c r="C411" s="103" t="s">
        <v>601</v>
      </c>
      <c r="D411" s="106" t="s">
        <v>590</v>
      </c>
      <c r="E411" s="107">
        <v>1353921</v>
      </c>
      <c r="F411" s="108" t="s">
        <v>179</v>
      </c>
      <c r="G411" s="135">
        <v>83.5</v>
      </c>
      <c r="H411" s="165">
        <f t="shared" si="22"/>
        <v>50.1</v>
      </c>
      <c r="I411" s="185">
        <f t="shared" si="23"/>
        <v>0.39999999999999997</v>
      </c>
    </row>
    <row r="412" spans="1:9" s="133" customFormat="1" ht="12.75" customHeight="1">
      <c r="A412" s="105" t="s">
        <v>285</v>
      </c>
      <c r="B412" s="126" t="s">
        <v>600</v>
      </c>
      <c r="C412" s="103" t="s">
        <v>601</v>
      </c>
      <c r="D412" s="106" t="s">
        <v>591</v>
      </c>
      <c r="E412" s="107">
        <v>1353922</v>
      </c>
      <c r="F412" s="108" t="s">
        <v>179</v>
      </c>
      <c r="G412" s="135">
        <v>17.5</v>
      </c>
      <c r="H412" s="165">
        <f t="shared" si="22"/>
        <v>10.5</v>
      </c>
      <c r="I412" s="185">
        <f t="shared" si="23"/>
        <v>0.4</v>
      </c>
    </row>
    <row r="413" spans="1:9" s="133" customFormat="1" ht="12.75" customHeight="1">
      <c r="A413" s="105" t="s">
        <v>285</v>
      </c>
      <c r="B413" s="126" t="s">
        <v>600</v>
      </c>
      <c r="C413" s="103" t="s">
        <v>601</v>
      </c>
      <c r="D413" s="106" t="s">
        <v>592</v>
      </c>
      <c r="E413" s="107">
        <v>1353923</v>
      </c>
      <c r="F413" s="108" t="s">
        <v>179</v>
      </c>
      <c r="G413" s="135">
        <v>33.5</v>
      </c>
      <c r="H413" s="165">
        <v>19.8</v>
      </c>
      <c r="I413" s="185">
        <f t="shared" si="23"/>
        <v>0.40895522388059702</v>
      </c>
    </row>
    <row r="414" spans="1:9" s="133" customFormat="1" ht="28.8">
      <c r="A414" s="105" t="s">
        <v>285</v>
      </c>
      <c r="B414" s="126" t="s">
        <v>600</v>
      </c>
      <c r="C414" s="103" t="s">
        <v>601</v>
      </c>
      <c r="D414" s="106" t="s">
        <v>593</v>
      </c>
      <c r="E414" s="107">
        <v>1353924</v>
      </c>
      <c r="F414" s="108" t="s">
        <v>179</v>
      </c>
      <c r="G414" s="135">
        <v>235</v>
      </c>
      <c r="H414" s="165">
        <f t="shared" si="22"/>
        <v>141</v>
      </c>
      <c r="I414" s="185">
        <f t="shared" si="23"/>
        <v>0.4</v>
      </c>
    </row>
    <row r="415" spans="1:9" s="133" customFormat="1" ht="28.8">
      <c r="A415" s="105" t="s">
        <v>285</v>
      </c>
      <c r="B415" s="126" t="s">
        <v>600</v>
      </c>
      <c r="C415" s="103" t="s">
        <v>601</v>
      </c>
      <c r="D415" s="90" t="s">
        <v>594</v>
      </c>
      <c r="E415" s="107">
        <v>1353925</v>
      </c>
      <c r="F415" s="108" t="s">
        <v>179</v>
      </c>
      <c r="G415" s="135">
        <v>217.5</v>
      </c>
      <c r="H415" s="165">
        <f t="shared" si="22"/>
        <v>130.5</v>
      </c>
      <c r="I415" s="185">
        <f t="shared" si="23"/>
        <v>0.4</v>
      </c>
    </row>
    <row r="416" spans="1:9" s="133" customFormat="1" ht="28.8">
      <c r="A416" s="105" t="s">
        <v>285</v>
      </c>
      <c r="B416" s="126" t="s">
        <v>600</v>
      </c>
      <c r="C416" s="103" t="s">
        <v>601</v>
      </c>
      <c r="D416" s="90" t="s">
        <v>932</v>
      </c>
      <c r="E416" s="107">
        <v>1363312</v>
      </c>
      <c r="F416" s="108" t="s">
        <v>179</v>
      </c>
      <c r="G416" s="135">
        <v>250</v>
      </c>
      <c r="H416" s="165">
        <f>G416*0.6</f>
        <v>150</v>
      </c>
      <c r="I416" s="185">
        <f t="shared" si="23"/>
        <v>0.4</v>
      </c>
    </row>
    <row r="417" spans="1:9" s="133" customFormat="1" ht="28.8">
      <c r="A417" s="105" t="s">
        <v>285</v>
      </c>
      <c r="B417" s="126" t="s">
        <v>600</v>
      </c>
      <c r="C417" s="103" t="s">
        <v>601</v>
      </c>
      <c r="D417" s="90" t="s">
        <v>933</v>
      </c>
      <c r="E417" s="107">
        <v>1363313</v>
      </c>
      <c r="F417" s="108" t="s">
        <v>179</v>
      </c>
      <c r="G417" s="135">
        <v>250</v>
      </c>
      <c r="H417" s="165">
        <f t="shared" ref="H417:H421" si="24">G417*0.6</f>
        <v>150</v>
      </c>
      <c r="I417" s="185">
        <f t="shared" si="23"/>
        <v>0.4</v>
      </c>
    </row>
    <row r="418" spans="1:9" s="133" customFormat="1" ht="43.2">
      <c r="A418" s="105" t="s">
        <v>285</v>
      </c>
      <c r="B418" s="126" t="s">
        <v>600</v>
      </c>
      <c r="C418" s="103" t="s">
        <v>601</v>
      </c>
      <c r="D418" s="90" t="s">
        <v>934</v>
      </c>
      <c r="E418" s="107">
        <v>1363314</v>
      </c>
      <c r="F418" s="108" t="s">
        <v>179</v>
      </c>
      <c r="G418" s="135">
        <v>250</v>
      </c>
      <c r="H418" s="165">
        <f t="shared" si="24"/>
        <v>150</v>
      </c>
      <c r="I418" s="185">
        <f t="shared" si="23"/>
        <v>0.4</v>
      </c>
    </row>
    <row r="419" spans="1:9" s="133" customFormat="1" ht="43.2">
      <c r="A419" s="105" t="s">
        <v>285</v>
      </c>
      <c r="B419" s="126" t="s">
        <v>600</v>
      </c>
      <c r="C419" s="103" t="s">
        <v>601</v>
      </c>
      <c r="D419" s="90" t="s">
        <v>935</v>
      </c>
      <c r="E419" s="107">
        <v>1363315</v>
      </c>
      <c r="F419" s="108" t="s">
        <v>179</v>
      </c>
      <c r="G419" s="135">
        <v>225</v>
      </c>
      <c r="H419" s="165">
        <f t="shared" si="24"/>
        <v>135</v>
      </c>
      <c r="I419" s="185">
        <f t="shared" si="23"/>
        <v>0.4</v>
      </c>
    </row>
    <row r="420" spans="1:9" s="133" customFormat="1" ht="43.2">
      <c r="A420" s="105" t="s">
        <v>285</v>
      </c>
      <c r="B420" s="126" t="s">
        <v>600</v>
      </c>
      <c r="C420" s="103" t="s">
        <v>601</v>
      </c>
      <c r="D420" s="90" t="s">
        <v>936</v>
      </c>
      <c r="E420" s="107">
        <v>1363316</v>
      </c>
      <c r="F420" s="108" t="s">
        <v>179</v>
      </c>
      <c r="G420" s="135">
        <v>485</v>
      </c>
      <c r="H420" s="165">
        <f t="shared" si="24"/>
        <v>291</v>
      </c>
      <c r="I420" s="185">
        <f t="shared" si="23"/>
        <v>0.4</v>
      </c>
    </row>
    <row r="421" spans="1:9" s="133" customFormat="1" ht="43.2">
      <c r="A421" s="105" t="s">
        <v>285</v>
      </c>
      <c r="B421" s="126" t="s">
        <v>600</v>
      </c>
      <c r="C421" s="103" t="s">
        <v>601</v>
      </c>
      <c r="D421" s="90" t="s">
        <v>937</v>
      </c>
      <c r="E421" s="107">
        <v>1363317</v>
      </c>
      <c r="F421" s="108" t="s">
        <v>179</v>
      </c>
      <c r="G421" s="135">
        <v>485</v>
      </c>
      <c r="H421" s="165">
        <f t="shared" si="24"/>
        <v>291</v>
      </c>
      <c r="I421" s="185">
        <f t="shared" si="23"/>
        <v>0.4</v>
      </c>
    </row>
    <row r="422" spans="1:9" s="133" customFormat="1" ht="28.8">
      <c r="A422" s="105" t="s">
        <v>285</v>
      </c>
      <c r="B422" s="126" t="s">
        <v>600</v>
      </c>
      <c r="C422" s="103" t="s">
        <v>601</v>
      </c>
      <c r="D422" s="90" t="s">
        <v>595</v>
      </c>
      <c r="E422" s="107">
        <v>1353926</v>
      </c>
      <c r="F422" s="108" t="s">
        <v>179</v>
      </c>
      <c r="G422" s="135">
        <v>33.5</v>
      </c>
      <c r="H422" s="165">
        <f t="shared" si="22"/>
        <v>20.099999999999998</v>
      </c>
      <c r="I422" s="185">
        <f t="shared" si="23"/>
        <v>0.40000000000000008</v>
      </c>
    </row>
    <row r="423" spans="1:9" s="133" customFormat="1" ht="28.8">
      <c r="A423" s="105" t="s">
        <v>285</v>
      </c>
      <c r="B423" s="126" t="s">
        <v>600</v>
      </c>
      <c r="C423" s="103" t="s">
        <v>601</v>
      </c>
      <c r="D423" s="90" t="s">
        <v>596</v>
      </c>
      <c r="E423" s="107">
        <v>1353927</v>
      </c>
      <c r="F423" s="108" t="s">
        <v>179</v>
      </c>
      <c r="G423" s="135">
        <v>58.5</v>
      </c>
      <c r="H423" s="165">
        <f t="shared" si="22"/>
        <v>35.1</v>
      </c>
      <c r="I423" s="185">
        <f t="shared" si="23"/>
        <v>0.39999999999999997</v>
      </c>
    </row>
    <row r="424" spans="1:9" s="133" customFormat="1" ht="28.8">
      <c r="A424" s="105" t="s">
        <v>285</v>
      </c>
      <c r="B424" s="126" t="s">
        <v>600</v>
      </c>
      <c r="C424" s="103" t="s">
        <v>601</v>
      </c>
      <c r="D424" s="90" t="s">
        <v>597</v>
      </c>
      <c r="E424" s="107">
        <v>1353929</v>
      </c>
      <c r="F424" s="108" t="s">
        <v>179</v>
      </c>
      <c r="G424" s="135">
        <v>83.5</v>
      </c>
      <c r="H424" s="165">
        <f t="shared" si="22"/>
        <v>50.1</v>
      </c>
      <c r="I424" s="185">
        <f t="shared" si="23"/>
        <v>0.39999999999999997</v>
      </c>
    </row>
    <row r="425" spans="1:9" s="133" customFormat="1" ht="28.8">
      <c r="A425" s="105" t="s">
        <v>285</v>
      </c>
      <c r="B425" s="126" t="s">
        <v>600</v>
      </c>
      <c r="C425" s="103" t="s">
        <v>601</v>
      </c>
      <c r="D425" s="90" t="s">
        <v>598</v>
      </c>
      <c r="E425" s="107">
        <v>1354258</v>
      </c>
      <c r="F425" s="108" t="s">
        <v>179</v>
      </c>
      <c r="G425" s="135">
        <v>27.5</v>
      </c>
      <c r="H425" s="165">
        <f t="shared" si="22"/>
        <v>16.5</v>
      </c>
      <c r="I425" s="185">
        <f t="shared" si="23"/>
        <v>0.4</v>
      </c>
    </row>
    <row r="426" spans="1:9" s="133" customFormat="1" ht="28.8">
      <c r="A426" s="105" t="s">
        <v>285</v>
      </c>
      <c r="B426" s="126" t="s">
        <v>600</v>
      </c>
      <c r="C426" s="103" t="s">
        <v>601</v>
      </c>
      <c r="D426" s="90" t="s">
        <v>938</v>
      </c>
      <c r="E426" s="107">
        <v>1356691</v>
      </c>
      <c r="F426" s="108" t="s">
        <v>179</v>
      </c>
      <c r="G426" s="135">
        <v>83.5</v>
      </c>
      <c r="H426" s="165">
        <f t="shared" si="22"/>
        <v>50.1</v>
      </c>
      <c r="I426" s="185">
        <f t="shared" si="23"/>
        <v>0.39999999999999997</v>
      </c>
    </row>
    <row r="427" spans="1:9" s="133" customFormat="1" ht="28.8">
      <c r="A427" s="105" t="s">
        <v>285</v>
      </c>
      <c r="B427" s="158" t="s">
        <v>600</v>
      </c>
      <c r="C427" s="159" t="s">
        <v>601</v>
      </c>
      <c r="D427" s="90" t="s">
        <v>599</v>
      </c>
      <c r="E427" s="107">
        <v>1354259</v>
      </c>
      <c r="F427" s="108" t="s">
        <v>179</v>
      </c>
      <c r="G427" s="135">
        <v>27.5</v>
      </c>
      <c r="H427" s="165">
        <f t="shared" si="22"/>
        <v>16.5</v>
      </c>
      <c r="I427" s="185">
        <f t="shared" si="23"/>
        <v>0.4</v>
      </c>
    </row>
    <row r="428" spans="1:9" s="133" customFormat="1" ht="28.8">
      <c r="A428" s="105" t="s">
        <v>285</v>
      </c>
      <c r="B428" s="158" t="s">
        <v>600</v>
      </c>
      <c r="C428" s="159" t="s">
        <v>814</v>
      </c>
      <c r="D428" s="106" t="s">
        <v>812</v>
      </c>
      <c r="E428" s="107">
        <v>1362459</v>
      </c>
      <c r="F428" s="108" t="s">
        <v>179</v>
      </c>
      <c r="G428" s="135">
        <v>40</v>
      </c>
      <c r="H428" s="104">
        <f>G428*0.6</f>
        <v>24</v>
      </c>
      <c r="I428" s="185">
        <f t="shared" si="23"/>
        <v>0.4</v>
      </c>
    </row>
    <row r="429" spans="1:9" s="133" customFormat="1" ht="28.8">
      <c r="A429" s="105" t="s">
        <v>285</v>
      </c>
      <c r="B429" s="158" t="s">
        <v>600</v>
      </c>
      <c r="C429" s="159" t="s">
        <v>815</v>
      </c>
      <c r="D429" s="106" t="s">
        <v>813</v>
      </c>
      <c r="E429" s="107">
        <v>1362460</v>
      </c>
      <c r="F429" s="108" t="s">
        <v>179</v>
      </c>
      <c r="G429" s="135">
        <v>40</v>
      </c>
      <c r="H429" s="104">
        <f>G429*0.6</f>
        <v>24</v>
      </c>
      <c r="I429" s="185">
        <f t="shared" si="23"/>
        <v>0.4</v>
      </c>
    </row>
    <row r="430" spans="1:9" s="133" customFormat="1">
      <c r="A430" s="170" t="s">
        <v>287</v>
      </c>
      <c r="B430" s="126" t="s">
        <v>585</v>
      </c>
      <c r="C430" s="103" t="s">
        <v>939</v>
      </c>
      <c r="D430" s="106" t="s">
        <v>582</v>
      </c>
      <c r="E430" s="107">
        <v>1350178</v>
      </c>
      <c r="F430" s="108" t="s">
        <v>179</v>
      </c>
      <c r="G430" s="135">
        <v>75</v>
      </c>
      <c r="H430" s="104">
        <f t="shared" ref="H430:H439" si="25">G430*0.6</f>
        <v>45</v>
      </c>
      <c r="I430" s="185">
        <f t="shared" si="23"/>
        <v>0.4</v>
      </c>
    </row>
    <row r="431" spans="1:9" s="133" customFormat="1">
      <c r="A431" s="170" t="s">
        <v>287</v>
      </c>
      <c r="B431" s="126" t="s">
        <v>585</v>
      </c>
      <c r="C431" s="103" t="s">
        <v>939</v>
      </c>
      <c r="D431" s="106" t="s">
        <v>583</v>
      </c>
      <c r="E431" s="107">
        <v>1350362</v>
      </c>
      <c r="F431" s="108" t="s">
        <v>179</v>
      </c>
      <c r="G431" s="135">
        <v>90</v>
      </c>
      <c r="H431" s="104">
        <f t="shared" si="25"/>
        <v>54</v>
      </c>
      <c r="I431" s="185">
        <f t="shared" si="23"/>
        <v>0.4</v>
      </c>
    </row>
    <row r="432" spans="1:9" s="133" customFormat="1">
      <c r="A432" s="170" t="s">
        <v>287</v>
      </c>
      <c r="B432" s="126" t="s">
        <v>586</v>
      </c>
      <c r="C432" s="103" t="s">
        <v>939</v>
      </c>
      <c r="D432" s="106" t="s">
        <v>584</v>
      </c>
      <c r="E432" s="107">
        <v>1156328</v>
      </c>
      <c r="F432" s="108" t="s">
        <v>179</v>
      </c>
      <c r="G432" s="135">
        <v>65</v>
      </c>
      <c r="H432" s="104">
        <f t="shared" si="25"/>
        <v>39</v>
      </c>
      <c r="I432" s="185">
        <f t="shared" si="23"/>
        <v>0.4</v>
      </c>
    </row>
    <row r="433" spans="1:9" s="133" customFormat="1">
      <c r="A433" s="105" t="s">
        <v>286</v>
      </c>
      <c r="B433" s="160" t="s">
        <v>611</v>
      </c>
      <c r="C433" s="161" t="s">
        <v>612</v>
      </c>
      <c r="D433" s="171" t="s">
        <v>604</v>
      </c>
      <c r="E433" s="172">
        <v>1314778</v>
      </c>
      <c r="F433" s="105" t="s">
        <v>179</v>
      </c>
      <c r="G433" s="164">
        <v>565</v>
      </c>
      <c r="H433" s="165">
        <f t="shared" si="25"/>
        <v>339</v>
      </c>
      <c r="I433" s="185">
        <f t="shared" si="23"/>
        <v>0.4</v>
      </c>
    </row>
    <row r="434" spans="1:9" s="133" customFormat="1" ht="28.8">
      <c r="A434" s="105" t="s">
        <v>286</v>
      </c>
      <c r="B434" s="160" t="s">
        <v>611</v>
      </c>
      <c r="C434" s="161" t="s">
        <v>612</v>
      </c>
      <c r="D434" s="171" t="s">
        <v>605</v>
      </c>
      <c r="E434" s="172">
        <v>1186181</v>
      </c>
      <c r="F434" s="105" t="s">
        <v>179</v>
      </c>
      <c r="G434" s="164">
        <v>1100</v>
      </c>
      <c r="H434" s="165">
        <f t="shared" si="25"/>
        <v>660</v>
      </c>
      <c r="I434" s="185">
        <f t="shared" si="23"/>
        <v>0.4</v>
      </c>
    </row>
    <row r="435" spans="1:9" s="133" customFormat="1" ht="43.2">
      <c r="A435" s="105" t="s">
        <v>286</v>
      </c>
      <c r="B435" s="160" t="s">
        <v>613</v>
      </c>
      <c r="C435" s="161" t="s">
        <v>614</v>
      </c>
      <c r="D435" s="171" t="s">
        <v>606</v>
      </c>
      <c r="E435" s="172">
        <v>1001641</v>
      </c>
      <c r="F435" s="105" t="s">
        <v>179</v>
      </c>
      <c r="G435" s="164">
        <v>275</v>
      </c>
      <c r="H435" s="165">
        <f t="shared" si="25"/>
        <v>165</v>
      </c>
      <c r="I435" s="185">
        <f t="shared" si="23"/>
        <v>0.4</v>
      </c>
    </row>
    <row r="436" spans="1:9" s="133" customFormat="1" ht="43.2">
      <c r="A436" s="105" t="s">
        <v>286</v>
      </c>
      <c r="B436" s="160" t="s">
        <v>613</v>
      </c>
      <c r="C436" s="161" t="s">
        <v>614</v>
      </c>
      <c r="D436" s="171" t="s">
        <v>607</v>
      </c>
      <c r="E436" s="172">
        <v>1003007</v>
      </c>
      <c r="F436" s="105" t="s">
        <v>179</v>
      </c>
      <c r="G436" s="164">
        <v>100</v>
      </c>
      <c r="H436" s="165">
        <v>59.4</v>
      </c>
      <c r="I436" s="185">
        <f t="shared" si="23"/>
        <v>0.40600000000000003</v>
      </c>
    </row>
    <row r="437" spans="1:9" s="133" customFormat="1" ht="43.2">
      <c r="A437" s="105" t="s">
        <v>286</v>
      </c>
      <c r="B437" s="160" t="s">
        <v>613</v>
      </c>
      <c r="C437" s="161" t="s">
        <v>614</v>
      </c>
      <c r="D437" s="171" t="s">
        <v>608</v>
      </c>
      <c r="E437" s="172">
        <v>1001647</v>
      </c>
      <c r="F437" s="105" t="s">
        <v>179</v>
      </c>
      <c r="G437" s="164">
        <v>100</v>
      </c>
      <c r="H437" s="165">
        <f t="shared" si="25"/>
        <v>60</v>
      </c>
      <c r="I437" s="185">
        <f t="shared" si="23"/>
        <v>0.4</v>
      </c>
    </row>
    <row r="438" spans="1:9" s="133" customFormat="1" ht="43.2">
      <c r="A438" s="105" t="s">
        <v>286</v>
      </c>
      <c r="B438" s="160" t="s">
        <v>613</v>
      </c>
      <c r="C438" s="161" t="s">
        <v>614</v>
      </c>
      <c r="D438" s="171" t="s">
        <v>609</v>
      </c>
      <c r="E438" s="172">
        <v>1178320</v>
      </c>
      <c r="F438" s="105" t="s">
        <v>179</v>
      </c>
      <c r="G438" s="164">
        <v>100</v>
      </c>
      <c r="H438" s="165">
        <f t="shared" si="25"/>
        <v>60</v>
      </c>
      <c r="I438" s="185">
        <f t="shared" si="23"/>
        <v>0.4</v>
      </c>
    </row>
    <row r="439" spans="1:9" s="133" customFormat="1" ht="43.2">
      <c r="A439" s="105" t="s">
        <v>286</v>
      </c>
      <c r="B439" s="160" t="s">
        <v>613</v>
      </c>
      <c r="C439" s="161" t="s">
        <v>614</v>
      </c>
      <c r="D439" s="171" t="s">
        <v>610</v>
      </c>
      <c r="E439" s="172">
        <v>1178459</v>
      </c>
      <c r="F439" s="105" t="s">
        <v>179</v>
      </c>
      <c r="G439" s="164">
        <v>100</v>
      </c>
      <c r="H439" s="165">
        <f t="shared" si="25"/>
        <v>60</v>
      </c>
      <c r="I439" s="185">
        <f t="shared" si="23"/>
        <v>0.4</v>
      </c>
    </row>
    <row r="440" spans="1:9" s="133" customFormat="1">
      <c r="A440" s="105" t="s">
        <v>286</v>
      </c>
      <c r="B440" s="160" t="s">
        <v>587</v>
      </c>
      <c r="C440" s="161" t="s">
        <v>939</v>
      </c>
      <c r="D440" s="171" t="s">
        <v>615</v>
      </c>
      <c r="E440" s="172">
        <v>1166798</v>
      </c>
      <c r="F440" s="105" t="s">
        <v>179</v>
      </c>
      <c r="G440" s="164">
        <v>185</v>
      </c>
      <c r="H440" s="165">
        <v>108.9</v>
      </c>
      <c r="I440" s="185">
        <f t="shared" si="23"/>
        <v>0.41135135135135131</v>
      </c>
    </row>
    <row r="441" spans="1:9" s="133" customFormat="1">
      <c r="A441" s="105" t="s">
        <v>286</v>
      </c>
      <c r="B441" s="160" t="s">
        <v>587</v>
      </c>
      <c r="C441" s="161" t="s">
        <v>939</v>
      </c>
      <c r="D441" s="171" t="s">
        <v>616</v>
      </c>
      <c r="E441" s="172">
        <v>1002756</v>
      </c>
      <c r="F441" s="105" t="s">
        <v>179</v>
      </c>
      <c r="G441" s="164">
        <v>195</v>
      </c>
      <c r="H441" s="165">
        <v>115.5</v>
      </c>
      <c r="I441" s="185">
        <f t="shared" si="23"/>
        <v>0.40769230769230769</v>
      </c>
    </row>
    <row r="442" spans="1:9" s="133" customFormat="1">
      <c r="A442" s="105" t="s">
        <v>286</v>
      </c>
      <c r="B442" s="160" t="s">
        <v>587</v>
      </c>
      <c r="C442" s="161" t="s">
        <v>939</v>
      </c>
      <c r="D442" s="171" t="s">
        <v>617</v>
      </c>
      <c r="E442" s="172">
        <v>1002758</v>
      </c>
      <c r="F442" s="105" t="s">
        <v>179</v>
      </c>
      <c r="G442" s="164">
        <v>205</v>
      </c>
      <c r="H442" s="165">
        <v>122.1</v>
      </c>
      <c r="I442" s="185">
        <f>(G442-H442)/G442</f>
        <v>0.40439024390243905</v>
      </c>
    </row>
    <row r="443" spans="1:9" s="133" customFormat="1">
      <c r="A443" s="194" t="s">
        <v>286</v>
      </c>
      <c r="B443" s="195" t="s">
        <v>286</v>
      </c>
      <c r="C443" s="194" t="s">
        <v>939</v>
      </c>
      <c r="D443" s="196" t="s">
        <v>992</v>
      </c>
      <c r="E443" s="197">
        <v>1355022</v>
      </c>
      <c r="F443" s="198" t="s">
        <v>179</v>
      </c>
      <c r="G443" s="199">
        <v>100</v>
      </c>
      <c r="H443" s="200">
        <f>G443*0.6</f>
        <v>60</v>
      </c>
      <c r="I443" s="201">
        <f t="shared" ref="I443:I444" si="26">(G443-H443)/G443</f>
        <v>0.4</v>
      </c>
    </row>
    <row r="444" spans="1:9" s="133" customFormat="1">
      <c r="A444" s="194" t="s">
        <v>286</v>
      </c>
      <c r="B444" s="195" t="s">
        <v>286</v>
      </c>
      <c r="C444" s="194" t="s">
        <v>939</v>
      </c>
      <c r="D444" s="196" t="s">
        <v>993</v>
      </c>
      <c r="E444" s="197">
        <v>1355021</v>
      </c>
      <c r="F444" s="198" t="s">
        <v>179</v>
      </c>
      <c r="G444" s="199">
        <v>70</v>
      </c>
      <c r="H444" s="200">
        <f>G444*0.6</f>
        <v>42</v>
      </c>
      <c r="I444" s="201">
        <f t="shared" si="26"/>
        <v>0.4</v>
      </c>
    </row>
    <row r="445" spans="1:9" s="102" customFormat="1">
      <c r="A445" s="161" t="s">
        <v>286</v>
      </c>
      <c r="B445" s="160" t="s">
        <v>286</v>
      </c>
      <c r="C445" s="161" t="s">
        <v>939</v>
      </c>
      <c r="D445" s="160" t="s">
        <v>618</v>
      </c>
      <c r="E445" s="175">
        <v>1187037</v>
      </c>
      <c r="F445" s="161" t="s">
        <v>179</v>
      </c>
      <c r="G445" s="164">
        <v>30</v>
      </c>
      <c r="H445" s="164">
        <v>16.5</v>
      </c>
      <c r="I445" s="187">
        <f t="shared" si="23"/>
        <v>0.45</v>
      </c>
    </row>
    <row r="446" spans="1:9" s="102" customFormat="1">
      <c r="A446" s="161" t="s">
        <v>286</v>
      </c>
      <c r="B446" s="160" t="s">
        <v>286</v>
      </c>
      <c r="C446" s="161" t="s">
        <v>939</v>
      </c>
      <c r="D446" s="160" t="s">
        <v>619</v>
      </c>
      <c r="E446" s="175">
        <v>1156829</v>
      </c>
      <c r="F446" s="161" t="s">
        <v>179</v>
      </c>
      <c r="G446" s="164">
        <v>140</v>
      </c>
      <c r="H446" s="164">
        <v>79.2</v>
      </c>
      <c r="I446" s="187">
        <f t="shared" si="23"/>
        <v>0.43428571428571427</v>
      </c>
    </row>
    <row r="447" spans="1:9" s="102" customFormat="1">
      <c r="A447" s="161" t="s">
        <v>286</v>
      </c>
      <c r="B447" s="160" t="s">
        <v>286</v>
      </c>
      <c r="C447" s="161" t="s">
        <v>939</v>
      </c>
      <c r="D447" s="160" t="s">
        <v>620</v>
      </c>
      <c r="E447" s="175">
        <v>1002757</v>
      </c>
      <c r="F447" s="161" t="s">
        <v>179</v>
      </c>
      <c r="G447" s="164">
        <v>145</v>
      </c>
      <c r="H447" s="164">
        <v>82.5</v>
      </c>
      <c r="I447" s="187">
        <f t="shared" si="23"/>
        <v>0.43103448275862066</v>
      </c>
    </row>
    <row r="448" spans="1:9" s="102" customFormat="1">
      <c r="A448" s="161" t="s">
        <v>286</v>
      </c>
      <c r="B448" s="160" t="s">
        <v>286</v>
      </c>
      <c r="C448" s="161" t="s">
        <v>939</v>
      </c>
      <c r="D448" s="160" t="s">
        <v>621</v>
      </c>
      <c r="E448" s="175">
        <v>1156828</v>
      </c>
      <c r="F448" s="161" t="s">
        <v>179</v>
      </c>
      <c r="G448" s="164">
        <v>160</v>
      </c>
      <c r="H448" s="164">
        <v>92.4</v>
      </c>
      <c r="I448" s="187">
        <f t="shared" si="23"/>
        <v>0.42249999999999999</v>
      </c>
    </row>
    <row r="449" spans="1:9" s="102" customFormat="1">
      <c r="A449" s="161" t="s">
        <v>286</v>
      </c>
      <c r="B449" s="160" t="s">
        <v>286</v>
      </c>
      <c r="C449" s="161" t="s">
        <v>939</v>
      </c>
      <c r="D449" s="160" t="s">
        <v>622</v>
      </c>
      <c r="E449" s="175">
        <v>1184578</v>
      </c>
      <c r="F449" s="161" t="s">
        <v>179</v>
      </c>
      <c r="G449" s="164">
        <v>95</v>
      </c>
      <c r="H449" s="164">
        <v>52.8</v>
      </c>
      <c r="I449" s="192">
        <f t="shared" si="23"/>
        <v>0.4442105263157895</v>
      </c>
    </row>
  </sheetData>
  <mergeCells count="3">
    <mergeCell ref="A1:I2"/>
    <mergeCell ref="A3:I4"/>
    <mergeCell ref="A6:I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Awarded Category</vt:lpstr>
      <vt:lpstr>Market Basket</vt:lpstr>
      <vt:lpstr>Non-Market Basket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Marini, Jaime</dc:creator>
  <cp:lastModifiedBy>Risley, Amy</cp:lastModifiedBy>
  <dcterms:created xsi:type="dcterms:W3CDTF">2022-04-19T17:33:31Z</dcterms:created>
  <dcterms:modified xsi:type="dcterms:W3CDTF">2024-03-22T18:04:32Z</dcterms:modified>
</cp:coreProperties>
</file>