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onson\Desktop\"/>
    </mc:Choice>
  </mc:AlternateContent>
  <bookViews>
    <workbookView xWindow="240" yWindow="150" windowWidth="20115" windowHeight="7995"/>
  </bookViews>
  <sheets>
    <sheet name="Score Weighting and Summary" sheetId="1" r:id="rId1"/>
  </sheets>
  <definedNames>
    <definedName name="_xlnm.Print_Area" localSheetId="0">'Score Weighting and Summary'!$B$2:$D$13</definedName>
    <definedName name="YN">#REF!</definedName>
  </definedNames>
  <calcPr calcId="162913"/>
</workbook>
</file>

<file path=xl/calcChain.xml><?xml version="1.0" encoding="utf-8"?>
<calcChain xmlns="http://schemas.openxmlformats.org/spreadsheetml/2006/main">
  <c r="AR13" i="1" l="1"/>
  <c r="AQ13" i="1"/>
  <c r="AP13" i="1"/>
  <c r="AL13" i="1"/>
  <c r="AK13" i="1"/>
  <c r="AJ13" i="1"/>
  <c r="AF13" i="1"/>
  <c r="AE13" i="1"/>
  <c r="AD13" i="1"/>
  <c r="Z13" i="1"/>
  <c r="Y13" i="1"/>
  <c r="X13" i="1"/>
  <c r="T13" i="1"/>
  <c r="S13" i="1"/>
  <c r="R13" i="1"/>
  <c r="N13" i="1"/>
  <c r="M13" i="1"/>
  <c r="L13" i="1"/>
  <c r="H13" i="1"/>
  <c r="G13" i="1"/>
  <c r="F13" i="1"/>
  <c r="D13" i="1"/>
  <c r="C13" i="1"/>
  <c r="AT12" i="1"/>
  <c r="AS12" i="1"/>
  <c r="AM12" i="1"/>
  <c r="AN12" i="1" s="1"/>
  <c r="AG12" i="1"/>
  <c r="AH12" i="1" s="1"/>
  <c r="AA12" i="1"/>
  <c r="AB12" i="1" s="1"/>
  <c r="U12" i="1"/>
  <c r="V12" i="1" s="1"/>
  <c r="O12" i="1"/>
  <c r="P12" i="1" s="1"/>
  <c r="I12" i="1"/>
  <c r="J12" i="1" s="1"/>
  <c r="AS11" i="1"/>
  <c r="AT11" i="1" s="1"/>
  <c r="AM11" i="1"/>
  <c r="AN11" i="1" s="1"/>
  <c r="AG11" i="1"/>
  <c r="AH11" i="1" s="1"/>
  <c r="AA11" i="1"/>
  <c r="AB11" i="1" s="1"/>
  <c r="U11" i="1"/>
  <c r="V11" i="1" s="1"/>
  <c r="P11" i="1"/>
  <c r="O11" i="1"/>
  <c r="I11" i="1"/>
  <c r="J11" i="1" s="1"/>
  <c r="AT10" i="1"/>
  <c r="AS10" i="1"/>
  <c r="AM10" i="1"/>
  <c r="AN10" i="1" s="1"/>
  <c r="AH10" i="1"/>
  <c r="AG10" i="1"/>
  <c r="AA10" i="1"/>
  <c r="U10" i="1"/>
  <c r="V10" i="1" s="1"/>
  <c r="O10" i="1"/>
  <c r="P10" i="1" s="1"/>
  <c r="I10" i="1"/>
  <c r="J10" i="1" s="1"/>
  <c r="AS9" i="1"/>
  <c r="AS13" i="1" s="1"/>
  <c r="AM9" i="1"/>
  <c r="AG9" i="1"/>
  <c r="AH9" i="1" s="1"/>
  <c r="AA9" i="1"/>
  <c r="AB9" i="1" s="1"/>
  <c r="U9" i="1"/>
  <c r="O9" i="1"/>
  <c r="O13" i="1" s="1"/>
  <c r="I9" i="1"/>
  <c r="J9" i="1" s="1"/>
  <c r="AT8" i="1"/>
  <c r="AN8" i="1"/>
  <c r="AH8" i="1"/>
  <c r="AB8" i="1"/>
  <c r="V8" i="1"/>
  <c r="P8" i="1"/>
  <c r="J8" i="1"/>
  <c r="U13" i="1" l="1"/>
  <c r="AH13" i="1"/>
  <c r="J13" i="1"/>
  <c r="AA13" i="1"/>
  <c r="P9" i="1"/>
  <c r="P13" i="1" s="1"/>
  <c r="AM13" i="1"/>
  <c r="AN9" i="1"/>
  <c r="AN13" i="1" s="1"/>
  <c r="V9" i="1"/>
  <c r="V13" i="1" s="1"/>
  <c r="AT9" i="1"/>
  <c r="AT13" i="1" s="1"/>
  <c r="AB10" i="1"/>
  <c r="AB13" i="1" s="1"/>
  <c r="I13" i="1"/>
  <c r="AG13" i="1"/>
</calcChain>
</file>

<file path=xl/sharedStrings.xml><?xml version="1.0" encoding="utf-8"?>
<sst xmlns="http://schemas.openxmlformats.org/spreadsheetml/2006/main" count="62" uniqueCount="26">
  <si>
    <t>Non-Scored / Must Meet Requirements</t>
  </si>
  <si>
    <t>Board of Regents Terms and Conditions</t>
  </si>
  <si>
    <t>eProcurement Capability</t>
  </si>
  <si>
    <t>Ability to Meet Delivery Requirement</t>
  </si>
  <si>
    <t>Staples</t>
  </si>
  <si>
    <t>Office Depot</t>
  </si>
  <si>
    <t>Epic Business Essentials</t>
  </si>
  <si>
    <t>Innovative Office Solutions</t>
  </si>
  <si>
    <t>CDW-G</t>
  </si>
  <si>
    <t>GovConnection</t>
  </si>
  <si>
    <t>Printer Parts Exchange</t>
  </si>
  <si>
    <t>Evaluation Criteria</t>
  </si>
  <si>
    <t>IBOR Weight Distribution</t>
  </si>
  <si>
    <t>Total Possible Points</t>
  </si>
  <si>
    <t>ISU Score</t>
  </si>
  <si>
    <t>SUI Score</t>
  </si>
  <si>
    <t>UNI Score</t>
  </si>
  <si>
    <t>Total Avg. Score</t>
  </si>
  <si>
    <t>Total Weighted Score</t>
  </si>
  <si>
    <t>Pricing and Discount Proposal</t>
  </si>
  <si>
    <t>Joint Decision</t>
  </si>
  <si>
    <t>Financial Incentives Proposal</t>
  </si>
  <si>
    <r>
      <rPr>
        <b/>
        <i/>
        <u/>
        <sz val="10"/>
        <rFont val="Arial"/>
        <family val="2"/>
      </rPr>
      <t>Strategic Account Administration and Services</t>
    </r>
    <r>
      <rPr>
        <sz val="10"/>
        <rFont val="Arial"/>
        <family val="2"/>
      </rPr>
      <t xml:space="preserve"> - including customer services, account administration, reporting, sustainability, previous experiences / references, etc.</t>
    </r>
  </si>
  <si>
    <r>
      <rPr>
        <b/>
        <i/>
        <u/>
        <sz val="10"/>
        <rFont val="Arial"/>
        <family val="2"/>
      </rPr>
      <t>Implementation Strategy, Support, and Timeline</t>
    </r>
    <r>
      <rPr>
        <sz val="10"/>
        <rFont val="Arial"/>
        <family val="2"/>
      </rPr>
      <t xml:space="preserve"> - including technology integration/implementation, marketing/promotion, operationalization of pricing / discounts</t>
    </r>
  </si>
  <si>
    <r>
      <rPr>
        <b/>
        <i/>
        <u/>
        <sz val="10"/>
        <rFont val="Arial"/>
        <family val="2"/>
      </rPr>
      <t>eProcurement Functionality</t>
    </r>
    <r>
      <rPr>
        <sz val="10"/>
        <rFont val="Arial"/>
        <family val="2"/>
      </rPr>
      <t xml:space="preserve"> - including punch-out / catalog features, user interface, eProcurement support, etc.</t>
    </r>
  </si>
  <si>
    <t>Overall Weight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</si>
</sst>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4A3C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11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B116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</cellStyleXfs>
  <cellXfs count="52">
    <xf numFmtId="0" fontId="0" fillId="0" borderId="0" xfId="0"/>
    <xf numFmtId="0" fontId="2" fillId="0" borderId="0" xfId="1" applyFont="1"/>
    <xf numFmtId="9" fontId="2" fillId="0" borderId="0" xfId="1" applyNumberFormat="1" applyFont="1"/>
    <xf numFmtId="37" fontId="2" fillId="0" borderId="0" xfId="1" applyNumberFormat="1" applyFont="1"/>
    <xf numFmtId="37" fontId="2" fillId="0" borderId="0" xfId="1" applyNumberFormat="1" applyFont="1" applyAlignment="1">
      <alignment horizontal="center"/>
    </xf>
    <xf numFmtId="0" fontId="3" fillId="0" borderId="0" xfId="1" applyFont="1"/>
    <xf numFmtId="9" fontId="3" fillId="0" borderId="0" xfId="1" applyNumberFormat="1" applyFont="1"/>
    <xf numFmtId="49" fontId="4" fillId="2" borderId="1" xfId="2" applyNumberFormat="1" applyFont="1" applyFill="1" applyBorder="1" applyAlignment="1" applyProtection="1">
      <alignment horizontal="left" vertical="center" wrapText="1"/>
    </xf>
    <xf numFmtId="37" fontId="5" fillId="0" borderId="0" xfId="1" applyNumberFormat="1" applyFont="1" applyAlignment="1">
      <alignment horizontal="center"/>
    </xf>
    <xf numFmtId="0" fontId="7" fillId="0" borderId="2" xfId="1" applyFont="1" applyFill="1" applyBorder="1" applyAlignment="1">
      <alignment horizontal="center" wrapText="1"/>
    </xf>
    <xf numFmtId="9" fontId="7" fillId="4" borderId="1" xfId="1" applyNumberFormat="1" applyFont="1" applyFill="1" applyBorder="1" applyAlignment="1">
      <alignment horizontal="center" vertical="center" wrapText="1"/>
    </xf>
    <xf numFmtId="37" fontId="7" fillId="4" borderId="1" xfId="1" applyNumberFormat="1" applyFont="1" applyFill="1" applyBorder="1" applyAlignment="1">
      <alignment horizontal="center" vertical="center" wrapText="1"/>
    </xf>
    <xf numFmtId="37" fontId="6" fillId="5" borderId="1" xfId="1" applyNumberFormat="1" applyFont="1" applyFill="1" applyBorder="1" applyAlignment="1">
      <alignment horizontal="center" vertical="center" wrapText="1"/>
    </xf>
    <xf numFmtId="37" fontId="6" fillId="6" borderId="1" xfId="1" applyNumberFormat="1" applyFont="1" applyFill="1" applyBorder="1" applyAlignment="1">
      <alignment horizontal="center" vertical="center" wrapText="1"/>
    </xf>
    <xf numFmtId="37" fontId="6" fillId="7" borderId="1" xfId="1" applyNumberFormat="1" applyFont="1" applyFill="1" applyBorder="1" applyAlignment="1">
      <alignment horizontal="center" vertical="center" wrapText="1"/>
    </xf>
    <xf numFmtId="37" fontId="6" fillId="3" borderId="1" xfId="1" applyNumberFormat="1" applyFont="1" applyFill="1" applyBorder="1" applyAlignment="1">
      <alignment horizontal="center" vertical="center" wrapText="1"/>
    </xf>
    <xf numFmtId="37" fontId="6" fillId="8" borderId="1" xfId="1" applyNumberFormat="1" applyFont="1" applyFill="1" applyBorder="1" applyAlignment="1">
      <alignment horizontal="center" vertical="center" wrapText="1"/>
    </xf>
    <xf numFmtId="49" fontId="8" fillId="0" borderId="0" xfId="2" applyNumberFormat="1" applyFont="1" applyFill="1" applyBorder="1" applyAlignment="1" applyProtection="1">
      <alignment horizontal="left" vertical="center" wrapText="1"/>
    </xf>
    <xf numFmtId="9" fontId="4" fillId="0" borderId="1" xfId="2" applyNumberFormat="1" applyFont="1" applyFill="1" applyBorder="1" applyAlignment="1" applyProtection="1">
      <alignment horizontal="center" vertical="center" wrapText="1"/>
    </xf>
    <xf numFmtId="37" fontId="4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Border="1"/>
    <xf numFmtId="164" fontId="2" fillId="10" borderId="7" xfId="3" applyNumberFormat="1" applyFont="1" applyFill="1" applyBorder="1" applyAlignment="1">
      <alignment horizontal="center" vertical="center"/>
    </xf>
    <xf numFmtId="37" fontId="2" fillId="0" borderId="7" xfId="3" applyNumberFormat="1" applyFont="1" applyBorder="1" applyAlignment="1">
      <alignment horizontal="center" vertical="center"/>
    </xf>
    <xf numFmtId="49" fontId="8" fillId="2" borderId="5" xfId="2" applyNumberFormat="1" applyFont="1" applyFill="1" applyBorder="1" applyAlignment="1" applyProtection="1">
      <alignment horizontal="left" vertical="center" wrapText="1"/>
    </xf>
    <xf numFmtId="9" fontId="4" fillId="2" borderId="1" xfId="2" applyNumberFormat="1" applyFont="1" applyFill="1" applyBorder="1" applyAlignment="1" applyProtection="1">
      <alignment horizontal="center" vertical="center" wrapText="1"/>
    </xf>
    <xf numFmtId="37" fontId="4" fillId="2" borderId="1" xfId="1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/>
    </xf>
    <xf numFmtId="37" fontId="2" fillId="2" borderId="1" xfId="3" applyNumberFormat="1" applyFont="1" applyFill="1" applyBorder="1" applyAlignment="1">
      <alignment horizontal="center" vertical="center"/>
    </xf>
    <xf numFmtId="49" fontId="4" fillId="0" borderId="8" xfId="2" applyNumberFormat="1" applyFont="1" applyFill="1" applyBorder="1" applyAlignment="1" applyProtection="1">
      <alignment horizontal="left" vertical="center" wrapText="1"/>
    </xf>
    <xf numFmtId="37" fontId="2" fillId="0" borderId="9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/>
    </xf>
    <xf numFmtId="37" fontId="2" fillId="0" borderId="9" xfId="1" applyNumberFormat="1" applyFont="1" applyBorder="1" applyAlignment="1">
      <alignment horizontal="center" vertical="center"/>
    </xf>
    <xf numFmtId="49" fontId="4" fillId="2" borderId="5" xfId="2" applyNumberFormat="1" applyFont="1" applyFill="1" applyBorder="1" applyAlignment="1" applyProtection="1">
      <alignment horizontal="left" vertical="center" wrapText="1"/>
    </xf>
    <xf numFmtId="37" fontId="2" fillId="2" borderId="1" xfId="1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 applyAlignment="1">
      <alignment horizontal="center" vertical="center"/>
    </xf>
    <xf numFmtId="37" fontId="2" fillId="2" borderId="9" xfId="1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 applyProtection="1">
      <alignment horizontal="left" vertical="center" wrapText="1"/>
    </xf>
    <xf numFmtId="37" fontId="2" fillId="0" borderId="3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37" fontId="2" fillId="0" borderId="1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9" fontId="7" fillId="4" borderId="1" xfId="4" applyNumberFormat="1" applyFont="1" applyFill="1" applyBorder="1" applyAlignment="1">
      <alignment horizontal="center" vertical="center"/>
    </xf>
    <xf numFmtId="37" fontId="7" fillId="4" borderId="1" xfId="4" applyNumberFormat="1" applyFont="1" applyFill="1" applyBorder="1" applyAlignment="1">
      <alignment horizontal="center" vertical="center"/>
    </xf>
    <xf numFmtId="164" fontId="6" fillId="11" borderId="1" xfId="1" applyNumberFormat="1" applyFont="1" applyFill="1" applyBorder="1" applyAlignment="1">
      <alignment horizontal="center" vertical="center"/>
    </xf>
    <xf numFmtId="37" fontId="6" fillId="8" borderId="1" xfId="1" applyNumberFormat="1" applyFont="1" applyFill="1" applyBorder="1" applyAlignment="1">
      <alignment horizontal="center" vertical="center"/>
    </xf>
    <xf numFmtId="37" fontId="6" fillId="11" borderId="1" xfId="1" applyNumberFormat="1" applyFont="1" applyFill="1" applyBorder="1" applyAlignment="1">
      <alignment horizontal="center" vertical="center"/>
    </xf>
    <xf numFmtId="37" fontId="7" fillId="8" borderId="1" xfId="1" applyNumberFormat="1" applyFont="1" applyFill="1" applyBorder="1" applyAlignment="1">
      <alignment horizontal="center" vertical="center"/>
    </xf>
    <xf numFmtId="37" fontId="7" fillId="0" borderId="0" xfId="5" applyNumberFormat="1" applyFont="1" applyAlignment="1">
      <alignment horizontal="center" vertical="center"/>
    </xf>
    <xf numFmtId="37" fontId="6" fillId="3" borderId="1" xfId="1" applyNumberFormat="1" applyFont="1" applyFill="1" applyBorder="1" applyAlignment="1">
      <alignment horizontal="center" vertical="center" wrapText="1"/>
    </xf>
    <xf numFmtId="164" fontId="6" fillId="9" borderId="4" xfId="3" applyNumberFormat="1" applyFont="1" applyFill="1" applyBorder="1" applyAlignment="1">
      <alignment horizontal="center" vertical="center"/>
    </xf>
    <xf numFmtId="164" fontId="6" fillId="9" borderId="5" xfId="3" applyNumberFormat="1" applyFont="1" applyFill="1" applyBorder="1" applyAlignment="1">
      <alignment horizontal="center" vertical="center"/>
    </xf>
    <xf numFmtId="164" fontId="6" fillId="9" borderId="6" xfId="3" applyNumberFormat="1" applyFont="1" applyFill="1" applyBorder="1" applyAlignment="1">
      <alignment horizontal="center" vertical="center"/>
    </xf>
  </cellXfs>
  <cellStyles count="9">
    <cellStyle name="Comma 2" xfId="5"/>
    <cellStyle name="Currency 2" xfId="6"/>
    <cellStyle name="Normal" xfId="0" builtinId="0"/>
    <cellStyle name="Normal 2" xfId="2"/>
    <cellStyle name="Normal 2 2" xfId="7"/>
    <cellStyle name="Normal 3" xfId="8"/>
    <cellStyle name="Normal 3 2" xfId="1"/>
    <cellStyle name="Normal 4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T14"/>
  <sheetViews>
    <sheetView showGridLines="0" tabSelected="1"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P18" sqref="P18"/>
    </sheetView>
  </sheetViews>
  <sheetFormatPr defaultRowHeight="12.75" outlineLevelCol="1" x14ac:dyDescent="0.2"/>
  <cols>
    <col min="1" max="1" width="4.140625" style="1" customWidth="1"/>
    <col min="2" max="2" width="55" style="1" customWidth="1"/>
    <col min="3" max="3" width="13.7109375" style="2" customWidth="1"/>
    <col min="4" max="4" width="12.140625" style="3" customWidth="1"/>
    <col min="5" max="5" width="1.28515625" style="1" customWidth="1"/>
    <col min="6" max="8" width="7" style="4" customWidth="1" outlineLevel="1"/>
    <col min="9" max="9" width="9.28515625" style="4" customWidth="1" outlineLevel="1"/>
    <col min="10" max="10" width="11.85546875" style="4" customWidth="1"/>
    <col min="11" max="11" width="1.28515625" style="1" customWidth="1"/>
    <col min="12" max="14" width="7" style="4" customWidth="1" outlineLevel="1"/>
    <col min="15" max="15" width="9.28515625" style="4" customWidth="1" outlineLevel="1"/>
    <col min="16" max="16" width="11.85546875" style="4" customWidth="1"/>
    <col min="17" max="17" width="1.28515625" style="1" customWidth="1"/>
    <col min="18" max="20" width="7" style="4" customWidth="1" outlineLevel="1"/>
    <col min="21" max="21" width="9.28515625" style="4" customWidth="1" outlineLevel="1"/>
    <col min="22" max="22" width="11.85546875" style="4" customWidth="1"/>
    <col min="23" max="23" width="1.28515625" style="1" customWidth="1"/>
    <col min="24" max="26" width="7" style="4" customWidth="1" outlineLevel="1"/>
    <col min="27" max="27" width="9.28515625" style="4" customWidth="1" outlineLevel="1"/>
    <col min="28" max="28" width="11.85546875" style="4" customWidth="1"/>
    <col min="29" max="29" width="1.28515625" style="1" customWidth="1"/>
    <col min="30" max="32" width="7" style="4" customWidth="1" outlineLevel="1"/>
    <col min="33" max="33" width="9.28515625" style="4" customWidth="1" outlineLevel="1"/>
    <col min="34" max="34" width="11.85546875" style="4" customWidth="1"/>
    <col min="35" max="35" width="1.28515625" style="1" customWidth="1"/>
    <col min="36" max="38" width="7" style="4" customWidth="1" outlineLevel="1"/>
    <col min="39" max="39" width="9.28515625" style="4" customWidth="1" outlineLevel="1"/>
    <col min="40" max="40" width="11.85546875" style="4" customWidth="1"/>
    <col min="41" max="41" width="1.28515625" style="1" customWidth="1"/>
    <col min="42" max="44" width="7" style="4" customWidth="1" outlineLevel="1"/>
    <col min="45" max="45" width="9.28515625" style="4" customWidth="1" outlineLevel="1"/>
    <col min="46" max="46" width="11.85546875" style="4" customWidth="1"/>
    <col min="47" max="16384" width="9.140625" style="1"/>
  </cols>
  <sheetData>
    <row r="1" spans="2:46" ht="7.5" customHeight="1" x14ac:dyDescent="0.2"/>
    <row r="2" spans="2:46" x14ac:dyDescent="0.2">
      <c r="B2" s="5" t="s">
        <v>0</v>
      </c>
      <c r="C2" s="6"/>
    </row>
    <row r="3" spans="2:46" x14ac:dyDescent="0.2">
      <c r="B3" s="7" t="s">
        <v>1</v>
      </c>
      <c r="C3" s="6"/>
    </row>
    <row r="4" spans="2:46" x14ac:dyDescent="0.2">
      <c r="B4" s="7" t="s">
        <v>2</v>
      </c>
      <c r="C4" s="6"/>
    </row>
    <row r="5" spans="2:46" x14ac:dyDescent="0.2">
      <c r="B5" s="7" t="s">
        <v>3</v>
      </c>
      <c r="C5" s="6"/>
      <c r="F5" s="8"/>
      <c r="L5" s="8"/>
      <c r="R5" s="8"/>
      <c r="X5" s="8"/>
      <c r="AD5" s="8"/>
      <c r="AJ5" s="8"/>
      <c r="AP5" s="8"/>
    </row>
    <row r="6" spans="2:46" ht="25.5" customHeight="1" x14ac:dyDescent="0.2">
      <c r="F6" s="48" t="s">
        <v>4</v>
      </c>
      <c r="G6" s="48"/>
      <c r="H6" s="48"/>
      <c r="I6" s="48"/>
      <c r="J6" s="48"/>
      <c r="L6" s="48" t="s">
        <v>5</v>
      </c>
      <c r="M6" s="48"/>
      <c r="N6" s="48"/>
      <c r="O6" s="48"/>
      <c r="P6" s="48"/>
      <c r="R6" s="48" t="s">
        <v>6</v>
      </c>
      <c r="S6" s="48"/>
      <c r="T6" s="48"/>
      <c r="U6" s="48"/>
      <c r="V6" s="48"/>
      <c r="X6" s="48" t="s">
        <v>7</v>
      </c>
      <c r="Y6" s="48"/>
      <c r="Z6" s="48"/>
      <c r="AA6" s="48"/>
      <c r="AB6" s="48"/>
      <c r="AD6" s="48" t="s">
        <v>8</v>
      </c>
      <c r="AE6" s="48"/>
      <c r="AF6" s="48"/>
      <c r="AG6" s="48"/>
      <c r="AH6" s="48"/>
      <c r="AJ6" s="48" t="s">
        <v>9</v>
      </c>
      <c r="AK6" s="48"/>
      <c r="AL6" s="48"/>
      <c r="AM6" s="48"/>
      <c r="AN6" s="48"/>
      <c r="AP6" s="48" t="s">
        <v>10</v>
      </c>
      <c r="AQ6" s="48"/>
      <c r="AR6" s="48"/>
      <c r="AS6" s="48"/>
      <c r="AT6" s="48"/>
    </row>
    <row r="7" spans="2:46" ht="42.75" customHeight="1" x14ac:dyDescent="0.2">
      <c r="B7" s="9" t="s">
        <v>11</v>
      </c>
      <c r="C7" s="10" t="s">
        <v>12</v>
      </c>
      <c r="D7" s="11" t="s">
        <v>13</v>
      </c>
      <c r="F7" s="12" t="s">
        <v>14</v>
      </c>
      <c r="G7" s="13" t="s">
        <v>15</v>
      </c>
      <c r="H7" s="14" t="s">
        <v>16</v>
      </c>
      <c r="I7" s="15" t="s">
        <v>17</v>
      </c>
      <c r="J7" s="16" t="s">
        <v>18</v>
      </c>
      <c r="L7" s="12" t="s">
        <v>14</v>
      </c>
      <c r="M7" s="13" t="s">
        <v>15</v>
      </c>
      <c r="N7" s="14" t="s">
        <v>16</v>
      </c>
      <c r="O7" s="15" t="s">
        <v>17</v>
      </c>
      <c r="P7" s="16" t="s">
        <v>18</v>
      </c>
      <c r="R7" s="12" t="s">
        <v>14</v>
      </c>
      <c r="S7" s="13" t="s">
        <v>15</v>
      </c>
      <c r="T7" s="14" t="s">
        <v>16</v>
      </c>
      <c r="U7" s="15" t="s">
        <v>17</v>
      </c>
      <c r="V7" s="16" t="s">
        <v>18</v>
      </c>
      <c r="X7" s="12" t="s">
        <v>14</v>
      </c>
      <c r="Y7" s="13" t="s">
        <v>15</v>
      </c>
      <c r="Z7" s="14" t="s">
        <v>16</v>
      </c>
      <c r="AA7" s="15" t="s">
        <v>17</v>
      </c>
      <c r="AB7" s="16" t="s">
        <v>18</v>
      </c>
      <c r="AD7" s="12" t="s">
        <v>14</v>
      </c>
      <c r="AE7" s="13" t="s">
        <v>15</v>
      </c>
      <c r="AF7" s="14" t="s">
        <v>16</v>
      </c>
      <c r="AG7" s="15" t="s">
        <v>17</v>
      </c>
      <c r="AH7" s="16" t="s">
        <v>18</v>
      </c>
      <c r="AJ7" s="12" t="s">
        <v>14</v>
      </c>
      <c r="AK7" s="13" t="s">
        <v>15</v>
      </c>
      <c r="AL7" s="14" t="s">
        <v>16</v>
      </c>
      <c r="AM7" s="15" t="s">
        <v>17</v>
      </c>
      <c r="AN7" s="16" t="s">
        <v>18</v>
      </c>
      <c r="AP7" s="12" t="s">
        <v>14</v>
      </c>
      <c r="AQ7" s="13" t="s">
        <v>15</v>
      </c>
      <c r="AR7" s="14" t="s">
        <v>16</v>
      </c>
      <c r="AS7" s="15" t="s">
        <v>17</v>
      </c>
      <c r="AT7" s="16" t="s">
        <v>18</v>
      </c>
    </row>
    <row r="8" spans="2:46" s="20" customFormat="1" ht="30" customHeight="1" x14ac:dyDescent="0.2">
      <c r="B8" s="17" t="s">
        <v>19</v>
      </c>
      <c r="C8" s="18">
        <v>0.5</v>
      </c>
      <c r="D8" s="19">
        <v>500</v>
      </c>
      <c r="F8" s="49" t="s">
        <v>20</v>
      </c>
      <c r="G8" s="50"/>
      <c r="H8" s="51"/>
      <c r="I8" s="21"/>
      <c r="J8" s="22">
        <f>$D8*(I8/10)</f>
        <v>0</v>
      </c>
      <c r="L8" s="49" t="s">
        <v>20</v>
      </c>
      <c r="M8" s="50"/>
      <c r="N8" s="51"/>
      <c r="O8" s="21"/>
      <c r="P8" s="22">
        <f t="shared" ref="P8:P12" si="0">$D8*(O8/10)</f>
        <v>0</v>
      </c>
      <c r="R8" s="49" t="s">
        <v>20</v>
      </c>
      <c r="S8" s="50"/>
      <c r="T8" s="51"/>
      <c r="U8" s="21"/>
      <c r="V8" s="22">
        <f t="shared" ref="V8:V12" si="1">$D8*(U8/10)</f>
        <v>0</v>
      </c>
      <c r="X8" s="49" t="s">
        <v>20</v>
      </c>
      <c r="Y8" s="50"/>
      <c r="Z8" s="51"/>
      <c r="AA8" s="21"/>
      <c r="AB8" s="22">
        <f t="shared" ref="AB8:AB12" si="2">$D8*(AA8/10)</f>
        <v>0</v>
      </c>
      <c r="AD8" s="49" t="s">
        <v>20</v>
      </c>
      <c r="AE8" s="50"/>
      <c r="AF8" s="51"/>
      <c r="AG8" s="21"/>
      <c r="AH8" s="22">
        <f t="shared" ref="AH8:AH12" si="3">$D8*(AG8/10)</f>
        <v>0</v>
      </c>
      <c r="AJ8" s="49" t="s">
        <v>20</v>
      </c>
      <c r="AK8" s="50"/>
      <c r="AL8" s="51"/>
      <c r="AM8" s="21"/>
      <c r="AN8" s="22">
        <f t="shared" ref="AN8:AN12" si="4">$D8*(AM8/10)</f>
        <v>0</v>
      </c>
      <c r="AP8" s="49" t="s">
        <v>20</v>
      </c>
      <c r="AQ8" s="50"/>
      <c r="AR8" s="51"/>
      <c r="AS8" s="21"/>
      <c r="AT8" s="22">
        <f t="shared" ref="AT8:AT12" si="5">$D8*(AS8/10)</f>
        <v>0</v>
      </c>
    </row>
    <row r="9" spans="2:46" s="20" customFormat="1" ht="30" customHeight="1" x14ac:dyDescent="0.2">
      <c r="B9" s="23" t="s">
        <v>21</v>
      </c>
      <c r="C9" s="24">
        <v>0.05</v>
      </c>
      <c r="D9" s="25">
        <v>50</v>
      </c>
      <c r="F9" s="26">
        <v>0</v>
      </c>
      <c r="G9" s="26">
        <v>2</v>
      </c>
      <c r="H9" s="26">
        <v>6</v>
      </c>
      <c r="I9" s="26">
        <f t="shared" ref="I9:I12" si="6">AVERAGE(F9:H9)</f>
        <v>2.6666666666666665</v>
      </c>
      <c r="J9" s="27">
        <f t="shared" ref="J9:J12" si="7">$D9*(I9/10)</f>
        <v>13.333333333333334</v>
      </c>
      <c r="L9" s="26">
        <v>8</v>
      </c>
      <c r="M9" s="26">
        <v>8</v>
      </c>
      <c r="N9" s="26">
        <v>8</v>
      </c>
      <c r="O9" s="26">
        <f t="shared" ref="O9:O12" si="8">AVERAGE(L9:N9)</f>
        <v>8</v>
      </c>
      <c r="P9" s="27">
        <f t="shared" si="0"/>
        <v>40</v>
      </c>
      <c r="R9" s="26">
        <v>5</v>
      </c>
      <c r="S9" s="26">
        <v>5.3</v>
      </c>
      <c r="T9" s="26">
        <v>8</v>
      </c>
      <c r="U9" s="26">
        <f t="shared" ref="U9:U12" si="9">AVERAGE(R9:T9)</f>
        <v>6.1000000000000005</v>
      </c>
      <c r="V9" s="27">
        <f t="shared" si="1"/>
        <v>30.500000000000004</v>
      </c>
      <c r="X9" s="26">
        <v>6</v>
      </c>
      <c r="Y9" s="26">
        <v>5</v>
      </c>
      <c r="Z9" s="26">
        <v>8</v>
      </c>
      <c r="AA9" s="26">
        <f t="shared" ref="AA9:AA12" si="10">AVERAGE(X9:Z9)</f>
        <v>6.333333333333333</v>
      </c>
      <c r="AB9" s="27">
        <f t="shared" si="2"/>
        <v>31.666666666666664</v>
      </c>
      <c r="AD9" s="26">
        <v>7</v>
      </c>
      <c r="AE9" s="26">
        <v>3</v>
      </c>
      <c r="AF9" s="26">
        <v>7</v>
      </c>
      <c r="AG9" s="26">
        <f t="shared" ref="AG9:AG12" si="11">AVERAGE(AD9:AF9)</f>
        <v>5.666666666666667</v>
      </c>
      <c r="AH9" s="27">
        <f t="shared" si="3"/>
        <v>28.333333333333332</v>
      </c>
      <c r="AJ9" s="26">
        <v>0</v>
      </c>
      <c r="AK9" s="26">
        <v>1.3</v>
      </c>
      <c r="AL9" s="26">
        <v>6</v>
      </c>
      <c r="AM9" s="26">
        <f t="shared" ref="AM9:AM12" si="12">AVERAGE(AJ9:AL9)</f>
        <v>2.4333333333333331</v>
      </c>
      <c r="AN9" s="27">
        <f t="shared" si="4"/>
        <v>12.166666666666666</v>
      </c>
      <c r="AP9" s="26">
        <v>0</v>
      </c>
      <c r="AQ9" s="26">
        <v>1</v>
      </c>
      <c r="AR9" s="26">
        <v>2</v>
      </c>
      <c r="AS9" s="26">
        <f t="shared" ref="AS9:AS12" si="13">AVERAGE(AP9:AR9)</f>
        <v>1</v>
      </c>
      <c r="AT9" s="27">
        <f t="shared" si="5"/>
        <v>5</v>
      </c>
    </row>
    <row r="10" spans="2:46" s="20" customFormat="1" ht="45.75" customHeight="1" x14ac:dyDescent="0.2">
      <c r="B10" s="28" t="s">
        <v>22</v>
      </c>
      <c r="C10" s="18">
        <v>0.2</v>
      </c>
      <c r="D10" s="29">
        <v>200</v>
      </c>
      <c r="F10" s="30">
        <v>9</v>
      </c>
      <c r="G10" s="30">
        <v>6.3</v>
      </c>
      <c r="H10" s="30">
        <v>9</v>
      </c>
      <c r="I10" s="30">
        <f t="shared" si="6"/>
        <v>8.1</v>
      </c>
      <c r="J10" s="31">
        <f t="shared" si="7"/>
        <v>162</v>
      </c>
      <c r="L10" s="30">
        <v>9</v>
      </c>
      <c r="M10" s="30">
        <v>6</v>
      </c>
      <c r="N10" s="30">
        <v>7</v>
      </c>
      <c r="O10" s="30">
        <f t="shared" si="8"/>
        <v>7.333333333333333</v>
      </c>
      <c r="P10" s="31">
        <f t="shared" si="0"/>
        <v>146.66666666666666</v>
      </c>
      <c r="R10" s="30">
        <v>9</v>
      </c>
      <c r="S10" s="30">
        <v>5.7</v>
      </c>
      <c r="T10" s="30">
        <v>8</v>
      </c>
      <c r="U10" s="30">
        <f t="shared" si="9"/>
        <v>7.5666666666666664</v>
      </c>
      <c r="V10" s="31">
        <f t="shared" si="1"/>
        <v>151.33333333333331</v>
      </c>
      <c r="X10" s="30">
        <v>9</v>
      </c>
      <c r="Y10" s="30">
        <v>5.7</v>
      </c>
      <c r="Z10" s="30">
        <v>9</v>
      </c>
      <c r="AA10" s="30">
        <f t="shared" si="10"/>
        <v>7.8999999999999995</v>
      </c>
      <c r="AB10" s="31">
        <f t="shared" si="2"/>
        <v>157.99999999999997</v>
      </c>
      <c r="AD10" s="30">
        <v>8</v>
      </c>
      <c r="AE10" s="30">
        <v>5.3</v>
      </c>
      <c r="AF10" s="30">
        <v>7</v>
      </c>
      <c r="AG10" s="30">
        <f t="shared" si="11"/>
        <v>6.7666666666666666</v>
      </c>
      <c r="AH10" s="31">
        <f t="shared" si="3"/>
        <v>135.33333333333331</v>
      </c>
      <c r="AJ10" s="30">
        <v>4</v>
      </c>
      <c r="AK10" s="30">
        <v>4.7</v>
      </c>
      <c r="AL10" s="30">
        <v>4</v>
      </c>
      <c r="AM10" s="30">
        <f t="shared" si="12"/>
        <v>4.2333333333333334</v>
      </c>
      <c r="AN10" s="31">
        <f t="shared" si="4"/>
        <v>84.666666666666671</v>
      </c>
      <c r="AP10" s="30">
        <v>0</v>
      </c>
      <c r="AQ10" s="30">
        <v>2</v>
      </c>
      <c r="AR10" s="30">
        <v>4</v>
      </c>
      <c r="AS10" s="30">
        <f t="shared" si="13"/>
        <v>2</v>
      </c>
      <c r="AT10" s="31">
        <f t="shared" si="5"/>
        <v>40</v>
      </c>
    </row>
    <row r="11" spans="2:46" s="20" customFormat="1" ht="45" customHeight="1" x14ac:dyDescent="0.2">
      <c r="B11" s="32" t="s">
        <v>23</v>
      </c>
      <c r="C11" s="24">
        <v>0.15</v>
      </c>
      <c r="D11" s="33">
        <v>150</v>
      </c>
      <c r="F11" s="34">
        <v>8</v>
      </c>
      <c r="G11" s="34">
        <v>6.7</v>
      </c>
      <c r="H11" s="34">
        <v>9</v>
      </c>
      <c r="I11" s="34">
        <f t="shared" si="6"/>
        <v>7.8999999999999995</v>
      </c>
      <c r="J11" s="35">
        <f t="shared" si="7"/>
        <v>118.49999999999999</v>
      </c>
      <c r="L11" s="34">
        <v>8</v>
      </c>
      <c r="M11" s="34">
        <v>7</v>
      </c>
      <c r="N11" s="34">
        <v>7</v>
      </c>
      <c r="O11" s="34">
        <f t="shared" si="8"/>
        <v>7.333333333333333</v>
      </c>
      <c r="P11" s="35">
        <f t="shared" si="0"/>
        <v>109.99999999999999</v>
      </c>
      <c r="R11" s="34">
        <v>10</v>
      </c>
      <c r="S11" s="34">
        <v>5</v>
      </c>
      <c r="T11" s="34">
        <v>7</v>
      </c>
      <c r="U11" s="34">
        <f t="shared" si="9"/>
        <v>7.333333333333333</v>
      </c>
      <c r="V11" s="35">
        <f t="shared" si="1"/>
        <v>109.99999999999999</v>
      </c>
      <c r="X11" s="34">
        <v>9</v>
      </c>
      <c r="Y11" s="34">
        <v>5.3</v>
      </c>
      <c r="Z11" s="34">
        <v>8</v>
      </c>
      <c r="AA11" s="34">
        <f t="shared" si="10"/>
        <v>7.4333333333333336</v>
      </c>
      <c r="AB11" s="35">
        <f t="shared" si="2"/>
        <v>111.50000000000001</v>
      </c>
      <c r="AD11" s="34">
        <v>10</v>
      </c>
      <c r="AE11" s="34">
        <v>6.3</v>
      </c>
      <c r="AF11" s="34">
        <v>7</v>
      </c>
      <c r="AG11" s="34">
        <f t="shared" si="11"/>
        <v>7.7666666666666666</v>
      </c>
      <c r="AH11" s="35">
        <f t="shared" si="3"/>
        <v>116.49999999999999</v>
      </c>
      <c r="AJ11" s="34">
        <v>10</v>
      </c>
      <c r="AK11" s="34">
        <v>5.7</v>
      </c>
      <c r="AL11" s="34">
        <v>6</v>
      </c>
      <c r="AM11" s="34">
        <f t="shared" si="12"/>
        <v>7.2333333333333334</v>
      </c>
      <c r="AN11" s="35">
        <f t="shared" si="4"/>
        <v>108.50000000000001</v>
      </c>
      <c r="AP11" s="34">
        <v>0</v>
      </c>
      <c r="AQ11" s="34">
        <v>1.7</v>
      </c>
      <c r="AR11" s="34">
        <v>4</v>
      </c>
      <c r="AS11" s="34">
        <f t="shared" si="13"/>
        <v>1.9000000000000001</v>
      </c>
      <c r="AT11" s="35">
        <f t="shared" si="5"/>
        <v>28.5</v>
      </c>
    </row>
    <row r="12" spans="2:46" s="20" customFormat="1" ht="36.75" customHeight="1" x14ac:dyDescent="0.2">
      <c r="B12" s="36" t="s">
        <v>24</v>
      </c>
      <c r="C12" s="18">
        <v>0.1</v>
      </c>
      <c r="D12" s="37">
        <v>100</v>
      </c>
      <c r="F12" s="38">
        <v>5</v>
      </c>
      <c r="G12" s="38">
        <v>7</v>
      </c>
      <c r="H12" s="38">
        <v>8</v>
      </c>
      <c r="I12" s="38">
        <f t="shared" si="6"/>
        <v>6.666666666666667</v>
      </c>
      <c r="J12" s="39">
        <f t="shared" si="7"/>
        <v>66.666666666666671</v>
      </c>
      <c r="L12" s="38">
        <v>5</v>
      </c>
      <c r="M12" s="38">
        <v>7</v>
      </c>
      <c r="N12" s="38">
        <v>8</v>
      </c>
      <c r="O12" s="38">
        <f t="shared" si="8"/>
        <v>6.666666666666667</v>
      </c>
      <c r="P12" s="39">
        <f t="shared" si="0"/>
        <v>66.666666666666671</v>
      </c>
      <c r="R12" s="38">
        <v>5</v>
      </c>
      <c r="S12" s="38">
        <v>6</v>
      </c>
      <c r="T12" s="38">
        <v>7</v>
      </c>
      <c r="U12" s="38">
        <f t="shared" si="9"/>
        <v>6</v>
      </c>
      <c r="V12" s="39">
        <f t="shared" si="1"/>
        <v>60</v>
      </c>
      <c r="X12" s="38">
        <v>5</v>
      </c>
      <c r="Y12" s="38">
        <v>5.3</v>
      </c>
      <c r="Z12" s="38">
        <v>8</v>
      </c>
      <c r="AA12" s="38">
        <f t="shared" si="10"/>
        <v>6.1000000000000005</v>
      </c>
      <c r="AB12" s="39">
        <f t="shared" si="2"/>
        <v>61.000000000000007</v>
      </c>
      <c r="AD12" s="38">
        <v>10</v>
      </c>
      <c r="AE12" s="38">
        <v>7.7</v>
      </c>
      <c r="AF12" s="38">
        <v>6</v>
      </c>
      <c r="AG12" s="38">
        <f t="shared" si="11"/>
        <v>7.8999999999999995</v>
      </c>
      <c r="AH12" s="39">
        <f t="shared" si="3"/>
        <v>78.999999999999986</v>
      </c>
      <c r="AJ12" s="38">
        <v>10</v>
      </c>
      <c r="AK12" s="38">
        <v>5.3</v>
      </c>
      <c r="AL12" s="38">
        <v>8</v>
      </c>
      <c r="AM12" s="38">
        <f t="shared" si="12"/>
        <v>7.7666666666666666</v>
      </c>
      <c r="AN12" s="39">
        <f t="shared" si="4"/>
        <v>77.666666666666657</v>
      </c>
      <c r="AP12" s="38">
        <v>0</v>
      </c>
      <c r="AQ12" s="38">
        <v>1</v>
      </c>
      <c r="AR12" s="38">
        <v>2</v>
      </c>
      <c r="AS12" s="38">
        <f t="shared" si="13"/>
        <v>1</v>
      </c>
      <c r="AT12" s="39">
        <f t="shared" si="5"/>
        <v>10</v>
      </c>
    </row>
    <row r="13" spans="2:46" x14ac:dyDescent="0.2">
      <c r="B13" s="40" t="s">
        <v>25</v>
      </c>
      <c r="C13" s="41">
        <f>SUM(C8:C12)</f>
        <v>1</v>
      </c>
      <c r="D13" s="42">
        <f>SUM(D8:D12)</f>
        <v>1000</v>
      </c>
      <c r="F13" s="43">
        <f>SUM(F8:F12)</f>
        <v>22</v>
      </c>
      <c r="G13" s="43">
        <f>SUM(G8:G12)</f>
        <v>22</v>
      </c>
      <c r="H13" s="43">
        <f>SUM(H8:H12)</f>
        <v>32</v>
      </c>
      <c r="I13" s="43">
        <f>SUM(I8:I12)</f>
        <v>25.333333333333332</v>
      </c>
      <c r="J13" s="44">
        <f>SUM(J8:J12)</f>
        <v>360.5</v>
      </c>
      <c r="L13" s="43">
        <f>SUM(L8:L12)</f>
        <v>30</v>
      </c>
      <c r="M13" s="43">
        <f>SUM(M8:M12)</f>
        <v>28</v>
      </c>
      <c r="N13" s="43">
        <f>SUM(N8:N12)</f>
        <v>30</v>
      </c>
      <c r="O13" s="43">
        <f>SUM(O8:O12)</f>
        <v>29.333333333333332</v>
      </c>
      <c r="P13" s="44">
        <f>SUM(P8:P12)</f>
        <v>363.33333333333331</v>
      </c>
      <c r="R13" s="43">
        <f>SUM(R8:R12)</f>
        <v>29</v>
      </c>
      <c r="S13" s="43">
        <f>SUM(S8:S12)</f>
        <v>22</v>
      </c>
      <c r="T13" s="43">
        <f>SUM(T8:T12)</f>
        <v>30</v>
      </c>
      <c r="U13" s="43">
        <f>SUM(U8:U12)</f>
        <v>27</v>
      </c>
      <c r="V13" s="44">
        <f>SUM(V8:V12)</f>
        <v>351.83333333333331</v>
      </c>
      <c r="X13" s="43">
        <f>SUM(X8:X12)</f>
        <v>29</v>
      </c>
      <c r="Y13" s="43">
        <f>SUM(Y8:Y12)</f>
        <v>21.3</v>
      </c>
      <c r="Z13" s="43">
        <f>SUM(Z8:Z12)</f>
        <v>33</v>
      </c>
      <c r="AA13" s="43">
        <f>SUM(AA8:AA12)</f>
        <v>27.766666666666666</v>
      </c>
      <c r="AB13" s="44">
        <f>SUM(AB8:AB12)</f>
        <v>362.16666666666663</v>
      </c>
      <c r="AD13" s="43">
        <f>SUM(AD8:AD12)</f>
        <v>35</v>
      </c>
      <c r="AE13" s="43">
        <f>SUM(AE8:AE12)</f>
        <v>22.3</v>
      </c>
      <c r="AF13" s="43">
        <f>SUM(AF8:AF12)</f>
        <v>27</v>
      </c>
      <c r="AG13" s="43">
        <f>SUM(AG8:AG12)</f>
        <v>28.099999999999998</v>
      </c>
      <c r="AH13" s="44">
        <f>SUM(AH8:AH12)</f>
        <v>359.16666666666663</v>
      </c>
      <c r="AJ13" s="43">
        <f>SUM(AJ8:AJ12)</f>
        <v>24</v>
      </c>
      <c r="AK13" s="43">
        <f>SUM(AK8:AK12)</f>
        <v>17</v>
      </c>
      <c r="AL13" s="43">
        <f>SUM(AL8:AL12)</f>
        <v>24</v>
      </c>
      <c r="AM13" s="43">
        <f>SUM(AM8:AM12)</f>
        <v>21.666666666666664</v>
      </c>
      <c r="AN13" s="44">
        <f>SUM(AN8:AN12)</f>
        <v>283</v>
      </c>
      <c r="AP13" s="45">
        <f>SUM(AP8:AP12)</f>
        <v>0</v>
      </c>
      <c r="AQ13" s="45">
        <f>SUM(AQ8:AQ12)</f>
        <v>5.7</v>
      </c>
      <c r="AR13" s="45">
        <f>SUM(AR8:AR12)</f>
        <v>12</v>
      </c>
      <c r="AS13" s="45">
        <f>SUM(AS8:AS12)</f>
        <v>5.9</v>
      </c>
      <c r="AT13" s="46">
        <f>SUM(AT8:AT12)</f>
        <v>83.5</v>
      </c>
    </row>
    <row r="14" spans="2:46" x14ac:dyDescent="0.2">
      <c r="D14" s="47"/>
    </row>
  </sheetData>
  <mergeCells count="14">
    <mergeCell ref="AP6:AT6"/>
    <mergeCell ref="F8:H8"/>
    <mergeCell ref="L8:N8"/>
    <mergeCell ref="R8:T8"/>
    <mergeCell ref="X8:Z8"/>
    <mergeCell ref="AD8:AF8"/>
    <mergeCell ref="AJ8:AL8"/>
    <mergeCell ref="AP8:AR8"/>
    <mergeCell ref="F6:J6"/>
    <mergeCell ref="L6:P6"/>
    <mergeCell ref="R6:V6"/>
    <mergeCell ref="X6:AB6"/>
    <mergeCell ref="AD6:AH6"/>
    <mergeCell ref="AJ6:AN6"/>
  </mergeCells>
  <conditionalFormatting sqref="P13 J13 V13 AB13 AH13 AN13 AT13">
    <cfRule type="colorScale" priority="1">
      <colorScale>
        <cfvo type="min"/>
        <cfvo type="max"/>
        <color rgb="FFFFFF00"/>
        <color rgb="FF00B050"/>
      </colorScale>
    </cfRule>
  </conditionalFormatting>
  <printOptions horizontalCentered="1"/>
  <pageMargins left="0.7" right="0.7" top="0.75" bottom="0.75" header="0.3" footer="0.3"/>
  <pageSetup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 Weighting and Summary</vt:lpstr>
      <vt:lpstr>'Score Weighting and Summary'!Print_Area</vt:lpstr>
    </vt:vector>
  </TitlesOfParts>
  <Company>Huron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 Rutkowske</dc:creator>
  <cp:lastModifiedBy>RMONSON</cp:lastModifiedBy>
  <dcterms:created xsi:type="dcterms:W3CDTF">2015-11-18T14:53:16Z</dcterms:created>
  <dcterms:modified xsi:type="dcterms:W3CDTF">2019-06-10T20:07:43Z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